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sp.bisinfo.org/sites/med/ibfs/Compilation/Documents/Triennial Survey/2019 Triennial Survey/Methodology/"/>
    </mc:Choice>
  </mc:AlternateContent>
  <bookViews>
    <workbookView xWindow="12345" yWindow="-60" windowWidth="21690" windowHeight="10230" tabRatio="885"/>
  </bookViews>
  <sheets>
    <sheet name="Front" sheetId="77" r:id="rId1"/>
    <sheet name="Instructions" sheetId="83" r:id="rId2"/>
    <sheet name="Check" sheetId="74" r:id="rId3"/>
    <sheet name="Info" sheetId="85" r:id="rId4"/>
    <sheet name="A1" sheetId="30" r:id="rId5"/>
    <sheet name="A2" sheetId="90" r:id="rId6"/>
    <sheet name="A3" sheetId="91" r:id="rId7"/>
    <sheet name="A4" sheetId="92" r:id="rId8"/>
    <sheet name="B" sheetId="38" r:id="rId9"/>
    <sheet name="C" sheetId="95" r:id="rId10"/>
  </sheets>
  <definedNames>
    <definedName name="_xlnm.Print_Area" localSheetId="4">'A1'!$B$1:$N$127</definedName>
    <definedName name="_xlnm.Print_Area" localSheetId="5">'A2'!$B$1:$AA$127</definedName>
    <definedName name="_xlnm.Print_Area" localSheetId="6">'A3'!$B$1:$AB$129</definedName>
    <definedName name="_xlnm.Print_Area" localSheetId="7">'A4'!$B$1:$AO$127</definedName>
    <definedName name="_xlnm.Print_Area" localSheetId="8">B!$B$1:$AS$56</definedName>
    <definedName name="_xlnm.Print_Area" localSheetId="9">'C'!$B$1:$L$48</definedName>
    <definedName name="_xlnm.Print_Area" localSheetId="0">Front!$B$2:$E$16</definedName>
    <definedName name="_xlnm.Print_Area" localSheetId="3">Info!$B$1:$J$65</definedName>
    <definedName name="_xlnm.Print_Area" localSheetId="1">Instructions!$A$1:$N$74</definedName>
    <definedName name="_xlnm.Print_Titles" localSheetId="4">'A1'!$B:$C,'A1'!$1:$8</definedName>
    <definedName name="_xlnm.Print_Titles" localSheetId="5">'A2'!$B:$C,'A2'!$1:$8</definedName>
    <definedName name="_xlnm.Print_Titles" localSheetId="6">'A3'!$B:$C,'A3'!$1:$8</definedName>
    <definedName name="_xlnm.Print_Titles" localSheetId="7">'A4'!$B:$C,'A4'!$1:$8</definedName>
    <definedName name="_xlnm.Print_Titles" localSheetId="1">Instructions!$8:$9</definedName>
    <definedName name="RgFwd">#REF!</definedName>
    <definedName name="RgMatFwd">#REF!</definedName>
    <definedName name="RgMatSwaps">#REF!</definedName>
    <definedName name="RgSpot">#REF!</definedName>
    <definedName name="RgSwaps">#REF!</definedName>
  </definedNames>
  <calcPr calcId="152511"/>
</workbook>
</file>

<file path=xl/calcChain.xml><?xml version="1.0" encoding="utf-8"?>
<calcChain xmlns="http://schemas.openxmlformats.org/spreadsheetml/2006/main">
  <c r="K45" i="95" l="1"/>
  <c r="AA120" i="91" l="1"/>
  <c r="Y120" i="91"/>
  <c r="Q120" i="91"/>
  <c r="AA100" i="91"/>
  <c r="Y100" i="91"/>
  <c r="Q100" i="91"/>
  <c r="AA80" i="91"/>
  <c r="AA79" i="91"/>
  <c r="Y80" i="91"/>
  <c r="Y79" i="91"/>
  <c r="Q80" i="91"/>
  <c r="Q79" i="91"/>
  <c r="AA74" i="91"/>
  <c r="Y74" i="91"/>
  <c r="Q74" i="91"/>
  <c r="AA54" i="91"/>
  <c r="AA53" i="91"/>
  <c r="Y54" i="91"/>
  <c r="Y53" i="91"/>
  <c r="Q54" i="91"/>
  <c r="Q53" i="91"/>
  <c r="Y47" i="91"/>
  <c r="Q47" i="91"/>
  <c r="Y27" i="91"/>
  <c r="Q27" i="91"/>
  <c r="AA47" i="91"/>
  <c r="AA27" i="91"/>
  <c r="Z120" i="90"/>
  <c r="Z100" i="90"/>
  <c r="Z80" i="90"/>
  <c r="Z79" i="90"/>
  <c r="Z74" i="90"/>
  <c r="Z54" i="90"/>
  <c r="Z53" i="90"/>
  <c r="Z47" i="90"/>
  <c r="Z27" i="90"/>
  <c r="M80" i="30"/>
  <c r="M79" i="30"/>
  <c r="M54" i="30"/>
  <c r="M53" i="30"/>
  <c r="M120" i="30"/>
  <c r="M100" i="30"/>
  <c r="M74" i="30"/>
  <c r="M47" i="30"/>
  <c r="M27" i="30"/>
  <c r="AA123" i="91" l="1"/>
  <c r="Y124" i="30" l="1"/>
  <c r="X124" i="30"/>
  <c r="W124" i="30"/>
  <c r="V124" i="30"/>
  <c r="U124" i="30"/>
  <c r="T124" i="30"/>
  <c r="S124" i="30"/>
  <c r="R124" i="30"/>
  <c r="Q124" i="30"/>
  <c r="Y123" i="30"/>
  <c r="X123" i="30"/>
  <c r="W123" i="30"/>
  <c r="V123" i="30"/>
  <c r="U123" i="30"/>
  <c r="T123" i="30"/>
  <c r="S123" i="30"/>
  <c r="R123" i="30"/>
  <c r="Q123" i="30"/>
  <c r="P124" i="30"/>
  <c r="P123" i="30"/>
  <c r="AY124" i="90"/>
  <c r="AX124" i="90"/>
  <c r="AW124" i="90"/>
  <c r="AV124" i="90"/>
  <c r="AU124" i="90"/>
  <c r="AT124" i="90"/>
  <c r="AS124" i="90"/>
  <c r="AR124" i="90"/>
  <c r="AQ124" i="90"/>
  <c r="AP124" i="90"/>
  <c r="AO124" i="90"/>
  <c r="AN124" i="90"/>
  <c r="AM124" i="90"/>
  <c r="AL124" i="90"/>
  <c r="AK124" i="90"/>
  <c r="AJ124" i="90"/>
  <c r="AI124" i="90"/>
  <c r="AH124" i="90"/>
  <c r="AG124" i="90"/>
  <c r="AF124" i="90"/>
  <c r="AE124" i="90"/>
  <c r="AD124" i="90"/>
  <c r="AY123" i="90"/>
  <c r="AX123" i="90"/>
  <c r="AW123" i="90"/>
  <c r="AV123" i="90"/>
  <c r="AU123" i="90"/>
  <c r="AT123" i="90"/>
  <c r="AS123" i="90"/>
  <c r="AR123" i="90"/>
  <c r="AQ123" i="90"/>
  <c r="AP123" i="90"/>
  <c r="AO123" i="90"/>
  <c r="AN123" i="90"/>
  <c r="AM123" i="90"/>
  <c r="AL123" i="90"/>
  <c r="AK123" i="90"/>
  <c r="AJ123" i="90"/>
  <c r="AI123" i="90"/>
  <c r="AH123" i="90"/>
  <c r="AG123" i="90"/>
  <c r="AF123" i="90"/>
  <c r="AE123" i="90"/>
  <c r="AD123" i="90"/>
  <c r="AC123" i="90"/>
  <c r="AC124" i="90"/>
  <c r="CH53" i="38"/>
  <c r="CG53" i="38"/>
  <c r="CF53" i="38"/>
  <c r="CE53" i="38"/>
  <c r="CD53" i="38"/>
  <c r="CC53" i="38"/>
  <c r="CB53" i="38"/>
  <c r="CA53" i="38"/>
  <c r="BZ53" i="38"/>
  <c r="BY53" i="38"/>
  <c r="BX53" i="38"/>
  <c r="BW53" i="38"/>
  <c r="BV53" i="38"/>
  <c r="BU53" i="38"/>
  <c r="BT53" i="38"/>
  <c r="BS53" i="38"/>
  <c r="BR53" i="38"/>
  <c r="BQ53" i="38"/>
  <c r="BP53" i="38"/>
  <c r="BO53" i="38"/>
  <c r="BN53" i="38"/>
  <c r="BM53" i="38"/>
  <c r="BL53" i="38"/>
  <c r="BK53" i="38"/>
  <c r="BJ53" i="38"/>
  <c r="BI53" i="38"/>
  <c r="BH53" i="38"/>
  <c r="BG53" i="38"/>
  <c r="BF53" i="38"/>
  <c r="BE53" i="38"/>
  <c r="BD53" i="38"/>
  <c r="BC53" i="38"/>
  <c r="BB53" i="38"/>
  <c r="BA53" i="38"/>
  <c r="AZ53" i="38"/>
  <c r="AY53" i="38"/>
  <c r="AX53" i="38"/>
  <c r="AW53" i="38"/>
  <c r="AV53" i="38"/>
  <c r="AU53" i="38"/>
  <c r="E51" i="38"/>
  <c r="E40" i="38"/>
  <c r="E29" i="38"/>
  <c r="E18" i="38"/>
  <c r="E53" i="38" s="1"/>
  <c r="W11" i="95"/>
  <c r="R16" i="95"/>
  <c r="R11" i="95"/>
  <c r="BA126" i="91"/>
  <c r="AZ126" i="91"/>
  <c r="AY126" i="91"/>
  <c r="AX126" i="91"/>
  <c r="AW126" i="91"/>
  <c r="AV126" i="91"/>
  <c r="AU126" i="91"/>
  <c r="AT126" i="91"/>
  <c r="AS126" i="91"/>
  <c r="AR126" i="91"/>
  <c r="AQ126" i="91"/>
  <c r="BA125" i="91"/>
  <c r="AZ125" i="91"/>
  <c r="AY125" i="91"/>
  <c r="AX125" i="91"/>
  <c r="AW125" i="91"/>
  <c r="AV125" i="91"/>
  <c r="AU125" i="91"/>
  <c r="AT125" i="91"/>
  <c r="AS125" i="91"/>
  <c r="AR125" i="91"/>
  <c r="AQ125" i="91"/>
  <c r="BA124" i="91"/>
  <c r="AZ124" i="91"/>
  <c r="AY124" i="91"/>
  <c r="AX124" i="91"/>
  <c r="AW124" i="91"/>
  <c r="AV124" i="91"/>
  <c r="AU124" i="91"/>
  <c r="AT124" i="91"/>
  <c r="AS124" i="91"/>
  <c r="AR124" i="91"/>
  <c r="AQ124" i="91"/>
  <c r="AP126" i="91"/>
  <c r="AO126" i="91"/>
  <c r="AN126" i="91"/>
  <c r="AM126" i="91"/>
  <c r="AL126" i="91"/>
  <c r="AK126" i="91"/>
  <c r="AJ126" i="91"/>
  <c r="AI126" i="91"/>
  <c r="AH126" i="91"/>
  <c r="AG126" i="91"/>
  <c r="AF126" i="91"/>
  <c r="AE126" i="91"/>
  <c r="AP125" i="91"/>
  <c r="AO125" i="91"/>
  <c r="AN125" i="91"/>
  <c r="AM125" i="91"/>
  <c r="AL125" i="91"/>
  <c r="AK125" i="91"/>
  <c r="AJ125" i="91"/>
  <c r="AI125" i="91"/>
  <c r="AH125" i="91"/>
  <c r="AG125" i="91"/>
  <c r="AF125" i="91"/>
  <c r="AE125" i="91"/>
  <c r="AP124" i="91"/>
  <c r="AO124" i="91"/>
  <c r="AN124" i="91"/>
  <c r="AM124" i="91"/>
  <c r="AL124" i="91"/>
  <c r="AK124" i="91"/>
  <c r="AJ124" i="91"/>
  <c r="AI124" i="91"/>
  <c r="AH124" i="91"/>
  <c r="AG124" i="91"/>
  <c r="AF124" i="91"/>
  <c r="AE124" i="91"/>
  <c r="AD124" i="91"/>
  <c r="AD125" i="91"/>
  <c r="CA124" i="92"/>
  <c r="CA123" i="92"/>
  <c r="BZ123" i="92"/>
  <c r="BZ125" i="92"/>
  <c r="BY125" i="92"/>
  <c r="BX125" i="92"/>
  <c r="BW125" i="92"/>
  <c r="BV125" i="92"/>
  <c r="BU125" i="92"/>
  <c r="BT125" i="92"/>
  <c r="BS125" i="92"/>
  <c r="BR125" i="92"/>
  <c r="BQ125" i="92"/>
  <c r="BP125" i="92"/>
  <c r="BO125" i="92"/>
  <c r="BN125" i="92"/>
  <c r="BM125" i="92"/>
  <c r="BL125" i="92"/>
  <c r="BK125" i="92"/>
  <c r="BJ125" i="92"/>
  <c r="BI125" i="92"/>
  <c r="BH125" i="92"/>
  <c r="BG125" i="92"/>
  <c r="BF125" i="92"/>
  <c r="BE125" i="92"/>
  <c r="BD125" i="92"/>
  <c r="BC125" i="92"/>
  <c r="BB125" i="92"/>
  <c r="BA125" i="92"/>
  <c r="AZ125" i="92"/>
  <c r="AY125" i="92"/>
  <c r="AX125" i="92"/>
  <c r="AW125" i="92"/>
  <c r="AV125" i="92"/>
  <c r="AU125" i="92"/>
  <c r="AT125" i="92"/>
  <c r="AS125" i="92"/>
  <c r="AR125" i="92"/>
  <c r="BZ124" i="92"/>
  <c r="BY124" i="92"/>
  <c r="BX124" i="92"/>
  <c r="BW124" i="92"/>
  <c r="BV124" i="92"/>
  <c r="BU124" i="92"/>
  <c r="BT124" i="92"/>
  <c r="BS124" i="92"/>
  <c r="BR124" i="92"/>
  <c r="BQ124" i="92"/>
  <c r="BP124" i="92"/>
  <c r="BO124" i="92"/>
  <c r="BN124" i="92"/>
  <c r="BM124" i="92"/>
  <c r="BL124" i="92"/>
  <c r="BK124" i="92"/>
  <c r="BJ124" i="92"/>
  <c r="BI124" i="92"/>
  <c r="BH124" i="92"/>
  <c r="BG124" i="92"/>
  <c r="BF124" i="92"/>
  <c r="BE124" i="92"/>
  <c r="BD124" i="92"/>
  <c r="BC124" i="92"/>
  <c r="BB124" i="92"/>
  <c r="BA124" i="92"/>
  <c r="AZ124" i="92"/>
  <c r="AY124" i="92"/>
  <c r="AX124" i="92"/>
  <c r="AW124" i="92"/>
  <c r="AV124" i="92"/>
  <c r="AU124" i="92"/>
  <c r="AT124" i="92"/>
  <c r="AS124" i="92"/>
  <c r="AR124" i="92"/>
  <c r="BY123" i="92"/>
  <c r="BX123" i="92"/>
  <c r="BW123" i="92"/>
  <c r="BV123" i="92"/>
  <c r="BU123" i="92"/>
  <c r="BT123" i="92"/>
  <c r="BS123" i="92"/>
  <c r="BR123" i="92"/>
  <c r="BQ123" i="92"/>
  <c r="BP123" i="92"/>
  <c r="BO123" i="92"/>
  <c r="BN123" i="92"/>
  <c r="BM123" i="92"/>
  <c r="BL123" i="92"/>
  <c r="BK123" i="92"/>
  <c r="BJ123" i="92"/>
  <c r="BI123" i="92"/>
  <c r="BH123" i="92"/>
  <c r="BG123" i="92"/>
  <c r="BF123" i="92"/>
  <c r="BE123" i="92"/>
  <c r="BD123" i="92"/>
  <c r="BC123" i="92"/>
  <c r="BB123" i="92"/>
  <c r="BA123" i="92"/>
  <c r="AZ123" i="92"/>
  <c r="AY123" i="92"/>
  <c r="AX123" i="92"/>
  <c r="AW123" i="92"/>
  <c r="AV123" i="92"/>
  <c r="AU123" i="92"/>
  <c r="AT123" i="92"/>
  <c r="AS123" i="92"/>
  <c r="AR123" i="92"/>
  <c r="CA125" i="92"/>
  <c r="AQ124" i="92"/>
  <c r="AQ123" i="92"/>
  <c r="AQ125" i="92"/>
  <c r="AN125" i="92"/>
  <c r="AN124" i="92"/>
  <c r="AM124" i="92"/>
  <c r="AL124" i="92"/>
  <c r="AK124" i="92"/>
  <c r="AJ124" i="92"/>
  <c r="AI124" i="92"/>
  <c r="AH124" i="92"/>
  <c r="AG124" i="92"/>
  <c r="AF124" i="92"/>
  <c r="AE124" i="92"/>
  <c r="AD124" i="92"/>
  <c r="AC124" i="92"/>
  <c r="AB124" i="92"/>
  <c r="AA124" i="92"/>
  <c r="Z124" i="92"/>
  <c r="Y124" i="92"/>
  <c r="X124" i="92"/>
  <c r="W124" i="92"/>
  <c r="V124" i="92"/>
  <c r="U124" i="92"/>
  <c r="T124" i="92"/>
  <c r="S124" i="92"/>
  <c r="R124" i="92"/>
  <c r="Q124" i="92"/>
  <c r="P124" i="92"/>
  <c r="O124" i="92"/>
  <c r="N124" i="92"/>
  <c r="M124" i="92"/>
  <c r="L124" i="92"/>
  <c r="K124" i="92"/>
  <c r="J124" i="92"/>
  <c r="I124" i="92"/>
  <c r="H124" i="92"/>
  <c r="G124" i="92"/>
  <c r="F124" i="92"/>
  <c r="E124" i="92"/>
  <c r="AN123" i="92"/>
  <c r="AM123" i="92"/>
  <c r="AL123" i="92"/>
  <c r="AK123" i="92"/>
  <c r="AJ123" i="92"/>
  <c r="AI123" i="92"/>
  <c r="AH123" i="92"/>
  <c r="AG123" i="92"/>
  <c r="AF123" i="92"/>
  <c r="AE123" i="92"/>
  <c r="AD123" i="92"/>
  <c r="AC123" i="92"/>
  <c r="AB123" i="92"/>
  <c r="AA123" i="92"/>
  <c r="Z123" i="92"/>
  <c r="Y123" i="92"/>
  <c r="X123" i="92"/>
  <c r="W123" i="92"/>
  <c r="V123" i="92"/>
  <c r="U123" i="92"/>
  <c r="T123" i="92"/>
  <c r="S123" i="92"/>
  <c r="R123" i="92"/>
  <c r="Q123" i="92"/>
  <c r="P123" i="92"/>
  <c r="O123" i="92"/>
  <c r="N123" i="92"/>
  <c r="M123" i="92"/>
  <c r="L123" i="92"/>
  <c r="K123" i="92"/>
  <c r="J123" i="92"/>
  <c r="I123" i="92"/>
  <c r="H123" i="92"/>
  <c r="G123" i="92"/>
  <c r="F123" i="92"/>
  <c r="E123" i="92"/>
  <c r="E125" i="92"/>
  <c r="E118" i="92"/>
  <c r="E98" i="92"/>
  <c r="E72" i="92"/>
  <c r="E45" i="92"/>
  <c r="E25" i="92"/>
  <c r="E122" i="92" s="1"/>
  <c r="D124" i="92"/>
  <c r="D123" i="92"/>
  <c r="BE123" i="91"/>
  <c r="AA124" i="91"/>
  <c r="AA126" i="91"/>
  <c r="BA123" i="91"/>
  <c r="AA125" i="91"/>
  <c r="Z124" i="91"/>
  <c r="Z125" i="91"/>
  <c r="Y125" i="91"/>
  <c r="X125" i="91"/>
  <c r="W125" i="91"/>
  <c r="V125" i="91"/>
  <c r="U125" i="91"/>
  <c r="T125" i="91"/>
  <c r="S125" i="91"/>
  <c r="X124" i="91"/>
  <c r="W124" i="91"/>
  <c r="V124" i="91"/>
  <c r="U124" i="91"/>
  <c r="T124" i="91"/>
  <c r="S124" i="91"/>
  <c r="R125" i="91"/>
  <c r="R124" i="91"/>
  <c r="Q125" i="91"/>
  <c r="P125" i="91"/>
  <c r="O125" i="91"/>
  <c r="N125" i="91"/>
  <c r="M125" i="91"/>
  <c r="L125" i="91"/>
  <c r="K125" i="91"/>
  <c r="J125" i="91"/>
  <c r="I125" i="91"/>
  <c r="H125" i="91"/>
  <c r="G125" i="91"/>
  <c r="F125" i="91"/>
  <c r="E125" i="91"/>
  <c r="P124" i="91"/>
  <c r="O124" i="91"/>
  <c r="N124" i="91"/>
  <c r="M124" i="91"/>
  <c r="L124" i="91"/>
  <c r="K124" i="91"/>
  <c r="J124" i="91"/>
  <c r="I124" i="91"/>
  <c r="H124" i="91"/>
  <c r="G124" i="91"/>
  <c r="F124" i="91"/>
  <c r="E124" i="91"/>
  <c r="D125" i="91"/>
  <c r="D124" i="91"/>
  <c r="Z124" i="90"/>
  <c r="Y124" i="90"/>
  <c r="X124" i="90"/>
  <c r="W124" i="90"/>
  <c r="V124" i="90"/>
  <c r="U124" i="90"/>
  <c r="T124" i="90"/>
  <c r="S124" i="90"/>
  <c r="R124" i="90"/>
  <c r="Q124" i="90"/>
  <c r="P124" i="90"/>
  <c r="O124" i="90"/>
  <c r="N124" i="90"/>
  <c r="M124" i="90"/>
  <c r="L124" i="90"/>
  <c r="K124" i="90"/>
  <c r="J124" i="90"/>
  <c r="I124" i="90"/>
  <c r="H124" i="90"/>
  <c r="G124" i="90"/>
  <c r="F124" i="90"/>
  <c r="E124" i="90"/>
  <c r="Y123" i="90"/>
  <c r="X123" i="90"/>
  <c r="W123" i="90"/>
  <c r="V123" i="90"/>
  <c r="U123" i="90"/>
  <c r="T123" i="90"/>
  <c r="S123" i="90"/>
  <c r="R123" i="90"/>
  <c r="Q123" i="90"/>
  <c r="P123" i="90"/>
  <c r="O123" i="90"/>
  <c r="N123" i="90"/>
  <c r="M123" i="90"/>
  <c r="L123" i="90"/>
  <c r="K123" i="90"/>
  <c r="J123" i="90"/>
  <c r="I123" i="90"/>
  <c r="H123" i="90"/>
  <c r="G123" i="90"/>
  <c r="F123" i="90"/>
  <c r="E123" i="90"/>
  <c r="D124" i="90"/>
  <c r="D123" i="90"/>
  <c r="M124" i="30"/>
  <c r="L123" i="30"/>
  <c r="L124" i="30"/>
  <c r="K124" i="30"/>
  <c r="J124" i="30"/>
  <c r="I124" i="30"/>
  <c r="H124" i="30"/>
  <c r="G124" i="30"/>
  <c r="F124" i="30"/>
  <c r="E124" i="30"/>
  <c r="K123" i="30"/>
  <c r="J123" i="30"/>
  <c r="I123" i="30"/>
  <c r="H123" i="30"/>
  <c r="G123" i="30"/>
  <c r="F123" i="30"/>
  <c r="E123" i="30"/>
  <c r="D123" i="30"/>
  <c r="D124" i="30"/>
  <c r="AN122" i="92"/>
  <c r="AM122" i="92"/>
  <c r="D122" i="92"/>
  <c r="BC123" i="91"/>
  <c r="AZ123" i="91"/>
  <c r="AY123" i="91"/>
  <c r="AX123" i="91"/>
  <c r="AW123" i="91"/>
  <c r="AV123" i="91"/>
  <c r="AU123" i="91"/>
  <c r="AT123" i="91"/>
  <c r="AS123" i="91"/>
  <c r="AR123" i="91"/>
  <c r="AQ123" i="91"/>
  <c r="AP123" i="91"/>
  <c r="AO123" i="91"/>
  <c r="AN123" i="91"/>
  <c r="AM123" i="91"/>
  <c r="AL123" i="91"/>
  <c r="AK123" i="91"/>
  <c r="AJ123" i="91"/>
  <c r="AI123" i="91"/>
  <c r="AH123" i="91"/>
  <c r="AG123" i="91"/>
  <c r="AF123" i="91"/>
  <c r="AE123" i="91"/>
  <c r="AD123" i="91"/>
  <c r="Z123" i="91"/>
  <c r="X123" i="91"/>
  <c r="W123" i="91"/>
  <c r="V123" i="91"/>
  <c r="U123" i="91"/>
  <c r="T123" i="91"/>
  <c r="S123" i="91"/>
  <c r="R123" i="91"/>
  <c r="P123" i="91"/>
  <c r="O123" i="91"/>
  <c r="N123" i="91"/>
  <c r="M123" i="91"/>
  <c r="L123" i="91"/>
  <c r="K123" i="91"/>
  <c r="J123" i="91"/>
  <c r="I123" i="91"/>
  <c r="H123" i="91"/>
  <c r="G123" i="91"/>
  <c r="F123" i="91"/>
  <c r="E123" i="91"/>
  <c r="D123" i="91"/>
  <c r="Y122" i="90"/>
  <c r="X122" i="90"/>
  <c r="W122" i="90"/>
  <c r="V122" i="90"/>
  <c r="U122" i="90"/>
  <c r="T122" i="90"/>
  <c r="S122" i="90"/>
  <c r="R122" i="90"/>
  <c r="Q122" i="90"/>
  <c r="P122" i="90"/>
  <c r="O122" i="90"/>
  <c r="N122" i="90"/>
  <c r="M122" i="90"/>
  <c r="L122" i="90"/>
  <c r="K122" i="90"/>
  <c r="J122" i="90"/>
  <c r="I122" i="90"/>
  <c r="H122" i="90"/>
  <c r="G122" i="90"/>
  <c r="F122" i="90"/>
  <c r="E122" i="90"/>
  <c r="D122" i="90"/>
  <c r="L122" i="30"/>
  <c r="K122" i="30"/>
  <c r="J122" i="30"/>
  <c r="I122" i="30"/>
  <c r="H122" i="30"/>
  <c r="G122" i="30"/>
  <c r="F122" i="30"/>
  <c r="E122" i="30"/>
  <c r="D122" i="30"/>
  <c r="CC124" i="92" l="1"/>
  <c r="CC123" i="92"/>
  <c r="BE125" i="91"/>
  <c r="M10" i="30"/>
  <c r="M11" i="30"/>
  <c r="M12" i="30"/>
  <c r="AV51" i="38"/>
  <c r="AV48" i="38"/>
  <c r="AV45" i="38"/>
  <c r="AV42" i="38"/>
  <c r="AV40" i="38"/>
  <c r="AV37" i="38"/>
  <c r="AV34" i="38"/>
  <c r="AV31" i="38"/>
  <c r="AV29" i="38"/>
  <c r="AV26" i="38"/>
  <c r="AV23" i="38"/>
  <c r="AV20" i="38"/>
  <c r="AV18" i="38"/>
  <c r="AV15" i="38"/>
  <c r="AV12" i="38"/>
  <c r="AV9" i="38"/>
  <c r="AV7" i="38"/>
  <c r="CC10" i="92"/>
  <c r="AR122" i="92"/>
  <c r="AR121" i="92"/>
  <c r="AR119" i="92"/>
  <c r="AR118" i="92"/>
  <c r="AR115" i="92"/>
  <c r="AR109" i="92"/>
  <c r="AR106" i="92"/>
  <c r="AR103" i="92"/>
  <c r="AR101" i="92"/>
  <c r="AR99" i="92"/>
  <c r="AR98" i="92"/>
  <c r="AR95" i="92"/>
  <c r="AR89" i="92"/>
  <c r="AR86" i="92"/>
  <c r="AR83" i="92"/>
  <c r="AR77" i="92"/>
  <c r="AR75" i="92"/>
  <c r="AR73" i="92"/>
  <c r="AR72" i="92"/>
  <c r="AR69" i="92"/>
  <c r="AR63" i="92"/>
  <c r="AR60" i="92"/>
  <c r="AR57" i="92"/>
  <c r="AR51" i="92"/>
  <c r="AR48" i="92"/>
  <c r="AR46" i="92"/>
  <c r="AR45" i="92"/>
  <c r="AR42" i="92"/>
  <c r="AR36" i="92"/>
  <c r="AR33" i="92"/>
  <c r="AR30" i="92"/>
  <c r="AR28" i="92"/>
  <c r="AR26" i="92"/>
  <c r="AR25" i="92"/>
  <c r="AR22" i="92"/>
  <c r="AR16" i="92"/>
  <c r="AR13" i="92"/>
  <c r="AR10" i="92"/>
  <c r="AR8" i="92"/>
  <c r="CC120" i="92"/>
  <c r="CC119" i="92"/>
  <c r="BM119" i="92"/>
  <c r="AV119" i="92"/>
  <c r="CC100" i="92"/>
  <c r="CC99" i="92"/>
  <c r="BJ99" i="92"/>
  <c r="CC74" i="92"/>
  <c r="CC73" i="92"/>
  <c r="BY73" i="92"/>
  <c r="BM73" i="92"/>
  <c r="BF73" i="92"/>
  <c r="BE73" i="92"/>
  <c r="CC47" i="92"/>
  <c r="CC46" i="92"/>
  <c r="CC27" i="92"/>
  <c r="BD26" i="92"/>
  <c r="BJ26" i="92"/>
  <c r="BL26" i="92"/>
  <c r="BP26" i="92"/>
  <c r="BD125" i="91"/>
  <c r="BC125" i="91"/>
  <c r="Y124" i="91"/>
  <c r="BD124" i="91" s="1"/>
  <c r="Q124" i="91"/>
  <c r="BE120" i="91"/>
  <c r="BD120" i="91"/>
  <c r="BC120" i="91"/>
  <c r="AZ119" i="91"/>
  <c r="AU119" i="91"/>
  <c r="AM119" i="91"/>
  <c r="AG119" i="91"/>
  <c r="AE119" i="91"/>
  <c r="AD119" i="91"/>
  <c r="Y119" i="91"/>
  <c r="BD119" i="91"/>
  <c r="Q119" i="91"/>
  <c r="BE100" i="91"/>
  <c r="BD100" i="91"/>
  <c r="BC100" i="91"/>
  <c r="BD99" i="91"/>
  <c r="AX99" i="91"/>
  <c r="AW99" i="91"/>
  <c r="AV99" i="91"/>
  <c r="AU99" i="91"/>
  <c r="AO99" i="91"/>
  <c r="AN99" i="91"/>
  <c r="AK99" i="91"/>
  <c r="AI99" i="91"/>
  <c r="AH99" i="91"/>
  <c r="Y99" i="91"/>
  <c r="Q99" i="91"/>
  <c r="AA99" i="91" s="1"/>
  <c r="BE99" i="91" s="1"/>
  <c r="BE74" i="91"/>
  <c r="BD74" i="91"/>
  <c r="BC74" i="91"/>
  <c r="AV73" i="91"/>
  <c r="AS73" i="91"/>
  <c r="AR73" i="91"/>
  <c r="AO73" i="91"/>
  <c r="AN73" i="91"/>
  <c r="AI73" i="91"/>
  <c r="AH73" i="91"/>
  <c r="AF73" i="91"/>
  <c r="Y73" i="91"/>
  <c r="BD73" i="91"/>
  <c r="Q73" i="91"/>
  <c r="BE47" i="91"/>
  <c r="BD47" i="91"/>
  <c r="BC47" i="91"/>
  <c r="AZ46" i="91"/>
  <c r="AX46" i="91"/>
  <c r="AW46" i="91"/>
  <c r="AV46" i="91"/>
  <c r="AU46" i="91"/>
  <c r="AK46" i="91"/>
  <c r="AJ46" i="91"/>
  <c r="AI46" i="91"/>
  <c r="Y46" i="91"/>
  <c r="BD46" i="91"/>
  <c r="Q46" i="91"/>
  <c r="BC46" i="91" s="1"/>
  <c r="BE27" i="91"/>
  <c r="BD27" i="91"/>
  <c r="BC27" i="91"/>
  <c r="AE26" i="91"/>
  <c r="AF26" i="91"/>
  <c r="AL26" i="91"/>
  <c r="AR26" i="91"/>
  <c r="AX26" i="91"/>
  <c r="AD26" i="91"/>
  <c r="Q28" i="91"/>
  <c r="Y28" i="91"/>
  <c r="AF28" i="91"/>
  <c r="AG28" i="91"/>
  <c r="AL28" i="91"/>
  <c r="AV28" i="91"/>
  <c r="AW28" i="91"/>
  <c r="AX28" i="91"/>
  <c r="BC28" i="91"/>
  <c r="BA124" i="90"/>
  <c r="Z123" i="90"/>
  <c r="BA123" i="90" s="1"/>
  <c r="BA120" i="90"/>
  <c r="AI119" i="90"/>
  <c r="AG119" i="90"/>
  <c r="AF119" i="90"/>
  <c r="Z119" i="90"/>
  <c r="BA119" i="90"/>
  <c r="Z121" i="90"/>
  <c r="AI121" i="90"/>
  <c r="BA121" i="90"/>
  <c r="BA100" i="90"/>
  <c r="AJ99" i="90"/>
  <c r="AG99" i="90"/>
  <c r="Z99" i="90"/>
  <c r="BA99" i="90"/>
  <c r="BA74" i="90"/>
  <c r="AV73" i="90"/>
  <c r="AS73" i="90"/>
  <c r="AG73" i="90"/>
  <c r="AD73" i="90"/>
  <c r="Z73" i="90"/>
  <c r="BA73" i="90" s="1"/>
  <c r="BA47" i="90"/>
  <c r="AR46" i="90"/>
  <c r="AQ46" i="90"/>
  <c r="AI46" i="90"/>
  <c r="Z46" i="90"/>
  <c r="BA46" i="90"/>
  <c r="BA27" i="90"/>
  <c r="AJ26" i="90"/>
  <c r="AO26" i="90"/>
  <c r="AP26" i="90"/>
  <c r="AA124" i="30"/>
  <c r="M123" i="30"/>
  <c r="AA123" i="30"/>
  <c r="AA120" i="30"/>
  <c r="V119" i="30"/>
  <c r="U119" i="30"/>
  <c r="R119" i="30"/>
  <c r="M119" i="30"/>
  <c r="AA119" i="30"/>
  <c r="AA100" i="30"/>
  <c r="AA99" i="30"/>
  <c r="S99" i="30"/>
  <c r="M99" i="30"/>
  <c r="AA74" i="30"/>
  <c r="W73" i="30"/>
  <c r="V73" i="30"/>
  <c r="U73" i="30"/>
  <c r="M73" i="30"/>
  <c r="AA73" i="30"/>
  <c r="AA47" i="30"/>
  <c r="W46" i="30"/>
  <c r="M46" i="30"/>
  <c r="AA27" i="30"/>
  <c r="X26" i="30"/>
  <c r="S26" i="30"/>
  <c r="R26" i="30"/>
  <c r="BE80" i="91"/>
  <c r="BE79" i="91"/>
  <c r="BE54" i="91"/>
  <c r="BE53" i="91"/>
  <c r="BC53" i="91"/>
  <c r="BD53" i="91"/>
  <c r="BC54" i="91"/>
  <c r="BD54" i="91"/>
  <c r="BC79" i="91"/>
  <c r="BD79" i="91"/>
  <c r="BC80" i="91"/>
  <c r="BD80" i="91"/>
  <c r="CC53" i="92"/>
  <c r="CC54" i="92"/>
  <c r="CC79" i="92"/>
  <c r="CC80" i="92"/>
  <c r="BA53" i="90"/>
  <c r="BA54" i="90"/>
  <c r="BA79" i="90"/>
  <c r="BA80" i="90"/>
  <c r="AA53" i="30"/>
  <c r="AA54" i="30"/>
  <c r="AA79" i="30"/>
  <c r="AA80" i="30"/>
  <c r="Y125" i="90"/>
  <c r="AX125" i="90"/>
  <c r="X125" i="90"/>
  <c r="AW125" i="90"/>
  <c r="W125" i="90"/>
  <c r="AV125" i="90"/>
  <c r="V125" i="90"/>
  <c r="AU125" i="90"/>
  <c r="U125" i="90"/>
  <c r="AT125" i="90" s="1"/>
  <c r="T125" i="90"/>
  <c r="AS125" i="90" s="1"/>
  <c r="S125" i="90"/>
  <c r="AR125" i="90"/>
  <c r="R125" i="90"/>
  <c r="AQ125" i="90"/>
  <c r="Q125" i="90"/>
  <c r="AP125" i="90"/>
  <c r="P125" i="90"/>
  <c r="AO125" i="90"/>
  <c r="O125" i="90"/>
  <c r="AN125" i="90"/>
  <c r="N125" i="90"/>
  <c r="AM125" i="90" s="1"/>
  <c r="M125" i="90"/>
  <c r="AL125" i="90"/>
  <c r="L125" i="90"/>
  <c r="AK125" i="90" s="1"/>
  <c r="K125" i="90"/>
  <c r="AJ125" i="90" s="1"/>
  <c r="J125" i="90"/>
  <c r="AI125" i="90"/>
  <c r="I125" i="90"/>
  <c r="H125" i="90"/>
  <c r="AG125" i="90" s="1"/>
  <c r="G125" i="90"/>
  <c r="AF125" i="90" s="1"/>
  <c r="F125" i="90"/>
  <c r="AE125" i="90"/>
  <c r="E125" i="90"/>
  <c r="AD125" i="90" s="1"/>
  <c r="D125" i="90"/>
  <c r="AC125" i="90"/>
  <c r="AD126" i="91"/>
  <c r="Z126" i="91"/>
  <c r="X126" i="91"/>
  <c r="W126" i="91"/>
  <c r="V126" i="91"/>
  <c r="U126" i="91"/>
  <c r="T126" i="91"/>
  <c r="S126" i="91"/>
  <c r="R126" i="91"/>
  <c r="Y126" i="91"/>
  <c r="P126" i="91"/>
  <c r="O126" i="91"/>
  <c r="N126" i="91"/>
  <c r="M126" i="91"/>
  <c r="L126" i="91"/>
  <c r="K126" i="91"/>
  <c r="J126" i="91"/>
  <c r="I126" i="91"/>
  <c r="H126" i="91"/>
  <c r="G126" i="91"/>
  <c r="F126" i="91"/>
  <c r="E126" i="91"/>
  <c r="D126" i="91"/>
  <c r="AM125" i="92"/>
  <c r="AL125" i="92"/>
  <c r="AK125" i="92"/>
  <c r="AJ125" i="92"/>
  <c r="AI125" i="92"/>
  <c r="AH125" i="92"/>
  <c r="AG125" i="92"/>
  <c r="AF125" i="92"/>
  <c r="AE125" i="92"/>
  <c r="AD125" i="92"/>
  <c r="AC125" i="92"/>
  <c r="AB125" i="92"/>
  <c r="AA125" i="92"/>
  <c r="Z125" i="92"/>
  <c r="Y125" i="92"/>
  <c r="X125" i="92"/>
  <c r="W125" i="92"/>
  <c r="V125" i="92"/>
  <c r="U125" i="92"/>
  <c r="T125" i="92"/>
  <c r="S125" i="92"/>
  <c r="R125" i="92"/>
  <c r="Q125" i="92"/>
  <c r="P125" i="92"/>
  <c r="O125" i="92"/>
  <c r="N125" i="92"/>
  <c r="M125" i="92"/>
  <c r="L125" i="92"/>
  <c r="K125" i="92"/>
  <c r="J125" i="92"/>
  <c r="I125" i="92"/>
  <c r="H125" i="92"/>
  <c r="G125" i="92"/>
  <c r="F125" i="92"/>
  <c r="D125" i="92"/>
  <c r="X125" i="30"/>
  <c r="W125" i="30"/>
  <c r="V125" i="30"/>
  <c r="T125" i="30"/>
  <c r="R125" i="30"/>
  <c r="L125" i="30"/>
  <c r="K125" i="30"/>
  <c r="J125" i="30"/>
  <c r="I125" i="30"/>
  <c r="U125" i="30" s="1"/>
  <c r="H125" i="30"/>
  <c r="G125" i="30"/>
  <c r="F125" i="30"/>
  <c r="E125" i="30"/>
  <c r="Q125" i="30" s="1"/>
  <c r="D125" i="30"/>
  <c r="P125" i="30" s="1"/>
  <c r="AQ29" i="38"/>
  <c r="AP29" i="38"/>
  <c r="CG29" i="38"/>
  <c r="AO29" i="38"/>
  <c r="CF29" i="38" s="1"/>
  <c r="AN29" i="38"/>
  <c r="CE29" i="38" s="1"/>
  <c r="AM29" i="38"/>
  <c r="CD29" i="38"/>
  <c r="AL29" i="38"/>
  <c r="CC29" i="38" s="1"/>
  <c r="AK29" i="38"/>
  <c r="CB29" i="38"/>
  <c r="AJ29" i="38"/>
  <c r="CA29" i="38" s="1"/>
  <c r="AI29" i="38"/>
  <c r="BZ29" i="38" s="1"/>
  <c r="AH29" i="38"/>
  <c r="BY29" i="38" s="1"/>
  <c r="AG29" i="38"/>
  <c r="BX29" i="38"/>
  <c r="AF29" i="38"/>
  <c r="BW29" i="38" s="1"/>
  <c r="AE29" i="38"/>
  <c r="BV29" i="38"/>
  <c r="AD29" i="38"/>
  <c r="BU29" i="38" s="1"/>
  <c r="AC29" i="38"/>
  <c r="BT29" i="38" s="1"/>
  <c r="AB29" i="38"/>
  <c r="BS29" i="38"/>
  <c r="AA29" i="38"/>
  <c r="BR29" i="38" s="1"/>
  <c r="Z29" i="38"/>
  <c r="BQ29" i="38"/>
  <c r="Y29" i="38"/>
  <c r="BP29" i="38" s="1"/>
  <c r="X29" i="38"/>
  <c r="BO29" i="38" s="1"/>
  <c r="W29" i="38"/>
  <c r="BN29" i="38" s="1"/>
  <c r="V29" i="38"/>
  <c r="BM29" i="38"/>
  <c r="U29" i="38"/>
  <c r="BL29" i="38" s="1"/>
  <c r="T29" i="38"/>
  <c r="BK29" i="38" s="1"/>
  <c r="S29" i="38"/>
  <c r="BJ29" i="38"/>
  <c r="R29" i="38"/>
  <c r="BI29" i="38" s="1"/>
  <c r="Q29" i="38"/>
  <c r="BH29" i="38" s="1"/>
  <c r="P29" i="38"/>
  <c r="BG29" i="38"/>
  <c r="O29" i="38"/>
  <c r="BF29" i="38" s="1"/>
  <c r="N29" i="38"/>
  <c r="BE29" i="38" s="1"/>
  <c r="M29" i="38"/>
  <c r="L29" i="38"/>
  <c r="BC29" i="38"/>
  <c r="K29" i="38"/>
  <c r="BB29" i="38"/>
  <c r="J29" i="38"/>
  <c r="BA29" i="38"/>
  <c r="I29" i="38"/>
  <c r="AZ29" i="38" s="1"/>
  <c r="H29" i="38"/>
  <c r="AY29" i="38"/>
  <c r="G29" i="38"/>
  <c r="AX29" i="38"/>
  <c r="F29" i="38"/>
  <c r="AW29" i="38" s="1"/>
  <c r="D29" i="38"/>
  <c r="AU29" i="38"/>
  <c r="AR28" i="38"/>
  <c r="CK28" i="38"/>
  <c r="AR27" i="38"/>
  <c r="CK27" i="38" s="1"/>
  <c r="CH26" i="38"/>
  <c r="CG26" i="38"/>
  <c r="CF26" i="38"/>
  <c r="CE26" i="38"/>
  <c r="CD26" i="38"/>
  <c r="CC26" i="38"/>
  <c r="CB26" i="38"/>
  <c r="CA26" i="38"/>
  <c r="BZ26" i="38"/>
  <c r="BY26" i="38"/>
  <c r="BX26" i="38"/>
  <c r="BW26" i="38"/>
  <c r="BV26" i="38"/>
  <c r="BU26" i="38"/>
  <c r="BT26" i="38"/>
  <c r="BS26" i="38"/>
  <c r="BR26" i="38"/>
  <c r="BQ26" i="38"/>
  <c r="BP26" i="38"/>
  <c r="BO26" i="38"/>
  <c r="BN26" i="38"/>
  <c r="BM26" i="38"/>
  <c r="BL26" i="38"/>
  <c r="BK26" i="38"/>
  <c r="BJ26" i="38"/>
  <c r="BI26" i="38"/>
  <c r="BH26" i="38"/>
  <c r="BG26" i="38"/>
  <c r="BF26" i="38"/>
  <c r="BE26" i="38"/>
  <c r="BD26" i="38"/>
  <c r="BC26" i="38"/>
  <c r="BB26" i="38"/>
  <c r="BA26" i="38"/>
  <c r="AZ26" i="38"/>
  <c r="AY26" i="38"/>
  <c r="AX26" i="38"/>
  <c r="AW26" i="38"/>
  <c r="AU26" i="38"/>
  <c r="AR26" i="38"/>
  <c r="CK26" i="38"/>
  <c r="AR25" i="38"/>
  <c r="CI23" i="38" s="1"/>
  <c r="CK25" i="38"/>
  <c r="AR24" i="38"/>
  <c r="CK24" i="38"/>
  <c r="CH23" i="38"/>
  <c r="CG23" i="38"/>
  <c r="CF23" i="38"/>
  <c r="CE23" i="38"/>
  <c r="CD23" i="38"/>
  <c r="CC23" i="38"/>
  <c r="CB23" i="38"/>
  <c r="CA23" i="38"/>
  <c r="BZ23" i="38"/>
  <c r="BY23" i="38"/>
  <c r="BX23" i="38"/>
  <c r="BW23" i="38"/>
  <c r="BV23" i="38"/>
  <c r="BU23" i="38"/>
  <c r="BT23" i="38"/>
  <c r="BS23" i="38"/>
  <c r="BR23" i="38"/>
  <c r="BQ23" i="38"/>
  <c r="BP23" i="38"/>
  <c r="BO23" i="38"/>
  <c r="BN23" i="38"/>
  <c r="BM23" i="38"/>
  <c r="BL23" i="38"/>
  <c r="BK23" i="38"/>
  <c r="BJ23" i="38"/>
  <c r="BI23" i="38"/>
  <c r="BH23" i="38"/>
  <c r="BG23" i="38"/>
  <c r="BF23" i="38"/>
  <c r="BE23" i="38"/>
  <c r="BD23" i="38"/>
  <c r="BC23" i="38"/>
  <c r="BB23" i="38"/>
  <c r="BA23" i="38"/>
  <c r="AZ23" i="38"/>
  <c r="AY23" i="38"/>
  <c r="AX23" i="38"/>
  <c r="AW23" i="38"/>
  <c r="AU23" i="38"/>
  <c r="AR23" i="38"/>
  <c r="CK23" i="38" s="1"/>
  <c r="AR22" i="38"/>
  <c r="CK22" i="38"/>
  <c r="AR21" i="38"/>
  <c r="CK21" i="38" s="1"/>
  <c r="CK20" i="38"/>
  <c r="CH20" i="38"/>
  <c r="CG20" i="38"/>
  <c r="CF20" i="38"/>
  <c r="CE20" i="38"/>
  <c r="CD20" i="38"/>
  <c r="CC20" i="38"/>
  <c r="CB20" i="38"/>
  <c r="CA20" i="38"/>
  <c r="BZ20" i="38"/>
  <c r="BY20" i="38"/>
  <c r="BX20" i="38"/>
  <c r="BW20" i="38"/>
  <c r="BV20" i="38"/>
  <c r="BU20" i="38"/>
  <c r="BT20" i="38"/>
  <c r="BS20" i="38"/>
  <c r="BR20" i="38"/>
  <c r="BQ20" i="38"/>
  <c r="BP20" i="38"/>
  <c r="BO20" i="38"/>
  <c r="BN20" i="38"/>
  <c r="BM20" i="38"/>
  <c r="BL20" i="38"/>
  <c r="BK20" i="38"/>
  <c r="BJ20" i="38"/>
  <c r="BI20" i="38"/>
  <c r="BH20" i="38"/>
  <c r="BG20" i="38"/>
  <c r="BF20" i="38"/>
  <c r="BE20" i="38"/>
  <c r="BD20" i="38"/>
  <c r="BC20" i="38"/>
  <c r="BB20" i="38"/>
  <c r="BA20" i="38"/>
  <c r="AZ20" i="38"/>
  <c r="AY20" i="38"/>
  <c r="AX20" i="38"/>
  <c r="AW20" i="38"/>
  <c r="AU20" i="38"/>
  <c r="AR20" i="38"/>
  <c r="T7" i="95"/>
  <c r="Y45" i="95"/>
  <c r="W45" i="95"/>
  <c r="V25" i="91"/>
  <c r="AV26" i="91" s="1"/>
  <c r="V45" i="91"/>
  <c r="V72" i="91"/>
  <c r="AV75" i="91"/>
  <c r="V98" i="91"/>
  <c r="Y98" i="91" s="1"/>
  <c r="AY99" i="91" s="1"/>
  <c r="V118" i="91"/>
  <c r="AV119" i="91" s="1"/>
  <c r="Y114" i="91"/>
  <c r="Q114" i="91"/>
  <c r="Y94" i="91"/>
  <c r="Q94" i="91"/>
  <c r="Y68" i="91"/>
  <c r="Q68" i="91"/>
  <c r="Y41" i="91"/>
  <c r="Q41" i="91"/>
  <c r="Z49" i="90"/>
  <c r="AA49" i="91"/>
  <c r="BE49" i="91" s="1"/>
  <c r="Q109" i="30"/>
  <c r="R109" i="30"/>
  <c r="S109" i="30"/>
  <c r="T109" i="30"/>
  <c r="U109" i="30"/>
  <c r="V109" i="30"/>
  <c r="W109" i="30"/>
  <c r="X109" i="30"/>
  <c r="P109" i="30"/>
  <c r="Q89" i="30"/>
  <c r="R89" i="30"/>
  <c r="S89" i="30"/>
  <c r="T89" i="30"/>
  <c r="U89" i="30"/>
  <c r="V89" i="30"/>
  <c r="W89" i="30"/>
  <c r="X89" i="30"/>
  <c r="P89" i="30"/>
  <c r="Q63" i="30"/>
  <c r="R63" i="30"/>
  <c r="S63" i="30"/>
  <c r="T63" i="30"/>
  <c r="U63" i="30"/>
  <c r="V63" i="30"/>
  <c r="W63" i="30"/>
  <c r="X63" i="30"/>
  <c r="P63" i="30"/>
  <c r="Q36" i="30"/>
  <c r="R36" i="30"/>
  <c r="S36" i="30"/>
  <c r="T36" i="30"/>
  <c r="U36" i="30"/>
  <c r="V36" i="30"/>
  <c r="W36" i="30"/>
  <c r="X36" i="30"/>
  <c r="P36" i="30"/>
  <c r="R25" i="91"/>
  <c r="AR25" i="91"/>
  <c r="R45" i="91"/>
  <c r="R72" i="91"/>
  <c r="R98" i="91"/>
  <c r="AR99" i="91" s="1"/>
  <c r="AR101" i="91"/>
  <c r="S25" i="91"/>
  <c r="S45" i="91"/>
  <c r="S72" i="91"/>
  <c r="AS75" i="91" s="1"/>
  <c r="S98" i="91"/>
  <c r="AS99" i="91" s="1"/>
  <c r="T25" i="91"/>
  <c r="AT25" i="91" s="1"/>
  <c r="T45" i="91"/>
  <c r="T72" i="91"/>
  <c r="AT72" i="91" s="1"/>
  <c r="T98" i="91"/>
  <c r="AT99" i="91" s="1"/>
  <c r="AT101" i="91"/>
  <c r="U25" i="91"/>
  <c r="U45" i="91"/>
  <c r="U72" i="91"/>
  <c r="U98" i="91"/>
  <c r="AU98" i="91" s="1"/>
  <c r="W25" i="91"/>
  <c r="W45" i="91"/>
  <c r="AW48" i="91"/>
  <c r="W72" i="91"/>
  <c r="AW73" i="91" s="1"/>
  <c r="W98" i="91"/>
  <c r="AW101" i="91" s="1"/>
  <c r="X25" i="91"/>
  <c r="X45" i="91"/>
  <c r="AX48" i="91" s="1"/>
  <c r="X72" i="91"/>
  <c r="AX73" i="91" s="1"/>
  <c r="X98" i="91"/>
  <c r="AX101" i="91"/>
  <c r="D25" i="91"/>
  <c r="AD28" i="91" s="1"/>
  <c r="D45" i="91"/>
  <c r="AD46" i="91" s="1"/>
  <c r="D72" i="91"/>
  <c r="AD73" i="91" s="1"/>
  <c r="D98" i="91"/>
  <c r="AD99" i="91" s="1"/>
  <c r="D118" i="91"/>
  <c r="E25" i="91"/>
  <c r="AE28" i="91" s="1"/>
  <c r="E45" i="91"/>
  <c r="AE46" i="91" s="1"/>
  <c r="AE48" i="91"/>
  <c r="E72" i="91"/>
  <c r="AE73" i="91" s="1"/>
  <c r="E98" i="91"/>
  <c r="AE99" i="91" s="1"/>
  <c r="F25" i="91"/>
  <c r="AF25" i="91"/>
  <c r="F45" i="91"/>
  <c r="F72" i="91"/>
  <c r="AF77" i="91" s="1"/>
  <c r="F98" i="91"/>
  <c r="AF99" i="91" s="1"/>
  <c r="G25" i="91"/>
  <c r="AG26" i="91" s="1"/>
  <c r="G45" i="91"/>
  <c r="G72" i="91"/>
  <c r="AG73" i="91" s="1"/>
  <c r="AG75" i="91"/>
  <c r="G98" i="91"/>
  <c r="AG99" i="91" s="1"/>
  <c r="H25" i="91"/>
  <c r="AH25" i="91"/>
  <c r="H45" i="91"/>
  <c r="H72" i="91"/>
  <c r="H98" i="91"/>
  <c r="AH101" i="91"/>
  <c r="I25" i="91"/>
  <c r="AI25" i="91"/>
  <c r="I45" i="91"/>
  <c r="AI45" i="91"/>
  <c r="I72" i="91"/>
  <c r="AI77" i="91" s="1"/>
  <c r="I98" i="91"/>
  <c r="J25" i="91"/>
  <c r="J45" i="91"/>
  <c r="AJ48" i="91" s="1"/>
  <c r="AJ45" i="91"/>
  <c r="J72" i="91"/>
  <c r="AJ73" i="91" s="1"/>
  <c r="AJ77" i="91"/>
  <c r="J98" i="91"/>
  <c r="K25" i="91"/>
  <c r="AK25" i="91"/>
  <c r="K45" i="91"/>
  <c r="AK45" i="91" s="1"/>
  <c r="K72" i="91"/>
  <c r="K98" i="91"/>
  <c r="L25" i="91"/>
  <c r="L45" i="91"/>
  <c r="L72" i="91"/>
  <c r="L98" i="91"/>
  <c r="M25" i="91"/>
  <c r="M45" i="91"/>
  <c r="M72" i="91"/>
  <c r="AM73" i="91" s="1"/>
  <c r="AM75" i="91"/>
  <c r="M98" i="91"/>
  <c r="AM99" i="91" s="1"/>
  <c r="N25" i="91"/>
  <c r="N45" i="91"/>
  <c r="N72" i="91"/>
  <c r="N98" i="91"/>
  <c r="AN98" i="91"/>
  <c r="O25" i="91"/>
  <c r="O45" i="91"/>
  <c r="O72" i="91"/>
  <c r="AO75" i="91"/>
  <c r="O98" i="91"/>
  <c r="P25" i="91"/>
  <c r="P45" i="91"/>
  <c r="P72" i="91"/>
  <c r="AP75" i="91" s="1"/>
  <c r="P98" i="91"/>
  <c r="AP99" i="91" s="1"/>
  <c r="Z25" i="91"/>
  <c r="Z45" i="91"/>
  <c r="AZ51" i="91" s="1"/>
  <c r="Z72" i="91"/>
  <c r="AZ73" i="91" s="1"/>
  <c r="AZ72" i="91"/>
  <c r="Z98" i="91"/>
  <c r="AZ99" i="91" s="1"/>
  <c r="AZ101" i="91"/>
  <c r="Y101" i="91"/>
  <c r="Q101" i="91"/>
  <c r="Y97" i="91"/>
  <c r="AY95" i="91" s="1"/>
  <c r="BD97" i="91"/>
  <c r="Q97" i="91"/>
  <c r="Y96" i="91"/>
  <c r="BD96" i="91" s="1"/>
  <c r="Q96" i="91"/>
  <c r="BC96" i="91" s="1"/>
  <c r="Y95" i="91"/>
  <c r="Q95" i="91"/>
  <c r="BC95" i="91" s="1"/>
  <c r="Y93" i="91"/>
  <c r="BD93" i="91" s="1"/>
  <c r="Q93" i="91"/>
  <c r="Y92" i="91"/>
  <c r="BD92" i="91"/>
  <c r="Q92" i="91"/>
  <c r="BC92" i="91" s="1"/>
  <c r="Y87" i="91"/>
  <c r="Q87" i="91"/>
  <c r="BC87" i="91" s="1"/>
  <c r="Y86" i="91"/>
  <c r="BD86" i="91" s="1"/>
  <c r="Q86" i="91"/>
  <c r="BC86" i="91" s="1"/>
  <c r="Y85" i="91"/>
  <c r="BD85" i="91" s="1"/>
  <c r="Q85" i="91"/>
  <c r="BC85" i="91"/>
  <c r="Q84" i="91"/>
  <c r="Y84" i="91"/>
  <c r="BD84" i="91" s="1"/>
  <c r="Q83" i="91"/>
  <c r="BC83" i="91" s="1"/>
  <c r="Y83" i="91"/>
  <c r="Q81" i="91"/>
  <c r="BC81" i="91"/>
  <c r="Y81" i="91"/>
  <c r="BD81" i="91"/>
  <c r="Q78" i="91"/>
  <c r="Y78" i="91"/>
  <c r="BD78" i="91" s="1"/>
  <c r="Q77" i="91"/>
  <c r="BC77" i="91"/>
  <c r="Y77" i="91"/>
  <c r="BD77" i="91" s="1"/>
  <c r="Q70" i="91"/>
  <c r="Y70" i="91"/>
  <c r="BD70" i="91"/>
  <c r="Q69" i="91"/>
  <c r="Y69" i="91"/>
  <c r="BD69" i="91"/>
  <c r="Q67" i="91"/>
  <c r="BC67" i="91" s="1"/>
  <c r="Y67" i="91"/>
  <c r="BD67" i="91"/>
  <c r="Q66" i="91"/>
  <c r="BC66" i="91" s="1"/>
  <c r="Y66" i="91"/>
  <c r="BD66" i="91" s="1"/>
  <c r="Q65" i="91"/>
  <c r="BC65" i="91" s="1"/>
  <c r="Y65" i="91"/>
  <c r="BD65" i="91"/>
  <c r="Q64" i="91"/>
  <c r="BC64" i="91" s="1"/>
  <c r="Y64" i="91"/>
  <c r="BD64" i="91"/>
  <c r="Q63" i="91"/>
  <c r="BC63" i="91" s="1"/>
  <c r="Y63" i="91"/>
  <c r="BD63" i="91" s="1"/>
  <c r="Q62" i="91"/>
  <c r="BC62" i="91" s="1"/>
  <c r="Y62" i="91"/>
  <c r="BD62" i="91" s="1"/>
  <c r="Q51" i="91"/>
  <c r="BC51" i="91" s="1"/>
  <c r="Y51" i="91"/>
  <c r="Q48" i="91"/>
  <c r="Y48" i="91"/>
  <c r="Q44" i="91"/>
  <c r="BC44" i="91" s="1"/>
  <c r="Y44" i="91"/>
  <c r="BD44" i="91" s="1"/>
  <c r="Q43" i="91"/>
  <c r="AQ42" i="91" s="1"/>
  <c r="BC43" i="91"/>
  <c r="Y43" i="91"/>
  <c r="BD43" i="91" s="1"/>
  <c r="Q42" i="91"/>
  <c r="BC42" i="91" s="1"/>
  <c r="Y42" i="91"/>
  <c r="BD42" i="91" s="1"/>
  <c r="Q32" i="91"/>
  <c r="BC32" i="91" s="1"/>
  <c r="Y32" i="91"/>
  <c r="BD32" i="91" s="1"/>
  <c r="Q31" i="91"/>
  <c r="BC31" i="91"/>
  <c r="Y31" i="91"/>
  <c r="Q30" i="91"/>
  <c r="Y30" i="91"/>
  <c r="Q26" i="91"/>
  <c r="BC26" i="91" s="1"/>
  <c r="Y26" i="91"/>
  <c r="L25" i="30"/>
  <c r="Q24" i="91"/>
  <c r="BC24" i="91"/>
  <c r="Y24" i="91"/>
  <c r="BD24" i="91" s="1"/>
  <c r="Q23" i="91"/>
  <c r="BC23" i="91"/>
  <c r="Y23" i="91"/>
  <c r="BD23" i="91"/>
  <c r="Q18" i="91"/>
  <c r="Y18" i="91"/>
  <c r="BD18" i="91" s="1"/>
  <c r="Q17" i="91"/>
  <c r="BC17" i="91" s="1"/>
  <c r="Y17" i="91"/>
  <c r="BD17" i="91" s="1"/>
  <c r="Q16" i="91"/>
  <c r="BC16" i="91" s="1"/>
  <c r="Y16" i="91"/>
  <c r="BD16" i="91" s="1"/>
  <c r="Q15" i="91"/>
  <c r="BC15" i="91"/>
  <c r="Y15" i="91"/>
  <c r="BD15" i="91" s="1"/>
  <c r="Q14" i="91"/>
  <c r="BC14" i="91" s="1"/>
  <c r="Y14" i="91"/>
  <c r="BD14" i="91" s="1"/>
  <c r="Q13" i="91"/>
  <c r="BC13" i="91" s="1"/>
  <c r="Y13" i="91"/>
  <c r="BD13" i="91" s="1"/>
  <c r="Q12" i="91"/>
  <c r="BC12" i="91"/>
  <c r="Y12" i="91"/>
  <c r="BD12" i="91" s="1"/>
  <c r="Q11" i="91"/>
  <c r="BC11" i="91" s="1"/>
  <c r="Y11" i="91"/>
  <c r="BD11" i="91"/>
  <c r="Q10" i="91"/>
  <c r="Y10" i="91"/>
  <c r="BA49" i="90"/>
  <c r="R118" i="91"/>
  <c r="AR119" i="91" s="1"/>
  <c r="S118" i="91"/>
  <c r="AS119" i="91" s="1"/>
  <c r="T118" i="91"/>
  <c r="U118" i="91"/>
  <c r="AU118" i="91" s="1"/>
  <c r="W118" i="91"/>
  <c r="AW119" i="91" s="1"/>
  <c r="X118" i="91"/>
  <c r="AX119" i="91" s="1"/>
  <c r="AX121" i="91"/>
  <c r="E118" i="91"/>
  <c r="F118" i="91"/>
  <c r="AF121" i="91"/>
  <c r="G118" i="91"/>
  <c r="AG121" i="91"/>
  <c r="H118" i="91"/>
  <c r="AH119" i="91" s="1"/>
  <c r="I118" i="91"/>
  <c r="AI119" i="91" s="1"/>
  <c r="AI121" i="91"/>
  <c r="J118" i="91"/>
  <c r="AJ119" i="91" s="1"/>
  <c r="K118" i="91"/>
  <c r="AK119" i="91" s="1"/>
  <c r="L118" i="91"/>
  <c r="AL119" i="91" s="1"/>
  <c r="AL121" i="91"/>
  <c r="M118" i="91"/>
  <c r="N118" i="91"/>
  <c r="AN118" i="91" s="1"/>
  <c r="AN121" i="91"/>
  <c r="O118" i="91"/>
  <c r="AO121" i="91" s="1"/>
  <c r="P118" i="91"/>
  <c r="AP121" i="91" s="1"/>
  <c r="Z118" i="91"/>
  <c r="AZ121" i="91" s="1"/>
  <c r="Y121" i="91"/>
  <c r="Q121" i="91"/>
  <c r="BC121" i="91" s="1"/>
  <c r="AM121" i="91"/>
  <c r="AU101" i="91"/>
  <c r="AG101" i="91"/>
  <c r="Q75" i="91"/>
  <c r="BC75" i="91"/>
  <c r="Y75" i="91"/>
  <c r="AR75" i="91"/>
  <c r="AD75" i="91"/>
  <c r="AK48" i="91"/>
  <c r="D25" i="30"/>
  <c r="P26" i="30" s="1"/>
  <c r="P28" i="30"/>
  <c r="CC110" i="92"/>
  <c r="CC111" i="92"/>
  <c r="CC112" i="92"/>
  <c r="CC113" i="92"/>
  <c r="CC114" i="92"/>
  <c r="CC90" i="92"/>
  <c r="CC91" i="92"/>
  <c r="CC92" i="92"/>
  <c r="CC93" i="92"/>
  <c r="CC94" i="92"/>
  <c r="CC64" i="92"/>
  <c r="CC65" i="92"/>
  <c r="CC66" i="92"/>
  <c r="CC67" i="92"/>
  <c r="CC68" i="92"/>
  <c r="CC37" i="92"/>
  <c r="CC38" i="92"/>
  <c r="CC39" i="92"/>
  <c r="CC40" i="92"/>
  <c r="CC41" i="92"/>
  <c r="CC17" i="92"/>
  <c r="CC18" i="92"/>
  <c r="CC19" i="92"/>
  <c r="CC20" i="92"/>
  <c r="CC21" i="92"/>
  <c r="Y117" i="91"/>
  <c r="BD117" i="91" s="1"/>
  <c r="Q117" i="91"/>
  <c r="BC117" i="91" s="1"/>
  <c r="Y116" i="91"/>
  <c r="Q116" i="91"/>
  <c r="BC116" i="91"/>
  <c r="Y115" i="91"/>
  <c r="Q115" i="91"/>
  <c r="BC115" i="91"/>
  <c r="Y113" i="91"/>
  <c r="BD113" i="91" s="1"/>
  <c r="Q113" i="91"/>
  <c r="BC113" i="91" s="1"/>
  <c r="Y112" i="91"/>
  <c r="BD112" i="91" s="1"/>
  <c r="Q112" i="91"/>
  <c r="BC112" i="91"/>
  <c r="Y111" i="91"/>
  <c r="Q111" i="91"/>
  <c r="BC111" i="91"/>
  <c r="Y110" i="91"/>
  <c r="BD110" i="91" s="1"/>
  <c r="Q110" i="91"/>
  <c r="BC110" i="91" s="1"/>
  <c r="Y109" i="91"/>
  <c r="BD109" i="91" s="1"/>
  <c r="Q109" i="91"/>
  <c r="BC109" i="91"/>
  <c r="Y108" i="91"/>
  <c r="Q108" i="91"/>
  <c r="BC108" i="91"/>
  <c r="Y107" i="91"/>
  <c r="BD107" i="91" s="1"/>
  <c r="Q107" i="91"/>
  <c r="BC107" i="91" s="1"/>
  <c r="Y106" i="91"/>
  <c r="BD106" i="91"/>
  <c r="Q106" i="91"/>
  <c r="AQ106" i="91"/>
  <c r="Y105" i="91"/>
  <c r="AY103" i="91"/>
  <c r="Q105" i="91"/>
  <c r="BC105" i="91"/>
  <c r="Y104" i="91"/>
  <c r="BD104" i="91" s="1"/>
  <c r="Q104" i="91"/>
  <c r="BC104" i="91" s="1"/>
  <c r="Y103" i="91"/>
  <c r="Q103" i="91"/>
  <c r="Y91" i="91"/>
  <c r="BD91" i="91"/>
  <c r="Q91" i="91"/>
  <c r="BC91" i="91" s="1"/>
  <c r="Y90" i="91"/>
  <c r="BD90" i="91"/>
  <c r="Q90" i="91"/>
  <c r="BC90" i="91" s="1"/>
  <c r="Y89" i="91"/>
  <c r="BD89" i="91" s="1"/>
  <c r="Q89" i="91"/>
  <c r="BC89" i="91"/>
  <c r="Y88" i="91"/>
  <c r="BD88" i="91" s="1"/>
  <c r="Q88" i="91"/>
  <c r="BC88" i="91"/>
  <c r="Q71" i="91"/>
  <c r="BC71" i="91"/>
  <c r="Y71" i="91"/>
  <c r="BD71" i="91" s="1"/>
  <c r="Q61" i="91"/>
  <c r="Y61" i="91"/>
  <c r="BD61" i="91" s="1"/>
  <c r="Q60" i="91"/>
  <c r="BC60" i="91"/>
  <c r="Y60" i="91"/>
  <c r="BD60" i="91"/>
  <c r="Q59" i="91"/>
  <c r="BC59" i="91"/>
  <c r="Y59" i="91"/>
  <c r="BD59" i="91" s="1"/>
  <c r="Q58" i="91"/>
  <c r="BC58" i="91"/>
  <c r="Y58" i="91"/>
  <c r="BD58" i="91" s="1"/>
  <c r="Q57" i="91"/>
  <c r="Y57" i="91"/>
  <c r="BD57" i="91"/>
  <c r="Q55" i="91"/>
  <c r="BC55" i="91"/>
  <c r="Y55" i="91"/>
  <c r="BD55" i="91" s="1"/>
  <c r="Q52" i="91"/>
  <c r="BC52" i="91"/>
  <c r="Y52" i="91"/>
  <c r="BD52" i="91" s="1"/>
  <c r="Q40" i="91"/>
  <c r="AA40" i="91" s="1"/>
  <c r="BE40" i="91" s="1"/>
  <c r="Y40" i="91"/>
  <c r="BD40" i="91"/>
  <c r="Q39" i="91"/>
  <c r="BC39" i="91"/>
  <c r="Y39" i="91"/>
  <c r="BD39" i="91"/>
  <c r="Q38" i="91"/>
  <c r="BC38" i="91"/>
  <c r="Y38" i="91"/>
  <c r="BD38" i="91" s="1"/>
  <c r="Q37" i="91"/>
  <c r="BC37" i="91"/>
  <c r="Y37" i="91"/>
  <c r="BD37" i="91"/>
  <c r="Q36" i="91"/>
  <c r="BC36" i="91" s="1"/>
  <c r="Y36" i="91"/>
  <c r="BD36" i="91"/>
  <c r="Q35" i="91"/>
  <c r="BC35" i="91"/>
  <c r="Y35" i="91"/>
  <c r="BD35" i="91" s="1"/>
  <c r="Q34" i="91"/>
  <c r="BC34" i="91"/>
  <c r="Y34" i="91"/>
  <c r="BD34" i="91"/>
  <c r="Q33" i="91"/>
  <c r="BC33" i="91"/>
  <c r="Y33" i="91"/>
  <c r="BD33" i="91"/>
  <c r="M28" i="30"/>
  <c r="M26" i="30"/>
  <c r="Q22" i="91"/>
  <c r="BC22" i="91" s="1"/>
  <c r="Y22" i="91"/>
  <c r="Q21" i="91"/>
  <c r="BC21" i="91" s="1"/>
  <c r="Y21" i="91"/>
  <c r="BD21" i="91"/>
  <c r="Q20" i="91"/>
  <c r="BC20" i="91" s="1"/>
  <c r="Y20" i="91"/>
  <c r="Q19" i="91"/>
  <c r="BC19" i="91" s="1"/>
  <c r="Y19" i="91"/>
  <c r="BD19" i="91"/>
  <c r="P10" i="30"/>
  <c r="AA12" i="30"/>
  <c r="X10" i="30"/>
  <c r="BD115" i="91"/>
  <c r="AD10" i="91"/>
  <c r="AE10" i="91"/>
  <c r="AF10" i="91"/>
  <c r="AG10" i="91"/>
  <c r="AH10" i="91"/>
  <c r="AI10" i="91"/>
  <c r="AJ10" i="91"/>
  <c r="AK10" i="91"/>
  <c r="AL10" i="91"/>
  <c r="AM10" i="91"/>
  <c r="AN10" i="91"/>
  <c r="AO10" i="91"/>
  <c r="AP10" i="91"/>
  <c r="AR10" i="91"/>
  <c r="AS10" i="91"/>
  <c r="AT10" i="91"/>
  <c r="AU10" i="91"/>
  <c r="AV10" i="91"/>
  <c r="AW10" i="91"/>
  <c r="AX10" i="91"/>
  <c r="AZ10" i="91"/>
  <c r="BD10" i="91"/>
  <c r="AD13" i="91"/>
  <c r="AE13" i="91"/>
  <c r="AF13" i="91"/>
  <c r="AG13" i="91"/>
  <c r="AH13" i="91"/>
  <c r="AI13" i="91"/>
  <c r="AJ13" i="91"/>
  <c r="AK13" i="91"/>
  <c r="AL13" i="91"/>
  <c r="AM13" i="91"/>
  <c r="AN13" i="91"/>
  <c r="AO13" i="91"/>
  <c r="AP13" i="91"/>
  <c r="AR13" i="91"/>
  <c r="AS13" i="91"/>
  <c r="AT13" i="91"/>
  <c r="AU13" i="91"/>
  <c r="AV13" i="91"/>
  <c r="AW13" i="91"/>
  <c r="AX13" i="91"/>
  <c r="AZ13" i="91"/>
  <c r="AD16" i="91"/>
  <c r="AE16" i="91"/>
  <c r="AF16" i="91"/>
  <c r="AG16" i="91"/>
  <c r="AH16" i="91"/>
  <c r="AI16" i="91"/>
  <c r="AJ16" i="91"/>
  <c r="AK16" i="91"/>
  <c r="AL16" i="91"/>
  <c r="AM16" i="91"/>
  <c r="AN16" i="91"/>
  <c r="AO16" i="91"/>
  <c r="AP16" i="91"/>
  <c r="AR16" i="91"/>
  <c r="AS16" i="91"/>
  <c r="AT16" i="91"/>
  <c r="AU16" i="91"/>
  <c r="AV16" i="91"/>
  <c r="AW16" i="91"/>
  <c r="AX16" i="91"/>
  <c r="AZ16" i="91"/>
  <c r="AD22" i="91"/>
  <c r="AE22" i="91"/>
  <c r="AF22" i="91"/>
  <c r="AG22" i="91"/>
  <c r="AH22" i="91"/>
  <c r="AI22" i="91"/>
  <c r="AJ22" i="91"/>
  <c r="AK22" i="91"/>
  <c r="AL22" i="91"/>
  <c r="AM22" i="91"/>
  <c r="AN22" i="91"/>
  <c r="AO22" i="91"/>
  <c r="AP22" i="91"/>
  <c r="AR22" i="91"/>
  <c r="AS22" i="91"/>
  <c r="AT22" i="91"/>
  <c r="AU22" i="91"/>
  <c r="AV22" i="91"/>
  <c r="AW22" i="91"/>
  <c r="AX22" i="91"/>
  <c r="AZ22" i="91"/>
  <c r="AD25" i="91"/>
  <c r="AE25" i="91"/>
  <c r="AU25" i="91"/>
  <c r="AX25" i="91"/>
  <c r="AD30" i="91"/>
  <c r="AE30" i="91"/>
  <c r="AF30" i="91"/>
  <c r="AG30" i="91"/>
  <c r="AH30" i="91"/>
  <c r="AI30" i="91"/>
  <c r="AJ30" i="91"/>
  <c r="AK30" i="91"/>
  <c r="AL30" i="91"/>
  <c r="AM30" i="91"/>
  <c r="AN30" i="91"/>
  <c r="AO30" i="91"/>
  <c r="AP30" i="91"/>
  <c r="AR30" i="91"/>
  <c r="AS30" i="91"/>
  <c r="AT30" i="91"/>
  <c r="AU30" i="91"/>
  <c r="AV30" i="91"/>
  <c r="AW30" i="91"/>
  <c r="AX30" i="91"/>
  <c r="AZ30" i="91"/>
  <c r="AD33" i="91"/>
  <c r="AE33" i="91"/>
  <c r="AF33" i="91"/>
  <c r="AG33" i="91"/>
  <c r="AH33" i="91"/>
  <c r="AI33" i="91"/>
  <c r="AJ33" i="91"/>
  <c r="AK33" i="91"/>
  <c r="AL33" i="91"/>
  <c r="AM33" i="91"/>
  <c r="AN33" i="91"/>
  <c r="AO33" i="91"/>
  <c r="AP33" i="91"/>
  <c r="AR33" i="91"/>
  <c r="AS33" i="91"/>
  <c r="AT33" i="91"/>
  <c r="AU33" i="91"/>
  <c r="AV33" i="91"/>
  <c r="AW33" i="91"/>
  <c r="AX33" i="91"/>
  <c r="AZ33" i="91"/>
  <c r="AD36" i="91"/>
  <c r="AE36" i="91"/>
  <c r="AF36" i="91"/>
  <c r="AG36" i="91"/>
  <c r="AH36" i="91"/>
  <c r="AI36" i="91"/>
  <c r="AJ36" i="91"/>
  <c r="AK36" i="91"/>
  <c r="AL36" i="91"/>
  <c r="AM36" i="91"/>
  <c r="AN36" i="91"/>
  <c r="AO36" i="91"/>
  <c r="AP36" i="91"/>
  <c r="AR36" i="91"/>
  <c r="AS36" i="91"/>
  <c r="AT36" i="91"/>
  <c r="AU36" i="91"/>
  <c r="AV36" i="91"/>
  <c r="AW36" i="91"/>
  <c r="AX36" i="91"/>
  <c r="AZ36" i="91"/>
  <c r="AD42" i="91"/>
  <c r="AE42" i="91"/>
  <c r="AF42" i="91"/>
  <c r="AG42" i="91"/>
  <c r="AH42" i="91"/>
  <c r="AI42" i="91"/>
  <c r="AJ42" i="91"/>
  <c r="AK42" i="91"/>
  <c r="AL42" i="91"/>
  <c r="AM42" i="91"/>
  <c r="AN42" i="91"/>
  <c r="AO42" i="91"/>
  <c r="AP42" i="91"/>
  <c r="AR42" i="91"/>
  <c r="AS42" i="91"/>
  <c r="AT42" i="91"/>
  <c r="AU42" i="91"/>
  <c r="AV42" i="91"/>
  <c r="AW42" i="91"/>
  <c r="AX42" i="91"/>
  <c r="AZ42" i="91"/>
  <c r="AD45" i="91"/>
  <c r="AE45" i="91"/>
  <c r="AF45" i="91"/>
  <c r="AP45" i="91"/>
  <c r="AS45" i="91"/>
  <c r="AZ45" i="91"/>
  <c r="AE51" i="91"/>
  <c r="AJ51" i="91"/>
  <c r="AS51" i="91"/>
  <c r="AX51" i="91"/>
  <c r="AD57" i="91"/>
  <c r="AE57" i="91"/>
  <c r="AF57" i="91"/>
  <c r="AG57" i="91"/>
  <c r="AH57" i="91"/>
  <c r="AI57" i="91"/>
  <c r="AJ57" i="91"/>
  <c r="AK57" i="91"/>
  <c r="AL57" i="91"/>
  <c r="AM57" i="91"/>
  <c r="AN57" i="91"/>
  <c r="AO57" i="91"/>
  <c r="AP57" i="91"/>
  <c r="AR57" i="91"/>
  <c r="AS57" i="91"/>
  <c r="AT57" i="91"/>
  <c r="AU57" i="91"/>
  <c r="AV57" i="91"/>
  <c r="AW57" i="91"/>
  <c r="AX57" i="91"/>
  <c r="AZ57" i="91"/>
  <c r="AD60" i="91"/>
  <c r="AE60" i="91"/>
  <c r="AF60" i="91"/>
  <c r="AG60" i="91"/>
  <c r="AH60" i="91"/>
  <c r="AI60" i="91"/>
  <c r="AJ60" i="91"/>
  <c r="AK60" i="91"/>
  <c r="AL60" i="91"/>
  <c r="AM60" i="91"/>
  <c r="AN60" i="91"/>
  <c r="AO60" i="91"/>
  <c r="AP60" i="91"/>
  <c r="AR60" i="91"/>
  <c r="AS60" i="91"/>
  <c r="AT60" i="91"/>
  <c r="AU60" i="91"/>
  <c r="AV60" i="91"/>
  <c r="AW60" i="91"/>
  <c r="AX60" i="91"/>
  <c r="AZ60" i="91"/>
  <c r="AD63" i="91"/>
  <c r="AE63" i="91"/>
  <c r="AF63" i="91"/>
  <c r="AG63" i="91"/>
  <c r="AH63" i="91"/>
  <c r="AI63" i="91"/>
  <c r="AJ63" i="91"/>
  <c r="AK63" i="91"/>
  <c r="AL63" i="91"/>
  <c r="AM63" i="91"/>
  <c r="AN63" i="91"/>
  <c r="AO63" i="91"/>
  <c r="AP63" i="91"/>
  <c r="AR63" i="91"/>
  <c r="AS63" i="91"/>
  <c r="AT63" i="91"/>
  <c r="AU63" i="91"/>
  <c r="AV63" i="91"/>
  <c r="AW63" i="91"/>
  <c r="AX63" i="91"/>
  <c r="AZ63" i="91"/>
  <c r="AD69" i="91"/>
  <c r="AE69" i="91"/>
  <c r="AF69" i="91"/>
  <c r="AG69" i="91"/>
  <c r="AH69" i="91"/>
  <c r="AI69" i="91"/>
  <c r="AJ69" i="91"/>
  <c r="AK69" i="91"/>
  <c r="AL69" i="91"/>
  <c r="AM69" i="91"/>
  <c r="AN69" i="91"/>
  <c r="AO69" i="91"/>
  <c r="AP69" i="91"/>
  <c r="AR69" i="91"/>
  <c r="AS69" i="91"/>
  <c r="AT69" i="91"/>
  <c r="AU69" i="91"/>
  <c r="AV69" i="91"/>
  <c r="AW69" i="91"/>
  <c r="AX69" i="91"/>
  <c r="AZ69" i="91"/>
  <c r="AD72" i="91"/>
  <c r="AJ72" i="91"/>
  <c r="AN72" i="91"/>
  <c r="AR72" i="91"/>
  <c r="AS72" i="91"/>
  <c r="AH77" i="91"/>
  <c r="AO77" i="91"/>
  <c r="AR77" i="91"/>
  <c r="AS77" i="91"/>
  <c r="AD83" i="91"/>
  <c r="AE83" i="91"/>
  <c r="AF83" i="91"/>
  <c r="AG83" i="91"/>
  <c r="AH83" i="91"/>
  <c r="AI83" i="91"/>
  <c r="AJ83" i="91"/>
  <c r="AK83" i="91"/>
  <c r="AL83" i="91"/>
  <c r="AM83" i="91"/>
  <c r="AN83" i="91"/>
  <c r="AO83" i="91"/>
  <c r="AP83" i="91"/>
  <c r="AR83" i="91"/>
  <c r="AS83" i="91"/>
  <c r="AT83" i="91"/>
  <c r="AU83" i="91"/>
  <c r="AV83" i="91"/>
  <c r="AW83" i="91"/>
  <c r="AX83" i="91"/>
  <c r="AZ83" i="91"/>
  <c r="AD86" i="91"/>
  <c r="AE86" i="91"/>
  <c r="AF86" i="91"/>
  <c r="AG86" i="91"/>
  <c r="AH86" i="91"/>
  <c r="AI86" i="91"/>
  <c r="AJ86" i="91"/>
  <c r="AK86" i="91"/>
  <c r="AL86" i="91"/>
  <c r="AM86" i="91"/>
  <c r="AN86" i="91"/>
  <c r="AO86" i="91"/>
  <c r="AP86" i="91"/>
  <c r="AR86" i="91"/>
  <c r="AS86" i="91"/>
  <c r="AT86" i="91"/>
  <c r="AU86" i="91"/>
  <c r="AV86" i="91"/>
  <c r="AW86" i="91"/>
  <c r="AX86" i="91"/>
  <c r="AZ86" i="91"/>
  <c r="AD89" i="91"/>
  <c r="AE89" i="91"/>
  <c r="AF89" i="91"/>
  <c r="AG89" i="91"/>
  <c r="AH89" i="91"/>
  <c r="AI89" i="91"/>
  <c r="AJ89" i="91"/>
  <c r="AK89" i="91"/>
  <c r="AL89" i="91"/>
  <c r="AM89" i="91"/>
  <c r="AN89" i="91"/>
  <c r="AO89" i="91"/>
  <c r="AP89" i="91"/>
  <c r="AR89" i="91"/>
  <c r="AS89" i="91"/>
  <c r="AT89" i="91"/>
  <c r="AU89" i="91"/>
  <c r="AV89" i="91"/>
  <c r="AW89" i="91"/>
  <c r="AX89" i="91"/>
  <c r="AZ89" i="91"/>
  <c r="AD95" i="91"/>
  <c r="AE95" i="91"/>
  <c r="AF95" i="91"/>
  <c r="AG95" i="91"/>
  <c r="AH95" i="91"/>
  <c r="AI95" i="91"/>
  <c r="AJ95" i="91"/>
  <c r="AK95" i="91"/>
  <c r="AL95" i="91"/>
  <c r="AM95" i="91"/>
  <c r="AN95" i="91"/>
  <c r="AO95" i="91"/>
  <c r="AP95" i="91"/>
  <c r="AR95" i="91"/>
  <c r="AS95" i="91"/>
  <c r="AT95" i="91"/>
  <c r="AU95" i="91"/>
  <c r="AV95" i="91"/>
  <c r="AW95" i="91"/>
  <c r="AX95" i="91"/>
  <c r="AZ95" i="91"/>
  <c r="AE98" i="91"/>
  <c r="AG98" i="91"/>
  <c r="AJ98" i="91"/>
  <c r="AM98" i="91"/>
  <c r="AR98" i="91"/>
  <c r="AT98" i="91"/>
  <c r="AD103" i="91"/>
  <c r="AE103" i="91"/>
  <c r="AF103" i="91"/>
  <c r="AG103" i="91"/>
  <c r="AH103" i="91"/>
  <c r="AI103" i="91"/>
  <c r="AJ103" i="91"/>
  <c r="AK103" i="91"/>
  <c r="AL103" i="91"/>
  <c r="AM103" i="91"/>
  <c r="AN103" i="91"/>
  <c r="AO103" i="91"/>
  <c r="AP103" i="91"/>
  <c r="AR103" i="91"/>
  <c r="AS103" i="91"/>
  <c r="AT103" i="91"/>
  <c r="AU103" i="91"/>
  <c r="AV103" i="91"/>
  <c r="AW103" i="91"/>
  <c r="AX103" i="91"/>
  <c r="AZ103" i="91"/>
  <c r="AD106" i="91"/>
  <c r="AE106" i="91"/>
  <c r="AF106" i="91"/>
  <c r="AG106" i="91"/>
  <c r="AH106" i="91"/>
  <c r="AI106" i="91"/>
  <c r="AJ106" i="91"/>
  <c r="AK106" i="91"/>
  <c r="AL106" i="91"/>
  <c r="AM106" i="91"/>
  <c r="AN106" i="91"/>
  <c r="AO106" i="91"/>
  <c r="AP106" i="91"/>
  <c r="AR106" i="91"/>
  <c r="AS106" i="91"/>
  <c r="AT106" i="91"/>
  <c r="AU106" i="91"/>
  <c r="AV106" i="91"/>
  <c r="AW106" i="91"/>
  <c r="AX106" i="91"/>
  <c r="AZ106" i="91"/>
  <c r="AD109" i="91"/>
  <c r="AE109" i="91"/>
  <c r="AF109" i="91"/>
  <c r="AG109" i="91"/>
  <c r="AH109" i="91"/>
  <c r="AI109" i="91"/>
  <c r="AJ109" i="91"/>
  <c r="AK109" i="91"/>
  <c r="AL109" i="91"/>
  <c r="AM109" i="91"/>
  <c r="AN109" i="91"/>
  <c r="AO109" i="91"/>
  <c r="AP109" i="91"/>
  <c r="AR109" i="91"/>
  <c r="AS109" i="91"/>
  <c r="AT109" i="91"/>
  <c r="AU109" i="91"/>
  <c r="AV109" i="91"/>
  <c r="AW109" i="91"/>
  <c r="AX109" i="91"/>
  <c r="AZ109" i="91"/>
  <c r="AD115" i="91"/>
  <c r="AE115" i="91"/>
  <c r="AF115" i="91"/>
  <c r="AG115" i="91"/>
  <c r="AH115" i="91"/>
  <c r="AI115" i="91"/>
  <c r="AJ115" i="91"/>
  <c r="AK115" i="91"/>
  <c r="AL115" i="91"/>
  <c r="AM115" i="91"/>
  <c r="AN115" i="91"/>
  <c r="AO115" i="91"/>
  <c r="AP115" i="91"/>
  <c r="AR115" i="91"/>
  <c r="AS115" i="91"/>
  <c r="AT115" i="91"/>
  <c r="AU115" i="91"/>
  <c r="AV115" i="91"/>
  <c r="AW115" i="91"/>
  <c r="AX115" i="91"/>
  <c r="AZ115" i="91"/>
  <c r="AG118" i="91"/>
  <c r="AO118" i="91"/>
  <c r="AW9" i="38"/>
  <c r="AX9" i="38"/>
  <c r="AY9" i="38"/>
  <c r="AZ9" i="38"/>
  <c r="BA9" i="38"/>
  <c r="BB9" i="38"/>
  <c r="BC9" i="38"/>
  <c r="BD9" i="38"/>
  <c r="BE9" i="38"/>
  <c r="BF9" i="38"/>
  <c r="BG9" i="38"/>
  <c r="BH9" i="38"/>
  <c r="BI9" i="38"/>
  <c r="BJ9" i="38"/>
  <c r="BK9" i="38"/>
  <c r="BL9" i="38"/>
  <c r="BM9" i="38"/>
  <c r="BN9" i="38"/>
  <c r="BO9" i="38"/>
  <c r="BP9" i="38"/>
  <c r="BQ9" i="38"/>
  <c r="BR9" i="38"/>
  <c r="BS9" i="38"/>
  <c r="BT9" i="38"/>
  <c r="BU9" i="38"/>
  <c r="BV9" i="38"/>
  <c r="BW9" i="38"/>
  <c r="BX9" i="38"/>
  <c r="BY9" i="38"/>
  <c r="BZ9" i="38"/>
  <c r="CA9" i="38"/>
  <c r="CB9" i="38"/>
  <c r="CC9" i="38"/>
  <c r="CD9" i="38"/>
  <c r="CE9" i="38"/>
  <c r="CF9" i="38"/>
  <c r="CG9" i="38"/>
  <c r="CH9" i="38"/>
  <c r="AW12" i="38"/>
  <c r="AX12" i="38"/>
  <c r="AY12" i="38"/>
  <c r="AZ12" i="38"/>
  <c r="BA12" i="38"/>
  <c r="BB12" i="38"/>
  <c r="BC12" i="38"/>
  <c r="BD12" i="38"/>
  <c r="BE12" i="38"/>
  <c r="BF12" i="38"/>
  <c r="BG12" i="38"/>
  <c r="BH12" i="38"/>
  <c r="BI12" i="38"/>
  <c r="BJ12" i="38"/>
  <c r="BK12" i="38"/>
  <c r="BL12" i="38"/>
  <c r="BM12" i="38"/>
  <c r="BN12" i="38"/>
  <c r="BO12" i="38"/>
  <c r="BP12" i="38"/>
  <c r="BQ12" i="38"/>
  <c r="BR12" i="38"/>
  <c r="BS12" i="38"/>
  <c r="BT12" i="38"/>
  <c r="BU12" i="38"/>
  <c r="BV12" i="38"/>
  <c r="BW12" i="38"/>
  <c r="BX12" i="38"/>
  <c r="BY12" i="38"/>
  <c r="BZ12" i="38"/>
  <c r="CA12" i="38"/>
  <c r="CB12" i="38"/>
  <c r="CC12" i="38"/>
  <c r="CD12" i="38"/>
  <c r="CE12" i="38"/>
  <c r="CF12" i="38"/>
  <c r="CG12" i="38"/>
  <c r="CH12" i="38"/>
  <c r="AW15" i="38"/>
  <c r="AX15" i="38"/>
  <c r="AY15" i="38"/>
  <c r="AZ15" i="38"/>
  <c r="BA15" i="38"/>
  <c r="BB15" i="38"/>
  <c r="BC15" i="38"/>
  <c r="BD15" i="38"/>
  <c r="BE15" i="38"/>
  <c r="BF15" i="38"/>
  <c r="BG15" i="38"/>
  <c r="BH15" i="38"/>
  <c r="BI15" i="38"/>
  <c r="BJ15" i="38"/>
  <c r="BK15" i="38"/>
  <c r="BL15" i="38"/>
  <c r="BM15" i="38"/>
  <c r="BN15" i="38"/>
  <c r="BO15" i="38"/>
  <c r="BP15" i="38"/>
  <c r="BQ15" i="38"/>
  <c r="BR15" i="38"/>
  <c r="BS15" i="38"/>
  <c r="BT15" i="38"/>
  <c r="BU15" i="38"/>
  <c r="BV15" i="38"/>
  <c r="BW15" i="38"/>
  <c r="BX15" i="38"/>
  <c r="BY15" i="38"/>
  <c r="BZ15" i="38"/>
  <c r="CA15" i="38"/>
  <c r="CB15" i="38"/>
  <c r="CC15" i="38"/>
  <c r="CD15" i="38"/>
  <c r="CE15" i="38"/>
  <c r="CF15" i="38"/>
  <c r="CG15" i="38"/>
  <c r="CH15" i="38"/>
  <c r="AW31" i="38"/>
  <c r="AX31" i="38"/>
  <c r="AY31" i="38"/>
  <c r="AZ31" i="38"/>
  <c r="BA31" i="38"/>
  <c r="BB31" i="38"/>
  <c r="BC31" i="38"/>
  <c r="BD31" i="38"/>
  <c r="BE31" i="38"/>
  <c r="BF31" i="38"/>
  <c r="BG31" i="38"/>
  <c r="BH31" i="38"/>
  <c r="BI31" i="38"/>
  <c r="BJ31" i="38"/>
  <c r="BK31" i="38"/>
  <c r="BL31" i="38"/>
  <c r="BM31" i="38"/>
  <c r="BN31" i="38"/>
  <c r="BO31" i="38"/>
  <c r="BP31" i="38"/>
  <c r="BQ31" i="38"/>
  <c r="BR31" i="38"/>
  <c r="BS31" i="38"/>
  <c r="BT31" i="38"/>
  <c r="BU31" i="38"/>
  <c r="BV31" i="38"/>
  <c r="BW31" i="38"/>
  <c r="BX31" i="38"/>
  <c r="BY31" i="38"/>
  <c r="BZ31" i="38"/>
  <c r="CA31" i="38"/>
  <c r="CB31" i="38"/>
  <c r="CC31" i="38"/>
  <c r="CD31" i="38"/>
  <c r="CE31" i="38"/>
  <c r="CF31" i="38"/>
  <c r="CG31" i="38"/>
  <c r="CH31" i="38"/>
  <c r="AW34" i="38"/>
  <c r="AX34" i="38"/>
  <c r="AY34" i="38"/>
  <c r="AZ34" i="38"/>
  <c r="BA34" i="38"/>
  <c r="BB34" i="38"/>
  <c r="BC34" i="38"/>
  <c r="BD34" i="38"/>
  <c r="BE34" i="38"/>
  <c r="BF34" i="38"/>
  <c r="BG34" i="38"/>
  <c r="BH34" i="38"/>
  <c r="BI34" i="38"/>
  <c r="BJ34" i="38"/>
  <c r="BK34" i="38"/>
  <c r="BL34" i="38"/>
  <c r="BM34" i="38"/>
  <c r="BN34" i="38"/>
  <c r="BO34" i="38"/>
  <c r="BP34" i="38"/>
  <c r="BQ34" i="38"/>
  <c r="BR34" i="38"/>
  <c r="BS34" i="38"/>
  <c r="BT34" i="38"/>
  <c r="BU34" i="38"/>
  <c r="BV34" i="38"/>
  <c r="BW34" i="38"/>
  <c r="BX34" i="38"/>
  <c r="BY34" i="38"/>
  <c r="BZ34" i="38"/>
  <c r="CA34" i="38"/>
  <c r="CB34" i="38"/>
  <c r="CC34" i="38"/>
  <c r="CD34" i="38"/>
  <c r="CE34" i="38"/>
  <c r="CF34" i="38"/>
  <c r="CG34" i="38"/>
  <c r="CH34" i="38"/>
  <c r="AW37" i="38"/>
  <c r="AX37" i="38"/>
  <c r="AY37" i="38"/>
  <c r="AZ37" i="38"/>
  <c r="BA37" i="38"/>
  <c r="BB37" i="38"/>
  <c r="BC37" i="38"/>
  <c r="BD37" i="38"/>
  <c r="BE37" i="38"/>
  <c r="BF37" i="38"/>
  <c r="BG37" i="38"/>
  <c r="BH37" i="38"/>
  <c r="BI37" i="38"/>
  <c r="BJ37" i="38"/>
  <c r="BK37" i="38"/>
  <c r="BL37" i="38"/>
  <c r="BM37" i="38"/>
  <c r="BN37" i="38"/>
  <c r="BO37" i="38"/>
  <c r="BP37" i="38"/>
  <c r="BQ37" i="38"/>
  <c r="BR37" i="38"/>
  <c r="BS37" i="38"/>
  <c r="BT37" i="38"/>
  <c r="BU37" i="38"/>
  <c r="BV37" i="38"/>
  <c r="BW37" i="38"/>
  <c r="BX37" i="38"/>
  <c r="BY37" i="38"/>
  <c r="BZ37" i="38"/>
  <c r="CA37" i="38"/>
  <c r="CB37" i="38"/>
  <c r="CC37" i="38"/>
  <c r="CD37" i="38"/>
  <c r="CE37" i="38"/>
  <c r="CF37" i="38"/>
  <c r="CG37" i="38"/>
  <c r="CH37" i="38"/>
  <c r="AW42" i="38"/>
  <c r="AX42" i="38"/>
  <c r="AY42" i="38"/>
  <c r="AZ42" i="38"/>
  <c r="BA42" i="38"/>
  <c r="BB42" i="38"/>
  <c r="BC42" i="38"/>
  <c r="BD42" i="38"/>
  <c r="BE42" i="38"/>
  <c r="BF42" i="38"/>
  <c r="BG42" i="38"/>
  <c r="BH42" i="38"/>
  <c r="BI42" i="38"/>
  <c r="BJ42" i="38"/>
  <c r="BK42" i="38"/>
  <c r="BL42" i="38"/>
  <c r="BM42" i="38"/>
  <c r="BN42" i="38"/>
  <c r="BO42" i="38"/>
  <c r="BP42" i="38"/>
  <c r="BQ42" i="38"/>
  <c r="BR42" i="38"/>
  <c r="BS42" i="38"/>
  <c r="BT42" i="38"/>
  <c r="BU42" i="38"/>
  <c r="BV42" i="38"/>
  <c r="BW42" i="38"/>
  <c r="BX42" i="38"/>
  <c r="BY42" i="38"/>
  <c r="BZ42" i="38"/>
  <c r="CA42" i="38"/>
  <c r="CB42" i="38"/>
  <c r="CC42" i="38"/>
  <c r="CD42" i="38"/>
  <c r="CE42" i="38"/>
  <c r="CF42" i="38"/>
  <c r="CG42" i="38"/>
  <c r="CH42" i="38"/>
  <c r="AW45" i="38"/>
  <c r="AX45" i="38"/>
  <c r="AY45" i="38"/>
  <c r="AZ45" i="38"/>
  <c r="BA45" i="38"/>
  <c r="BB45" i="38"/>
  <c r="BC45" i="38"/>
  <c r="BD45" i="38"/>
  <c r="BE45" i="38"/>
  <c r="BF45" i="38"/>
  <c r="BG45" i="38"/>
  <c r="BH45" i="38"/>
  <c r="BI45" i="38"/>
  <c r="BJ45" i="38"/>
  <c r="BK45" i="38"/>
  <c r="BL45" i="38"/>
  <c r="BM45" i="38"/>
  <c r="BN45" i="38"/>
  <c r="BO45" i="38"/>
  <c r="BP45" i="38"/>
  <c r="BQ45" i="38"/>
  <c r="BR45" i="38"/>
  <c r="BS45" i="38"/>
  <c r="BT45" i="38"/>
  <c r="BU45" i="38"/>
  <c r="BV45" i="38"/>
  <c r="BW45" i="38"/>
  <c r="BX45" i="38"/>
  <c r="BY45" i="38"/>
  <c r="BZ45" i="38"/>
  <c r="CA45" i="38"/>
  <c r="CB45" i="38"/>
  <c r="CC45" i="38"/>
  <c r="CD45" i="38"/>
  <c r="CE45" i="38"/>
  <c r="CF45" i="38"/>
  <c r="CG45" i="38"/>
  <c r="CH45" i="38"/>
  <c r="AW48" i="38"/>
  <c r="AX48" i="38"/>
  <c r="AY48" i="38"/>
  <c r="AZ48" i="38"/>
  <c r="BA48" i="38"/>
  <c r="BB48" i="38"/>
  <c r="BC48" i="38"/>
  <c r="BD48" i="38"/>
  <c r="BE48" i="38"/>
  <c r="BF48" i="38"/>
  <c r="BG48" i="38"/>
  <c r="BH48" i="38"/>
  <c r="BI48" i="38"/>
  <c r="BJ48" i="38"/>
  <c r="BK48" i="38"/>
  <c r="BL48" i="38"/>
  <c r="BM48" i="38"/>
  <c r="BN48" i="38"/>
  <c r="BO48" i="38"/>
  <c r="BP48" i="38"/>
  <c r="BQ48" i="38"/>
  <c r="BR48" i="38"/>
  <c r="BS48" i="38"/>
  <c r="BT48" i="38"/>
  <c r="BU48" i="38"/>
  <c r="BV48" i="38"/>
  <c r="BW48" i="38"/>
  <c r="BX48" i="38"/>
  <c r="BY48" i="38"/>
  <c r="BZ48" i="38"/>
  <c r="CA48" i="38"/>
  <c r="CB48" i="38"/>
  <c r="CC48" i="38"/>
  <c r="CD48" i="38"/>
  <c r="CE48" i="38"/>
  <c r="CF48" i="38"/>
  <c r="CG48" i="38"/>
  <c r="CH48" i="38"/>
  <c r="AU9" i="38"/>
  <c r="AR9" i="38"/>
  <c r="CK9" i="38" s="1"/>
  <c r="D18" i="38"/>
  <c r="N11" i="95"/>
  <c r="K11" i="95"/>
  <c r="D16" i="95"/>
  <c r="N16" i="95"/>
  <c r="T39" i="95"/>
  <c r="S39" i="95"/>
  <c r="R39" i="95"/>
  <c r="Q39" i="95"/>
  <c r="P39" i="95"/>
  <c r="O39" i="95"/>
  <c r="N39" i="95"/>
  <c r="T32" i="95"/>
  <c r="S32" i="95"/>
  <c r="R32" i="95"/>
  <c r="Q32" i="95"/>
  <c r="P32" i="95"/>
  <c r="O32" i="95"/>
  <c r="N32" i="95"/>
  <c r="T25" i="95"/>
  <c r="S25" i="95"/>
  <c r="R25" i="95"/>
  <c r="Q25" i="95"/>
  <c r="P25" i="95"/>
  <c r="O25" i="95"/>
  <c r="N25" i="95"/>
  <c r="T18" i="95"/>
  <c r="S18" i="95"/>
  <c r="R18" i="95"/>
  <c r="Q18" i="95"/>
  <c r="P18" i="95"/>
  <c r="O18" i="95"/>
  <c r="N18" i="95"/>
  <c r="O11" i="95"/>
  <c r="P11" i="95"/>
  <c r="Q11" i="95"/>
  <c r="S11" i="95"/>
  <c r="T11" i="95"/>
  <c r="U7" i="95"/>
  <c r="W9" i="95" s="1"/>
  <c r="P7" i="95"/>
  <c r="P9" i="95"/>
  <c r="Q9" i="95"/>
  <c r="R9" i="95"/>
  <c r="S9" i="95"/>
  <c r="O8" i="95"/>
  <c r="P8" i="95"/>
  <c r="R8" i="95"/>
  <c r="N7" i="95"/>
  <c r="N8" i="95"/>
  <c r="AU48" i="38"/>
  <c r="AU45" i="38"/>
  <c r="AU42" i="38"/>
  <c r="AU37" i="38"/>
  <c r="AU34" i="38"/>
  <c r="AU31" i="38"/>
  <c r="AU15" i="38"/>
  <c r="AU12" i="38"/>
  <c r="CI7" i="38"/>
  <c r="CK7" i="38" s="1"/>
  <c r="CH7" i="38"/>
  <c r="CG7" i="38"/>
  <c r="CF7" i="38"/>
  <c r="CE7" i="38"/>
  <c r="CD7" i="38"/>
  <c r="CC7" i="38"/>
  <c r="CB7" i="38"/>
  <c r="CA7" i="38"/>
  <c r="BZ7" i="38"/>
  <c r="BY7" i="38"/>
  <c r="BX7" i="38"/>
  <c r="BW7" i="38"/>
  <c r="BV7" i="38"/>
  <c r="BU7" i="38"/>
  <c r="BT7" i="38"/>
  <c r="BS7" i="38"/>
  <c r="BR7" i="38"/>
  <c r="BQ7" i="38"/>
  <c r="BP7" i="38"/>
  <c r="BO7" i="38"/>
  <c r="BN7" i="38"/>
  <c r="BM7" i="38"/>
  <c r="BL7" i="38"/>
  <c r="BK7" i="38"/>
  <c r="BJ7" i="38"/>
  <c r="BI7" i="38"/>
  <c r="BH7" i="38"/>
  <c r="BG7" i="38"/>
  <c r="BF7" i="38"/>
  <c r="BE7" i="38"/>
  <c r="BD7" i="38"/>
  <c r="BC7" i="38"/>
  <c r="BB7" i="38"/>
  <c r="BA7" i="38"/>
  <c r="AZ7" i="38"/>
  <c r="AY7" i="38"/>
  <c r="AX7" i="38"/>
  <c r="AW7" i="38"/>
  <c r="AU7" i="38"/>
  <c r="AX109" i="90"/>
  <c r="AW109" i="90"/>
  <c r="AV109" i="90"/>
  <c r="AU109" i="90"/>
  <c r="AT109" i="90"/>
  <c r="AS109" i="90"/>
  <c r="AR109" i="90"/>
  <c r="AQ109" i="90"/>
  <c r="AP109" i="90"/>
  <c r="AO109" i="90"/>
  <c r="AN109" i="90"/>
  <c r="AM109" i="90"/>
  <c r="AL109" i="90"/>
  <c r="AK109" i="90"/>
  <c r="AJ109" i="90"/>
  <c r="AI109" i="90"/>
  <c r="AH109" i="90"/>
  <c r="AG109" i="90"/>
  <c r="AF109" i="90"/>
  <c r="AE109" i="90"/>
  <c r="AD109" i="90"/>
  <c r="AC109" i="90"/>
  <c r="AX89" i="90"/>
  <c r="AW89" i="90"/>
  <c r="AV89" i="90"/>
  <c r="AU89" i="90"/>
  <c r="AT89" i="90"/>
  <c r="AS89" i="90"/>
  <c r="AR89" i="90"/>
  <c r="AQ89" i="90"/>
  <c r="AP89" i="90"/>
  <c r="AO89" i="90"/>
  <c r="AN89" i="90"/>
  <c r="AM89" i="90"/>
  <c r="AL89" i="90"/>
  <c r="AK89" i="90"/>
  <c r="AJ89" i="90"/>
  <c r="AI89" i="90"/>
  <c r="AH89" i="90"/>
  <c r="AG89" i="90"/>
  <c r="AF89" i="90"/>
  <c r="AE89" i="90"/>
  <c r="AD89" i="90"/>
  <c r="AC89" i="90"/>
  <c r="AX63" i="90"/>
  <c r="AW63" i="90"/>
  <c r="AV63" i="90"/>
  <c r="AU63" i="90"/>
  <c r="AT63" i="90"/>
  <c r="AS63" i="90"/>
  <c r="AR63" i="90"/>
  <c r="AQ63" i="90"/>
  <c r="AP63" i="90"/>
  <c r="AO63" i="90"/>
  <c r="AN63" i="90"/>
  <c r="AM63" i="90"/>
  <c r="AL63" i="90"/>
  <c r="AK63" i="90"/>
  <c r="AJ63" i="90"/>
  <c r="AI63" i="90"/>
  <c r="AH63" i="90"/>
  <c r="AG63" i="90"/>
  <c r="AF63" i="90"/>
  <c r="AE63" i="90"/>
  <c r="AD63" i="90"/>
  <c r="AC63" i="90"/>
  <c r="AX36" i="90"/>
  <c r="AW36" i="90"/>
  <c r="AV36" i="90"/>
  <c r="AU36" i="90"/>
  <c r="AT36" i="90"/>
  <c r="AS36" i="90"/>
  <c r="AR36" i="90"/>
  <c r="AQ36" i="90"/>
  <c r="AP36" i="90"/>
  <c r="AO36" i="90"/>
  <c r="AN36" i="90"/>
  <c r="AM36" i="90"/>
  <c r="AL36" i="90"/>
  <c r="AK36" i="90"/>
  <c r="AJ36" i="90"/>
  <c r="AI36" i="90"/>
  <c r="AH36" i="90"/>
  <c r="AG36" i="90"/>
  <c r="AF36" i="90"/>
  <c r="AE36" i="90"/>
  <c r="AD36" i="90"/>
  <c r="AC36" i="90"/>
  <c r="AD16" i="90"/>
  <c r="AE16" i="90"/>
  <c r="AF16" i="90"/>
  <c r="AG16" i="90"/>
  <c r="AH16" i="90"/>
  <c r="AI16" i="90"/>
  <c r="AJ16" i="90"/>
  <c r="AK16" i="90"/>
  <c r="AL16" i="90"/>
  <c r="AM16" i="90"/>
  <c r="AN16" i="90"/>
  <c r="AO16" i="90"/>
  <c r="AP16" i="90"/>
  <c r="AQ16" i="90"/>
  <c r="AR16" i="90"/>
  <c r="AS16" i="90"/>
  <c r="AT16" i="90"/>
  <c r="AU16" i="90"/>
  <c r="AV16" i="90"/>
  <c r="AW16" i="90"/>
  <c r="AX16" i="90"/>
  <c r="AC16" i="90"/>
  <c r="AS109" i="92"/>
  <c r="AT109" i="92"/>
  <c r="AU109" i="92"/>
  <c r="AV109" i="92"/>
  <c r="AW109" i="92"/>
  <c r="AX109" i="92"/>
  <c r="AY109" i="92"/>
  <c r="AZ109" i="92"/>
  <c r="BA109" i="92"/>
  <c r="BB109" i="92"/>
  <c r="BC109" i="92"/>
  <c r="BD109" i="92"/>
  <c r="BE109" i="92"/>
  <c r="BF109" i="92"/>
  <c r="BG109" i="92"/>
  <c r="BH109" i="92"/>
  <c r="BI109" i="92"/>
  <c r="BJ109" i="92"/>
  <c r="BK109" i="92"/>
  <c r="BL109" i="92"/>
  <c r="BM109" i="92"/>
  <c r="BN109" i="92"/>
  <c r="BO109" i="92"/>
  <c r="BP109" i="92"/>
  <c r="BQ109" i="92"/>
  <c r="BR109" i="92"/>
  <c r="BS109" i="92"/>
  <c r="BT109" i="92"/>
  <c r="BU109" i="92"/>
  <c r="BV109" i="92"/>
  <c r="BW109" i="92"/>
  <c r="BX109" i="92"/>
  <c r="BY109" i="92"/>
  <c r="BZ109" i="92"/>
  <c r="CA109" i="92"/>
  <c r="AQ109" i="92"/>
  <c r="AS89" i="92"/>
  <c r="AT89" i="92"/>
  <c r="AU89" i="92"/>
  <c r="AV89" i="92"/>
  <c r="AW89" i="92"/>
  <c r="AX89" i="92"/>
  <c r="AY89" i="92"/>
  <c r="AZ89" i="92"/>
  <c r="BA89" i="92"/>
  <c r="BB89" i="92"/>
  <c r="BC89" i="92"/>
  <c r="BD89" i="92"/>
  <c r="BE89" i="92"/>
  <c r="BF89" i="92"/>
  <c r="BG89" i="92"/>
  <c r="BH89" i="92"/>
  <c r="BI89" i="92"/>
  <c r="BJ89" i="92"/>
  <c r="BK89" i="92"/>
  <c r="BL89" i="92"/>
  <c r="BM89" i="92"/>
  <c r="BN89" i="92"/>
  <c r="BO89" i="92"/>
  <c r="BP89" i="92"/>
  <c r="BQ89" i="92"/>
  <c r="BR89" i="92"/>
  <c r="BS89" i="92"/>
  <c r="BT89" i="92"/>
  <c r="BU89" i="92"/>
  <c r="BV89" i="92"/>
  <c r="BW89" i="92"/>
  <c r="BX89" i="92"/>
  <c r="BY89" i="92"/>
  <c r="BZ89" i="92"/>
  <c r="CA89" i="92"/>
  <c r="AQ89" i="92"/>
  <c r="AS63" i="92"/>
  <c r="AT63" i="92"/>
  <c r="AU63" i="92"/>
  <c r="AV63" i="92"/>
  <c r="AW63" i="92"/>
  <c r="AX63" i="92"/>
  <c r="AY63" i="92"/>
  <c r="AZ63" i="92"/>
  <c r="BA63" i="92"/>
  <c r="BB63" i="92"/>
  <c r="BC63" i="92"/>
  <c r="BD63" i="92"/>
  <c r="BE63" i="92"/>
  <c r="BF63" i="92"/>
  <c r="BG63" i="92"/>
  <c r="BH63" i="92"/>
  <c r="BI63" i="92"/>
  <c r="BJ63" i="92"/>
  <c r="BK63" i="92"/>
  <c r="BL63" i="92"/>
  <c r="BM63" i="92"/>
  <c r="BN63" i="92"/>
  <c r="BO63" i="92"/>
  <c r="BP63" i="92"/>
  <c r="BQ63" i="92"/>
  <c r="BR63" i="92"/>
  <c r="BS63" i="92"/>
  <c r="BT63" i="92"/>
  <c r="BU63" i="92"/>
  <c r="BV63" i="92"/>
  <c r="BW63" i="92"/>
  <c r="BX63" i="92"/>
  <c r="BY63" i="92"/>
  <c r="BZ63" i="92"/>
  <c r="CA63" i="92"/>
  <c r="AQ63" i="92"/>
  <c r="AS36" i="92"/>
  <c r="AT36" i="92"/>
  <c r="AU36" i="92"/>
  <c r="AV36" i="92"/>
  <c r="AW36" i="92"/>
  <c r="AX36" i="92"/>
  <c r="AY36" i="92"/>
  <c r="AZ36" i="92"/>
  <c r="BA36" i="92"/>
  <c r="BB36" i="92"/>
  <c r="BC36" i="92"/>
  <c r="BD36" i="92"/>
  <c r="BE36" i="92"/>
  <c r="BF36" i="92"/>
  <c r="BG36" i="92"/>
  <c r="BH36" i="92"/>
  <c r="BI36" i="92"/>
  <c r="BJ36" i="92"/>
  <c r="BK36" i="92"/>
  <c r="BL36" i="92"/>
  <c r="BM36" i="92"/>
  <c r="BN36" i="92"/>
  <c r="BO36" i="92"/>
  <c r="BP36" i="92"/>
  <c r="BQ36" i="92"/>
  <c r="BR36" i="92"/>
  <c r="BS36" i="92"/>
  <c r="BT36" i="92"/>
  <c r="BU36" i="92"/>
  <c r="BV36" i="92"/>
  <c r="BW36" i="92"/>
  <c r="BX36" i="92"/>
  <c r="BY36" i="92"/>
  <c r="BZ36" i="92"/>
  <c r="CA36" i="92"/>
  <c r="AQ36" i="92"/>
  <c r="AS16" i="92"/>
  <c r="AT16" i="92"/>
  <c r="AU16" i="92"/>
  <c r="AV16" i="92"/>
  <c r="AW16" i="92"/>
  <c r="AX16" i="92"/>
  <c r="AY16" i="92"/>
  <c r="AZ16" i="92"/>
  <c r="BA16" i="92"/>
  <c r="BB16" i="92"/>
  <c r="BC16" i="92"/>
  <c r="BD16" i="92"/>
  <c r="BE16" i="92"/>
  <c r="BF16" i="92"/>
  <c r="BG16" i="92"/>
  <c r="BH16" i="92"/>
  <c r="BI16" i="92"/>
  <c r="BJ16" i="92"/>
  <c r="BK16" i="92"/>
  <c r="BL16" i="92"/>
  <c r="BM16" i="92"/>
  <c r="BN16" i="92"/>
  <c r="BO16" i="92"/>
  <c r="BP16" i="92"/>
  <c r="BQ16" i="92"/>
  <c r="BR16" i="92"/>
  <c r="BS16" i="92"/>
  <c r="BT16" i="92"/>
  <c r="BU16" i="92"/>
  <c r="BV16" i="92"/>
  <c r="BW16" i="92"/>
  <c r="BX16" i="92"/>
  <c r="BY16" i="92"/>
  <c r="BZ16" i="92"/>
  <c r="CA16" i="92"/>
  <c r="AQ16" i="92"/>
  <c r="Z114" i="90"/>
  <c r="BA114" i="90"/>
  <c r="Z94" i="90"/>
  <c r="BA94" i="90"/>
  <c r="Z68" i="90"/>
  <c r="BA68" i="90"/>
  <c r="Z41" i="90"/>
  <c r="BA41" i="90" s="1"/>
  <c r="Z21" i="90"/>
  <c r="BA21" i="90" s="1"/>
  <c r="M114" i="30"/>
  <c r="M94" i="30"/>
  <c r="AA94" i="30"/>
  <c r="M68" i="30"/>
  <c r="M41" i="30"/>
  <c r="Z16" i="90"/>
  <c r="BA16" i="90" s="1"/>
  <c r="M20" i="30"/>
  <c r="AA20" i="30"/>
  <c r="D23" i="95"/>
  <c r="N23" i="95"/>
  <c r="D30" i="95"/>
  <c r="D37" i="95"/>
  <c r="N37" i="95"/>
  <c r="D44" i="95"/>
  <c r="E16" i="95"/>
  <c r="O16" i="95"/>
  <c r="E23" i="95"/>
  <c r="O23" i="95" s="1"/>
  <c r="E30" i="95"/>
  <c r="O30" i="95"/>
  <c r="E37" i="95"/>
  <c r="E44" i="95"/>
  <c r="O44" i="95" s="1"/>
  <c r="F16" i="95"/>
  <c r="P16" i="95"/>
  <c r="F23" i="95"/>
  <c r="P23" i="95"/>
  <c r="F30" i="95"/>
  <c r="P30" i="95" s="1"/>
  <c r="F37" i="95"/>
  <c r="P37" i="95"/>
  <c r="F44" i="95"/>
  <c r="P44" i="95" s="1"/>
  <c r="G16" i="95"/>
  <c r="G23" i="95"/>
  <c r="Q23" i="95" s="1"/>
  <c r="G30" i="95"/>
  <c r="Q30" i="95" s="1"/>
  <c r="G37" i="95"/>
  <c r="Q37" i="95"/>
  <c r="G44" i="95"/>
  <c r="H16" i="95"/>
  <c r="H23" i="95"/>
  <c r="H30" i="95"/>
  <c r="R30" i="95" s="1"/>
  <c r="H37" i="95"/>
  <c r="H44" i="95"/>
  <c r="R44" i="95"/>
  <c r="I16" i="95"/>
  <c r="S16" i="95"/>
  <c r="I23" i="95"/>
  <c r="S23" i="95"/>
  <c r="I30" i="95"/>
  <c r="S30" i="95"/>
  <c r="I37" i="95"/>
  <c r="S37" i="95"/>
  <c r="I44" i="95"/>
  <c r="S44" i="95" s="1"/>
  <c r="J16" i="95"/>
  <c r="T16" i="95"/>
  <c r="J23" i="95"/>
  <c r="T23" i="95"/>
  <c r="J30" i="95"/>
  <c r="T30" i="95"/>
  <c r="J37" i="95"/>
  <c r="T37" i="95"/>
  <c r="J44" i="95"/>
  <c r="CC11" i="92"/>
  <c r="CC12" i="92"/>
  <c r="CC13" i="92"/>
  <c r="CC14" i="92"/>
  <c r="CC15" i="92"/>
  <c r="CC16" i="92"/>
  <c r="CC22" i="92"/>
  <c r="CC23" i="92"/>
  <c r="CC24" i="92"/>
  <c r="CC26" i="92"/>
  <c r="CC28" i="92"/>
  <c r="CC30" i="92"/>
  <c r="CC31" i="92"/>
  <c r="CC32" i="92"/>
  <c r="CC33" i="92"/>
  <c r="CC34" i="92"/>
  <c r="CC35" i="92"/>
  <c r="CC36" i="92"/>
  <c r="CC42" i="92"/>
  <c r="CC43" i="92"/>
  <c r="CC44" i="92"/>
  <c r="CC48" i="92"/>
  <c r="CC50" i="92"/>
  <c r="CC51" i="92"/>
  <c r="CC52" i="92"/>
  <c r="CC55" i="92"/>
  <c r="CC57" i="92"/>
  <c r="CC58" i="92"/>
  <c r="CC59" i="92"/>
  <c r="CC60" i="92"/>
  <c r="CC61" i="92"/>
  <c r="CC62" i="92"/>
  <c r="CC63" i="92"/>
  <c r="CC69" i="92"/>
  <c r="CC70" i="92"/>
  <c r="CC71" i="92"/>
  <c r="CC75" i="92"/>
  <c r="CC77" i="92"/>
  <c r="CC78" i="92"/>
  <c r="CC81" i="92"/>
  <c r="CC83" i="92"/>
  <c r="CC84" i="92"/>
  <c r="CC85" i="92"/>
  <c r="CC86" i="92"/>
  <c r="CC87" i="92"/>
  <c r="CC88" i="92"/>
  <c r="CC89" i="92"/>
  <c r="CC95" i="92"/>
  <c r="CC96" i="92"/>
  <c r="CC97" i="92"/>
  <c r="CC101" i="92"/>
  <c r="CC103" i="92"/>
  <c r="CC104" i="92"/>
  <c r="CC105" i="92"/>
  <c r="CC106" i="92"/>
  <c r="CC107" i="92"/>
  <c r="CC108" i="92"/>
  <c r="CC109" i="92"/>
  <c r="CC115" i="92"/>
  <c r="CC116" i="92"/>
  <c r="CC117" i="92"/>
  <c r="CC121" i="92"/>
  <c r="AQ7" i="92"/>
  <c r="CA115" i="92"/>
  <c r="BZ115" i="92"/>
  <c r="BY115" i="92"/>
  <c r="BX115" i="92"/>
  <c r="BW115" i="92"/>
  <c r="BV115" i="92"/>
  <c r="BU115" i="92"/>
  <c r="BT115" i="92"/>
  <c r="BS115" i="92"/>
  <c r="BR115" i="92"/>
  <c r="BQ115" i="92"/>
  <c r="BP115" i="92"/>
  <c r="BO115" i="92"/>
  <c r="BN115" i="92"/>
  <c r="BM115" i="92"/>
  <c r="BL115" i="92"/>
  <c r="BK115" i="92"/>
  <c r="BJ115" i="92"/>
  <c r="BI115" i="92"/>
  <c r="BH115" i="92"/>
  <c r="BG115" i="92"/>
  <c r="BF115" i="92"/>
  <c r="BE115" i="92"/>
  <c r="BD115" i="92"/>
  <c r="BC115" i="92"/>
  <c r="BB115" i="92"/>
  <c r="BA115" i="92"/>
  <c r="AZ115" i="92"/>
  <c r="AY115" i="92"/>
  <c r="AX115" i="92"/>
  <c r="AW115" i="92"/>
  <c r="AV115" i="92"/>
  <c r="AU115" i="92"/>
  <c r="AT115" i="92"/>
  <c r="AS115" i="92"/>
  <c r="CA106" i="92"/>
  <c r="BZ106" i="92"/>
  <c r="BY106" i="92"/>
  <c r="BX106" i="92"/>
  <c r="BW106" i="92"/>
  <c r="BV106" i="92"/>
  <c r="BU106" i="92"/>
  <c r="BT106" i="92"/>
  <c r="BS106" i="92"/>
  <c r="BR106" i="92"/>
  <c r="BQ106" i="92"/>
  <c r="BP106" i="92"/>
  <c r="BO106" i="92"/>
  <c r="BN106" i="92"/>
  <c r="BM106" i="92"/>
  <c r="BL106" i="92"/>
  <c r="BK106" i="92"/>
  <c r="BJ106" i="92"/>
  <c r="BI106" i="92"/>
  <c r="BH106" i="92"/>
  <c r="BG106" i="92"/>
  <c r="BF106" i="92"/>
  <c r="BE106" i="92"/>
  <c r="BD106" i="92"/>
  <c r="BC106" i="92"/>
  <c r="BB106" i="92"/>
  <c r="BA106" i="92"/>
  <c r="AZ106" i="92"/>
  <c r="AY106" i="92"/>
  <c r="AX106" i="92"/>
  <c r="AW106" i="92"/>
  <c r="AV106" i="92"/>
  <c r="AU106" i="92"/>
  <c r="AT106" i="92"/>
  <c r="AS106" i="92"/>
  <c r="CA103" i="92"/>
  <c r="BZ103" i="92"/>
  <c r="BY103" i="92"/>
  <c r="BX103" i="92"/>
  <c r="BW103" i="92"/>
  <c r="BV103" i="92"/>
  <c r="BU103" i="92"/>
  <c r="BT103" i="92"/>
  <c r="BS103" i="92"/>
  <c r="BR103" i="92"/>
  <c r="BQ103" i="92"/>
  <c r="BP103" i="92"/>
  <c r="BO103" i="92"/>
  <c r="BN103" i="92"/>
  <c r="BM103" i="92"/>
  <c r="BL103" i="92"/>
  <c r="BK103" i="92"/>
  <c r="BJ103" i="92"/>
  <c r="BI103" i="92"/>
  <c r="BH103" i="92"/>
  <c r="BG103" i="92"/>
  <c r="BF103" i="92"/>
  <c r="BE103" i="92"/>
  <c r="BD103" i="92"/>
  <c r="BC103" i="92"/>
  <c r="BB103" i="92"/>
  <c r="BA103" i="92"/>
  <c r="AZ103" i="92"/>
  <c r="AY103" i="92"/>
  <c r="AX103" i="92"/>
  <c r="AW103" i="92"/>
  <c r="AV103" i="92"/>
  <c r="AU103" i="92"/>
  <c r="AT103" i="92"/>
  <c r="AS103" i="92"/>
  <c r="CA95" i="92"/>
  <c r="BZ95" i="92"/>
  <c r="BY95" i="92"/>
  <c r="BX95" i="92"/>
  <c r="BW95" i="92"/>
  <c r="BV95" i="92"/>
  <c r="BU95" i="92"/>
  <c r="BT95" i="92"/>
  <c r="BS95" i="92"/>
  <c r="BR95" i="92"/>
  <c r="BQ95" i="92"/>
  <c r="BP95" i="92"/>
  <c r="BO95" i="92"/>
  <c r="BN95" i="92"/>
  <c r="BM95" i="92"/>
  <c r="BL95" i="92"/>
  <c r="BK95" i="92"/>
  <c r="BJ95" i="92"/>
  <c r="BI95" i="92"/>
  <c r="BH95" i="92"/>
  <c r="BG95" i="92"/>
  <c r="BF95" i="92"/>
  <c r="BE95" i="92"/>
  <c r="BD95" i="92"/>
  <c r="BC95" i="92"/>
  <c r="BB95" i="92"/>
  <c r="BA95" i="92"/>
  <c r="AZ95" i="92"/>
  <c r="AY95" i="92"/>
  <c r="AX95" i="92"/>
  <c r="AW95" i="92"/>
  <c r="AV95" i="92"/>
  <c r="AU95" i="92"/>
  <c r="AT95" i="92"/>
  <c r="AS95" i="92"/>
  <c r="CA86" i="92"/>
  <c r="BZ86" i="92"/>
  <c r="BY86" i="92"/>
  <c r="BX86" i="92"/>
  <c r="BW86" i="92"/>
  <c r="BV86" i="92"/>
  <c r="BU86" i="92"/>
  <c r="BT86" i="92"/>
  <c r="BS86" i="92"/>
  <c r="BR86" i="92"/>
  <c r="BQ86" i="92"/>
  <c r="BP86" i="92"/>
  <c r="BO86" i="92"/>
  <c r="BN86" i="92"/>
  <c r="BM86" i="92"/>
  <c r="BL86" i="92"/>
  <c r="BK86" i="92"/>
  <c r="BJ86" i="92"/>
  <c r="BI86" i="92"/>
  <c r="BH86" i="92"/>
  <c r="BG86" i="92"/>
  <c r="BF86" i="92"/>
  <c r="BE86" i="92"/>
  <c r="BD86" i="92"/>
  <c r="BC86" i="92"/>
  <c r="BB86" i="92"/>
  <c r="BA86" i="92"/>
  <c r="AZ86" i="92"/>
  <c r="AY86" i="92"/>
  <c r="AX86" i="92"/>
  <c r="AW86" i="92"/>
  <c r="AV86" i="92"/>
  <c r="AU86" i="92"/>
  <c r="AT86" i="92"/>
  <c r="AS86" i="92"/>
  <c r="CA83" i="92"/>
  <c r="BZ83" i="92"/>
  <c r="BY83" i="92"/>
  <c r="BX83" i="92"/>
  <c r="BW83" i="92"/>
  <c r="BV83" i="92"/>
  <c r="BU83" i="92"/>
  <c r="BT83" i="92"/>
  <c r="BS83" i="92"/>
  <c r="BR83" i="92"/>
  <c r="BQ83" i="92"/>
  <c r="BP83" i="92"/>
  <c r="BO83" i="92"/>
  <c r="BN83" i="92"/>
  <c r="BM83" i="92"/>
  <c r="BL83" i="92"/>
  <c r="BK83" i="92"/>
  <c r="BJ83" i="92"/>
  <c r="BI83" i="92"/>
  <c r="BH83" i="92"/>
  <c r="BG83" i="92"/>
  <c r="BF83" i="92"/>
  <c r="BE83" i="92"/>
  <c r="BD83" i="92"/>
  <c r="BC83" i="92"/>
  <c r="BB83" i="92"/>
  <c r="BA83" i="92"/>
  <c r="AZ83" i="92"/>
  <c r="AY83" i="92"/>
  <c r="AX83" i="92"/>
  <c r="AW83" i="92"/>
  <c r="AV83" i="92"/>
  <c r="AU83" i="92"/>
  <c r="AT83" i="92"/>
  <c r="AS83" i="92"/>
  <c r="CA69" i="92"/>
  <c r="BZ69" i="92"/>
  <c r="BY69" i="92"/>
  <c r="BX69" i="92"/>
  <c r="BW69" i="92"/>
  <c r="BV69" i="92"/>
  <c r="BU69" i="92"/>
  <c r="BT69" i="92"/>
  <c r="BS69" i="92"/>
  <c r="BR69" i="92"/>
  <c r="BQ69" i="92"/>
  <c r="BP69" i="92"/>
  <c r="BO69" i="92"/>
  <c r="BN69" i="92"/>
  <c r="BM69" i="92"/>
  <c r="BL69" i="92"/>
  <c r="BK69" i="92"/>
  <c r="BJ69" i="92"/>
  <c r="BI69" i="92"/>
  <c r="BH69" i="92"/>
  <c r="BG69" i="92"/>
  <c r="BF69" i="92"/>
  <c r="BE69" i="92"/>
  <c r="BD69" i="92"/>
  <c r="BC69" i="92"/>
  <c r="BB69" i="92"/>
  <c r="BA69" i="92"/>
  <c r="AZ69" i="92"/>
  <c r="AY69" i="92"/>
  <c r="AX69" i="92"/>
  <c r="AW69" i="92"/>
  <c r="AV69" i="92"/>
  <c r="AU69" i="92"/>
  <c r="AT69" i="92"/>
  <c r="AS69" i="92"/>
  <c r="CA60" i="92"/>
  <c r="BZ60" i="92"/>
  <c r="BY60" i="92"/>
  <c r="BX60" i="92"/>
  <c r="BW60" i="92"/>
  <c r="BV60" i="92"/>
  <c r="BU60" i="92"/>
  <c r="BT60" i="92"/>
  <c r="BS60" i="92"/>
  <c r="BR60" i="92"/>
  <c r="BQ60" i="92"/>
  <c r="BP60" i="92"/>
  <c r="BO60" i="92"/>
  <c r="BN60" i="92"/>
  <c r="BM60" i="92"/>
  <c r="BL60" i="92"/>
  <c r="BK60" i="92"/>
  <c r="BJ60" i="92"/>
  <c r="BI60" i="92"/>
  <c r="BH60" i="92"/>
  <c r="BG60" i="92"/>
  <c r="BF60" i="92"/>
  <c r="BE60" i="92"/>
  <c r="BD60" i="92"/>
  <c r="BC60" i="92"/>
  <c r="BB60" i="92"/>
  <c r="BA60" i="92"/>
  <c r="AZ60" i="92"/>
  <c r="AY60" i="92"/>
  <c r="AX60" i="92"/>
  <c r="AW60" i="92"/>
  <c r="AV60" i="92"/>
  <c r="AU60" i="92"/>
  <c r="AT60" i="92"/>
  <c r="AS60" i="92"/>
  <c r="CA57" i="92"/>
  <c r="BZ57" i="92"/>
  <c r="BY57" i="92"/>
  <c r="BX57" i="92"/>
  <c r="BW57" i="92"/>
  <c r="BV57" i="92"/>
  <c r="BU57" i="92"/>
  <c r="BT57" i="92"/>
  <c r="BS57" i="92"/>
  <c r="BR57" i="92"/>
  <c r="BQ57" i="92"/>
  <c r="BP57" i="92"/>
  <c r="BO57" i="92"/>
  <c r="BN57" i="92"/>
  <c r="BM57" i="92"/>
  <c r="BL57" i="92"/>
  <c r="BK57" i="92"/>
  <c r="BJ57" i="92"/>
  <c r="BI57" i="92"/>
  <c r="BH57" i="92"/>
  <c r="BG57" i="92"/>
  <c r="BF57" i="92"/>
  <c r="BE57" i="92"/>
  <c r="BD57" i="92"/>
  <c r="BC57" i="92"/>
  <c r="BB57" i="92"/>
  <c r="BA57" i="92"/>
  <c r="AZ57" i="92"/>
  <c r="AY57" i="92"/>
  <c r="AX57" i="92"/>
  <c r="AW57" i="92"/>
  <c r="AV57" i="92"/>
  <c r="AU57" i="92"/>
  <c r="AT57" i="92"/>
  <c r="AS57" i="92"/>
  <c r="CA42" i="92"/>
  <c r="BZ42" i="92"/>
  <c r="BY42" i="92"/>
  <c r="BX42" i="92"/>
  <c r="BW42" i="92"/>
  <c r="BV42" i="92"/>
  <c r="BU42" i="92"/>
  <c r="BT42" i="92"/>
  <c r="BS42" i="92"/>
  <c r="BR42" i="92"/>
  <c r="BQ42" i="92"/>
  <c r="BP42" i="92"/>
  <c r="BO42" i="92"/>
  <c r="BN42" i="92"/>
  <c r="BM42" i="92"/>
  <c r="BL42" i="92"/>
  <c r="BK42" i="92"/>
  <c r="BJ42" i="92"/>
  <c r="BI42" i="92"/>
  <c r="BH42" i="92"/>
  <c r="BG42" i="92"/>
  <c r="BF42" i="92"/>
  <c r="BE42" i="92"/>
  <c r="BD42" i="92"/>
  <c r="BC42" i="92"/>
  <c r="BB42" i="92"/>
  <c r="BA42" i="92"/>
  <c r="AZ42" i="92"/>
  <c r="AY42" i="92"/>
  <c r="AX42" i="92"/>
  <c r="AW42" i="92"/>
  <c r="AV42" i="92"/>
  <c r="AU42" i="92"/>
  <c r="AT42" i="92"/>
  <c r="AS42" i="92"/>
  <c r="CA33" i="92"/>
  <c r="BZ33" i="92"/>
  <c r="BY33" i="92"/>
  <c r="BX33" i="92"/>
  <c r="BW33" i="92"/>
  <c r="BV33" i="92"/>
  <c r="BU33" i="92"/>
  <c r="BT33" i="92"/>
  <c r="BS33" i="92"/>
  <c r="BR33" i="92"/>
  <c r="BQ33" i="92"/>
  <c r="BP33" i="92"/>
  <c r="BO33" i="92"/>
  <c r="BN33" i="92"/>
  <c r="BM33" i="92"/>
  <c r="BL33" i="92"/>
  <c r="BK33" i="92"/>
  <c r="BJ33" i="92"/>
  <c r="BI33" i="92"/>
  <c r="BH33" i="92"/>
  <c r="BG33" i="92"/>
  <c r="BF33" i="92"/>
  <c r="BE33" i="92"/>
  <c r="BD33" i="92"/>
  <c r="BC33" i="92"/>
  <c r="BB33" i="92"/>
  <c r="BA33" i="92"/>
  <c r="AZ33" i="92"/>
  <c r="AY33" i="92"/>
  <c r="AX33" i="92"/>
  <c r="AW33" i="92"/>
  <c r="AV33" i="92"/>
  <c r="AU33" i="92"/>
  <c r="AT33" i="92"/>
  <c r="AS33" i="92"/>
  <c r="CA30" i="92"/>
  <c r="BZ30" i="92"/>
  <c r="BY30" i="92"/>
  <c r="BX30" i="92"/>
  <c r="BW30" i="92"/>
  <c r="BV30" i="92"/>
  <c r="BU30" i="92"/>
  <c r="BT30" i="92"/>
  <c r="BS30" i="92"/>
  <c r="BR30" i="92"/>
  <c r="BQ30" i="92"/>
  <c r="BP30" i="92"/>
  <c r="BO30" i="92"/>
  <c r="BN30" i="92"/>
  <c r="BM30" i="92"/>
  <c r="BL30" i="92"/>
  <c r="BK30" i="92"/>
  <c r="BJ30" i="92"/>
  <c r="BI30" i="92"/>
  <c r="BH30" i="92"/>
  <c r="BG30" i="92"/>
  <c r="BF30" i="92"/>
  <c r="BE30" i="92"/>
  <c r="BD30" i="92"/>
  <c r="BC30" i="92"/>
  <c r="BB30" i="92"/>
  <c r="BA30" i="92"/>
  <c r="AZ30" i="92"/>
  <c r="AY30" i="92"/>
  <c r="AX30" i="92"/>
  <c r="AW30" i="92"/>
  <c r="AV30" i="92"/>
  <c r="AU30" i="92"/>
  <c r="AT30" i="92"/>
  <c r="AS30" i="92"/>
  <c r="CA22" i="92"/>
  <c r="BZ22" i="92"/>
  <c r="BY22" i="92"/>
  <c r="BX22" i="92"/>
  <c r="BW22" i="92"/>
  <c r="BV22" i="92"/>
  <c r="BU22" i="92"/>
  <c r="BT22" i="92"/>
  <c r="BS22" i="92"/>
  <c r="BR22" i="92"/>
  <c r="BQ22" i="92"/>
  <c r="BP22" i="92"/>
  <c r="BO22" i="92"/>
  <c r="BN22" i="92"/>
  <c r="BM22" i="92"/>
  <c r="BL22" i="92"/>
  <c r="BK22" i="92"/>
  <c r="BJ22" i="92"/>
  <c r="BI22" i="92"/>
  <c r="BH22" i="92"/>
  <c r="BG22" i="92"/>
  <c r="BF22" i="92"/>
  <c r="BE22" i="92"/>
  <c r="BD22" i="92"/>
  <c r="BC22" i="92"/>
  <c r="BB22" i="92"/>
  <c r="BA22" i="92"/>
  <c r="AZ22" i="92"/>
  <c r="AY22" i="92"/>
  <c r="AX22" i="92"/>
  <c r="AW22" i="92"/>
  <c r="AV22" i="92"/>
  <c r="AU22" i="92"/>
  <c r="AT22" i="92"/>
  <c r="AS22" i="92"/>
  <c r="CA13" i="92"/>
  <c r="BZ13" i="92"/>
  <c r="BY13" i="92"/>
  <c r="BX13" i="92"/>
  <c r="BW13" i="92"/>
  <c r="BV13" i="92"/>
  <c r="BU13" i="92"/>
  <c r="BT13" i="92"/>
  <c r="BS13" i="92"/>
  <c r="BR13" i="92"/>
  <c r="BQ13" i="92"/>
  <c r="BP13" i="92"/>
  <c r="BO13" i="92"/>
  <c r="BN13" i="92"/>
  <c r="BM13" i="92"/>
  <c r="BL13" i="92"/>
  <c r="BK13" i="92"/>
  <c r="BJ13" i="92"/>
  <c r="BI13" i="92"/>
  <c r="BH13" i="92"/>
  <c r="BG13" i="92"/>
  <c r="BF13" i="92"/>
  <c r="BE13" i="92"/>
  <c r="BD13" i="92"/>
  <c r="BC13" i="92"/>
  <c r="BB13" i="92"/>
  <c r="BA13" i="92"/>
  <c r="AZ13" i="92"/>
  <c r="AY13" i="92"/>
  <c r="AX13" i="92"/>
  <c r="AW13" i="92"/>
  <c r="AV13" i="92"/>
  <c r="AU13" i="92"/>
  <c r="AT13" i="92"/>
  <c r="AS13" i="92"/>
  <c r="CA10" i="92"/>
  <c r="BZ10" i="92"/>
  <c r="BY10" i="92"/>
  <c r="BX10" i="92"/>
  <c r="BW10" i="92"/>
  <c r="BV10" i="92"/>
  <c r="BU10" i="92"/>
  <c r="BT10" i="92"/>
  <c r="BS10" i="92"/>
  <c r="BR10" i="92"/>
  <c r="BQ10" i="92"/>
  <c r="BP10" i="92"/>
  <c r="BO10" i="92"/>
  <c r="BN10" i="92"/>
  <c r="BM10" i="92"/>
  <c r="BL10" i="92"/>
  <c r="BK10" i="92"/>
  <c r="BJ10" i="92"/>
  <c r="BI10" i="92"/>
  <c r="BH10" i="92"/>
  <c r="BG10" i="92"/>
  <c r="BF10" i="92"/>
  <c r="BE10" i="92"/>
  <c r="BD10" i="92"/>
  <c r="BC10" i="92"/>
  <c r="BB10" i="92"/>
  <c r="BA10" i="92"/>
  <c r="AZ10" i="92"/>
  <c r="AY10" i="92"/>
  <c r="AX10" i="92"/>
  <c r="AW10" i="92"/>
  <c r="AV10" i="92"/>
  <c r="AU10" i="92"/>
  <c r="AT10" i="92"/>
  <c r="AS10" i="92"/>
  <c r="CA8" i="92"/>
  <c r="BZ8" i="92"/>
  <c r="BY8" i="92"/>
  <c r="BX8" i="92"/>
  <c r="BW8" i="92"/>
  <c r="BV8" i="92"/>
  <c r="BU8" i="92"/>
  <c r="BT8" i="92"/>
  <c r="BS8" i="92"/>
  <c r="BR8" i="92"/>
  <c r="BQ8" i="92"/>
  <c r="BP8" i="92"/>
  <c r="BO8" i="92"/>
  <c r="BN8" i="92"/>
  <c r="BM8" i="92"/>
  <c r="BL8" i="92"/>
  <c r="BK8" i="92"/>
  <c r="BJ8" i="92"/>
  <c r="BI8" i="92"/>
  <c r="BH8" i="92"/>
  <c r="BG8" i="92"/>
  <c r="BF8" i="92"/>
  <c r="BE8" i="92"/>
  <c r="BD8" i="92"/>
  <c r="BC8" i="92"/>
  <c r="BB8" i="92"/>
  <c r="BA8" i="92"/>
  <c r="AZ8" i="92"/>
  <c r="AY8" i="92"/>
  <c r="AX8" i="92"/>
  <c r="AW8" i="92"/>
  <c r="AV8" i="92"/>
  <c r="AU8" i="92"/>
  <c r="AT8" i="92"/>
  <c r="AS8" i="92"/>
  <c r="AQ115" i="92"/>
  <c r="AQ106" i="92"/>
  <c r="AQ103" i="92"/>
  <c r="AQ95" i="92"/>
  <c r="AQ86" i="92"/>
  <c r="AQ83" i="92"/>
  <c r="AQ69" i="92"/>
  <c r="AQ60" i="92"/>
  <c r="AQ57" i="92"/>
  <c r="AQ42" i="92"/>
  <c r="AQ33" i="92"/>
  <c r="AQ30" i="92"/>
  <c r="AQ22" i="92"/>
  <c r="AQ13" i="92"/>
  <c r="AQ10" i="92"/>
  <c r="AQ8" i="92"/>
  <c r="T25" i="92"/>
  <c r="BG26" i="92" s="1"/>
  <c r="T45" i="92"/>
  <c r="BG46" i="92" s="1"/>
  <c r="T72" i="92"/>
  <c r="BG73" i="92" s="1"/>
  <c r="BG75" i="92"/>
  <c r="T98" i="92"/>
  <c r="BG101" i="92" s="1"/>
  <c r="T118" i="92"/>
  <c r="BG121" i="92" s="1"/>
  <c r="BG119" i="92"/>
  <c r="S25" i="92"/>
  <c r="BF25" i="92"/>
  <c r="S45" i="92"/>
  <c r="S72" i="92"/>
  <c r="S98" i="92"/>
  <c r="BF99" i="92"/>
  <c r="S118" i="92"/>
  <c r="BF119" i="92"/>
  <c r="BF121" i="92"/>
  <c r="E25" i="30"/>
  <c r="Q25" i="30"/>
  <c r="F25" i="30"/>
  <c r="AY8" i="91"/>
  <c r="AQ8" i="91"/>
  <c r="AR7" i="91"/>
  <c r="AD7" i="91"/>
  <c r="AW8" i="91"/>
  <c r="AV8" i="91"/>
  <c r="AU8" i="91"/>
  <c r="AT8" i="91"/>
  <c r="AS8" i="91"/>
  <c r="AR8" i="91"/>
  <c r="AO8" i="91"/>
  <c r="AN8" i="91"/>
  <c r="AM8" i="91"/>
  <c r="AL8" i="91"/>
  <c r="AK8" i="91"/>
  <c r="AJ8" i="91"/>
  <c r="AI8" i="91"/>
  <c r="AH8" i="91"/>
  <c r="AG8" i="91"/>
  <c r="AF8" i="91"/>
  <c r="AE8" i="91"/>
  <c r="AD8" i="91"/>
  <c r="BA102" i="90"/>
  <c r="BA82" i="90"/>
  <c r="BA76" i="90"/>
  <c r="BA56" i="90"/>
  <c r="BA50" i="90"/>
  <c r="BA29" i="90"/>
  <c r="BA8" i="90"/>
  <c r="AY8" i="90"/>
  <c r="AX115" i="90"/>
  <c r="AW115" i="90"/>
  <c r="AV115" i="90"/>
  <c r="AU115" i="90"/>
  <c r="AT115" i="90"/>
  <c r="AS115" i="90"/>
  <c r="AR115" i="90"/>
  <c r="AQ115" i="90"/>
  <c r="AP115" i="90"/>
  <c r="AO115" i="90"/>
  <c r="AN115" i="90"/>
  <c r="AM115" i="90"/>
  <c r="AL115" i="90"/>
  <c r="AK115" i="90"/>
  <c r="AJ115" i="90"/>
  <c r="AI115" i="90"/>
  <c r="AH115" i="90"/>
  <c r="AG115" i="90"/>
  <c r="AF115" i="90"/>
  <c r="AE115" i="90"/>
  <c r="AD115" i="90"/>
  <c r="AX106" i="90"/>
  <c r="AW106" i="90"/>
  <c r="AV106" i="90"/>
  <c r="AU106" i="90"/>
  <c r="AT106" i="90"/>
  <c r="AS106" i="90"/>
  <c r="AR106" i="90"/>
  <c r="AQ106" i="90"/>
  <c r="AP106" i="90"/>
  <c r="AO106" i="90"/>
  <c r="AN106" i="90"/>
  <c r="AM106" i="90"/>
  <c r="AL106" i="90"/>
  <c r="AK106" i="90"/>
  <c r="AJ106" i="90"/>
  <c r="AI106" i="90"/>
  <c r="AH106" i="90"/>
  <c r="AG106" i="90"/>
  <c r="AF106" i="90"/>
  <c r="AE106" i="90"/>
  <c r="AD106" i="90"/>
  <c r="AX103" i="90"/>
  <c r="AW103" i="90"/>
  <c r="AV103" i="90"/>
  <c r="AU103" i="90"/>
  <c r="AT103" i="90"/>
  <c r="AS103" i="90"/>
  <c r="AR103" i="90"/>
  <c r="AQ103" i="90"/>
  <c r="AP103" i="90"/>
  <c r="AO103" i="90"/>
  <c r="AN103" i="90"/>
  <c r="AM103" i="90"/>
  <c r="AL103" i="90"/>
  <c r="AK103" i="90"/>
  <c r="AJ103" i="90"/>
  <c r="AI103" i="90"/>
  <c r="AH103" i="90"/>
  <c r="AG103" i="90"/>
  <c r="AF103" i="90"/>
  <c r="AE103" i="90"/>
  <c r="AD103" i="90"/>
  <c r="AX95" i="90"/>
  <c r="AW95" i="90"/>
  <c r="AV95" i="90"/>
  <c r="AU95" i="90"/>
  <c r="AT95" i="90"/>
  <c r="AS95" i="90"/>
  <c r="AR95" i="90"/>
  <c r="AQ95" i="90"/>
  <c r="AP95" i="90"/>
  <c r="AO95" i="90"/>
  <c r="AN95" i="90"/>
  <c r="AM95" i="90"/>
  <c r="AL95" i="90"/>
  <c r="AK95" i="90"/>
  <c r="AJ95" i="90"/>
  <c r="AI95" i="90"/>
  <c r="AH95" i="90"/>
  <c r="AG95" i="90"/>
  <c r="AF95" i="90"/>
  <c r="AE95" i="90"/>
  <c r="AD95" i="90"/>
  <c r="AX86" i="90"/>
  <c r="AW86" i="90"/>
  <c r="AV86" i="90"/>
  <c r="AU86" i="90"/>
  <c r="AT86" i="90"/>
  <c r="AS86" i="90"/>
  <c r="AR86" i="90"/>
  <c r="AQ86" i="90"/>
  <c r="AP86" i="90"/>
  <c r="AO86" i="90"/>
  <c r="AN86" i="90"/>
  <c r="AM86" i="90"/>
  <c r="AL86" i="90"/>
  <c r="AK86" i="90"/>
  <c r="AJ86" i="90"/>
  <c r="AI86" i="90"/>
  <c r="AH86" i="90"/>
  <c r="AG86" i="90"/>
  <c r="AF86" i="90"/>
  <c r="AE86" i="90"/>
  <c r="AD86" i="90"/>
  <c r="AX83" i="90"/>
  <c r="AW83" i="90"/>
  <c r="AV83" i="90"/>
  <c r="AU83" i="90"/>
  <c r="AT83" i="90"/>
  <c r="AS83" i="90"/>
  <c r="AR83" i="90"/>
  <c r="AQ83" i="90"/>
  <c r="AP83" i="90"/>
  <c r="AO83" i="90"/>
  <c r="AN83" i="90"/>
  <c r="AM83" i="90"/>
  <c r="AL83" i="90"/>
  <c r="AK83" i="90"/>
  <c r="AJ83" i="90"/>
  <c r="AI83" i="90"/>
  <c r="AH83" i="90"/>
  <c r="AG83" i="90"/>
  <c r="AF83" i="90"/>
  <c r="AE83" i="90"/>
  <c r="AD83" i="90"/>
  <c r="AX69" i="90"/>
  <c r="AW69" i="90"/>
  <c r="AV69" i="90"/>
  <c r="AU69" i="90"/>
  <c r="AT69" i="90"/>
  <c r="AS69" i="90"/>
  <c r="AR69" i="90"/>
  <c r="AQ69" i="90"/>
  <c r="AP69" i="90"/>
  <c r="AO69" i="90"/>
  <c r="AN69" i="90"/>
  <c r="AM69" i="90"/>
  <c r="AL69" i="90"/>
  <c r="AK69" i="90"/>
  <c r="AJ69" i="90"/>
  <c r="AI69" i="90"/>
  <c r="AH69" i="90"/>
  <c r="AG69" i="90"/>
  <c r="AF69" i="90"/>
  <c r="AE69" i="90"/>
  <c r="AD69" i="90"/>
  <c r="AX60" i="90"/>
  <c r="AW60" i="90"/>
  <c r="AV60" i="90"/>
  <c r="AU60" i="90"/>
  <c r="AT60" i="90"/>
  <c r="AS60" i="90"/>
  <c r="AR60" i="90"/>
  <c r="AQ60" i="90"/>
  <c r="AP60" i="90"/>
  <c r="AO60" i="90"/>
  <c r="AN60" i="90"/>
  <c r="AM60" i="90"/>
  <c r="AL60" i="90"/>
  <c r="AK60" i="90"/>
  <c r="AJ60" i="90"/>
  <c r="AI60" i="90"/>
  <c r="AH60" i="90"/>
  <c r="AG60" i="90"/>
  <c r="AF60" i="90"/>
  <c r="AE60" i="90"/>
  <c r="AD60" i="90"/>
  <c r="AX57" i="90"/>
  <c r="AW57" i="90"/>
  <c r="AV57" i="90"/>
  <c r="AU57" i="90"/>
  <c r="AT57" i="90"/>
  <c r="AS57" i="90"/>
  <c r="AR57" i="90"/>
  <c r="AQ57" i="90"/>
  <c r="AP57" i="90"/>
  <c r="AO57" i="90"/>
  <c r="AN57" i="90"/>
  <c r="AM57" i="90"/>
  <c r="AL57" i="90"/>
  <c r="AK57" i="90"/>
  <c r="AJ57" i="90"/>
  <c r="AI57" i="90"/>
  <c r="AH57" i="90"/>
  <c r="AG57" i="90"/>
  <c r="AF57" i="90"/>
  <c r="AE57" i="90"/>
  <c r="AD57" i="90"/>
  <c r="AX42" i="90"/>
  <c r="AW42" i="90"/>
  <c r="AV42" i="90"/>
  <c r="AU42" i="90"/>
  <c r="AT42" i="90"/>
  <c r="AS42" i="90"/>
  <c r="AR42" i="90"/>
  <c r="AQ42" i="90"/>
  <c r="AP42" i="90"/>
  <c r="AO42" i="90"/>
  <c r="AN42" i="90"/>
  <c r="AM42" i="90"/>
  <c r="AL42" i="90"/>
  <c r="AK42" i="90"/>
  <c r="AJ42" i="90"/>
  <c r="AI42" i="90"/>
  <c r="AH42" i="90"/>
  <c r="AG42" i="90"/>
  <c r="AF42" i="90"/>
  <c r="AE42" i="90"/>
  <c r="AD42" i="90"/>
  <c r="AX33" i="90"/>
  <c r="AW33" i="90"/>
  <c r="AV33" i="90"/>
  <c r="AU33" i="90"/>
  <c r="AT33" i="90"/>
  <c r="AS33" i="90"/>
  <c r="AR33" i="90"/>
  <c r="AQ33" i="90"/>
  <c r="AP33" i="90"/>
  <c r="AO33" i="90"/>
  <c r="AN33" i="90"/>
  <c r="AM33" i="90"/>
  <c r="AL33" i="90"/>
  <c r="AK33" i="90"/>
  <c r="AJ33" i="90"/>
  <c r="AI33" i="90"/>
  <c r="AH33" i="90"/>
  <c r="AG33" i="90"/>
  <c r="AF33" i="90"/>
  <c r="AE33" i="90"/>
  <c r="AD33" i="90"/>
  <c r="AX30" i="90"/>
  <c r="AW30" i="90"/>
  <c r="AV30" i="90"/>
  <c r="AU30" i="90"/>
  <c r="AT30" i="90"/>
  <c r="AS30" i="90"/>
  <c r="AR30" i="90"/>
  <c r="AQ30" i="90"/>
  <c r="AP30" i="90"/>
  <c r="AO30" i="90"/>
  <c r="AN30" i="90"/>
  <c r="AM30" i="90"/>
  <c r="AL30" i="90"/>
  <c r="AK30" i="90"/>
  <c r="AJ30" i="90"/>
  <c r="AI30" i="90"/>
  <c r="AH30" i="90"/>
  <c r="AG30" i="90"/>
  <c r="AF30" i="90"/>
  <c r="AE30" i="90"/>
  <c r="AD30" i="90"/>
  <c r="AX22" i="90"/>
  <c r="AW22" i="90"/>
  <c r="AV22" i="90"/>
  <c r="AU22" i="90"/>
  <c r="AT22" i="90"/>
  <c r="AS22" i="90"/>
  <c r="AR22" i="90"/>
  <c r="AQ22" i="90"/>
  <c r="AP22" i="90"/>
  <c r="AO22" i="90"/>
  <c r="AN22" i="90"/>
  <c r="AM22" i="90"/>
  <c r="AL22" i="90"/>
  <c r="AK22" i="90"/>
  <c r="AJ22" i="90"/>
  <c r="AI22" i="90"/>
  <c r="AH22" i="90"/>
  <c r="AG22" i="90"/>
  <c r="AF22" i="90"/>
  <c r="AE22" i="90"/>
  <c r="AD22" i="90"/>
  <c r="AX13" i="90"/>
  <c r="AW13" i="90"/>
  <c r="AV13" i="90"/>
  <c r="AU13" i="90"/>
  <c r="AT13" i="90"/>
  <c r="AS13" i="90"/>
  <c r="AR13" i="90"/>
  <c r="AQ13" i="90"/>
  <c r="AP13" i="90"/>
  <c r="AO13" i="90"/>
  <c r="AN13" i="90"/>
  <c r="AM13" i="90"/>
  <c r="AL13" i="90"/>
  <c r="AK13" i="90"/>
  <c r="AJ13" i="90"/>
  <c r="AI13" i="90"/>
  <c r="AH13" i="90"/>
  <c r="AG13" i="90"/>
  <c r="AF13" i="90"/>
  <c r="AE13" i="90"/>
  <c r="AD13" i="90"/>
  <c r="AX10" i="90"/>
  <c r="AW10" i="90"/>
  <c r="AV10" i="90"/>
  <c r="AU10" i="90"/>
  <c r="AT10" i="90"/>
  <c r="AS10" i="90"/>
  <c r="AR10" i="90"/>
  <c r="AQ10" i="90"/>
  <c r="AP10" i="90"/>
  <c r="AO10" i="90"/>
  <c r="AN10" i="90"/>
  <c r="AM10" i="90"/>
  <c r="AL10" i="90"/>
  <c r="AK10" i="90"/>
  <c r="AJ10" i="90"/>
  <c r="AI10" i="90"/>
  <c r="AH10" i="90"/>
  <c r="AG10" i="90"/>
  <c r="AF10" i="90"/>
  <c r="AE10" i="90"/>
  <c r="AD10" i="90"/>
  <c r="AW8" i="90"/>
  <c r="AV8" i="90"/>
  <c r="AU8" i="90"/>
  <c r="AT8" i="90"/>
  <c r="AS8" i="90"/>
  <c r="AR8" i="90"/>
  <c r="AQ8" i="90"/>
  <c r="AP8" i="90"/>
  <c r="AO8" i="90"/>
  <c r="AN8" i="90"/>
  <c r="AM8" i="90"/>
  <c r="AL8" i="90"/>
  <c r="AK8" i="90"/>
  <c r="AJ8" i="90"/>
  <c r="AI8" i="90"/>
  <c r="AH8" i="90"/>
  <c r="AG8" i="90"/>
  <c r="AF8" i="90"/>
  <c r="AE8" i="90"/>
  <c r="AD8" i="90"/>
  <c r="AC115" i="90"/>
  <c r="AC106" i="90"/>
  <c r="AC103" i="90"/>
  <c r="AC95" i="90"/>
  <c r="AC86" i="90"/>
  <c r="AC83" i="90"/>
  <c r="AC69" i="90"/>
  <c r="AC60" i="90"/>
  <c r="AC57" i="90"/>
  <c r="AC42" i="90"/>
  <c r="AC33" i="90"/>
  <c r="AC30" i="90"/>
  <c r="AC22" i="90"/>
  <c r="AC13" i="90"/>
  <c r="AC10" i="90"/>
  <c r="AC8" i="90"/>
  <c r="AC7" i="90"/>
  <c r="R25" i="90"/>
  <c r="R45" i="90"/>
  <c r="AQ48" i="90" s="1"/>
  <c r="R72" i="90"/>
  <c r="AQ73" i="90" s="1"/>
  <c r="R98" i="90"/>
  <c r="AQ99" i="90" s="1"/>
  <c r="R118" i="90"/>
  <c r="Q25" i="90"/>
  <c r="AP25" i="90"/>
  <c r="Q45" i="90"/>
  <c r="AP46" i="90" s="1"/>
  <c r="AP45" i="90"/>
  <c r="Q72" i="90"/>
  <c r="Q98" i="90"/>
  <c r="AP99" i="90" s="1"/>
  <c r="Q118" i="90"/>
  <c r="AP121" i="90" s="1"/>
  <c r="S25" i="90"/>
  <c r="AR25" i="90"/>
  <c r="AR28" i="90"/>
  <c r="T25" i="90"/>
  <c r="AS25" i="90"/>
  <c r="S45" i="90"/>
  <c r="AR51" i="90" s="1"/>
  <c r="T45" i="90"/>
  <c r="S72" i="90"/>
  <c r="T72" i="90"/>
  <c r="AS72" i="90" s="1"/>
  <c r="S98" i="90"/>
  <c r="AR101" i="90" s="1"/>
  <c r="T98" i="90"/>
  <c r="S118" i="90"/>
  <c r="T118" i="90"/>
  <c r="P7" i="30"/>
  <c r="D40" i="38"/>
  <c r="AU40" i="38" s="1"/>
  <c r="D51" i="38"/>
  <c r="Z101" i="90"/>
  <c r="Z75" i="90"/>
  <c r="Z48" i="90"/>
  <c r="Z28" i="90"/>
  <c r="M121" i="30"/>
  <c r="M101" i="30"/>
  <c r="M75" i="30"/>
  <c r="M48" i="30"/>
  <c r="AA48" i="30" s="1"/>
  <c r="G25" i="30"/>
  <c r="S25" i="30"/>
  <c r="H25" i="30"/>
  <c r="T25" i="30" s="1"/>
  <c r="I25" i="30"/>
  <c r="J25" i="30"/>
  <c r="K25" i="30"/>
  <c r="W25" i="30"/>
  <c r="M13" i="30"/>
  <c r="M22" i="30"/>
  <c r="AA22" i="30" s="1"/>
  <c r="D45" i="30"/>
  <c r="P46" i="30" s="1"/>
  <c r="P51" i="30"/>
  <c r="P45" i="30"/>
  <c r="D72" i="30"/>
  <c r="P73" i="30" s="1"/>
  <c r="D98" i="30"/>
  <c r="P101" i="30"/>
  <c r="D118" i="30"/>
  <c r="P119" i="30" s="1"/>
  <c r="P121" i="30"/>
  <c r="E45" i="30"/>
  <c r="Q46" i="30" s="1"/>
  <c r="E72" i="30"/>
  <c r="Q73" i="30" s="1"/>
  <c r="E98" i="30"/>
  <c r="Q99" i="30" s="1"/>
  <c r="E118" i="30"/>
  <c r="Q119" i="30" s="1"/>
  <c r="F45" i="30"/>
  <c r="R46" i="30" s="1"/>
  <c r="R48" i="30"/>
  <c r="R51" i="30"/>
  <c r="F72" i="30"/>
  <c r="R73" i="30" s="1"/>
  <c r="F98" i="30"/>
  <c r="R101" i="30"/>
  <c r="F118" i="30"/>
  <c r="G45" i="30"/>
  <c r="S46" i="30" s="1"/>
  <c r="G72" i="30"/>
  <c r="S73" i="30" s="1"/>
  <c r="S72" i="30"/>
  <c r="G98" i="30"/>
  <c r="S98" i="30" s="1"/>
  <c r="G118" i="30"/>
  <c r="S119" i="30" s="1"/>
  <c r="S118" i="30"/>
  <c r="H45" i="30"/>
  <c r="T46" i="30" s="1"/>
  <c r="H72" i="30"/>
  <c r="T75" i="30"/>
  <c r="H98" i="30"/>
  <c r="T98" i="30" s="1"/>
  <c r="H118" i="30"/>
  <c r="M118" i="30" s="1"/>
  <c r="I45" i="30"/>
  <c r="U46" i="30" s="1"/>
  <c r="I72" i="30"/>
  <c r="U72" i="30" s="1"/>
  <c r="I98" i="30"/>
  <c r="U101" i="30"/>
  <c r="I118" i="30"/>
  <c r="J45" i="30"/>
  <c r="V46" i="30" s="1"/>
  <c r="V51" i="30"/>
  <c r="J72" i="30"/>
  <c r="J98" i="30"/>
  <c r="J118" i="30"/>
  <c r="V118" i="30" s="1"/>
  <c r="K45" i="30"/>
  <c r="W49" i="30"/>
  <c r="K72" i="30"/>
  <c r="K98" i="30"/>
  <c r="W99" i="30" s="1"/>
  <c r="W98" i="30"/>
  <c r="K118" i="30"/>
  <c r="L45" i="30"/>
  <c r="L72" i="30"/>
  <c r="X73" i="30" s="1"/>
  <c r="L98" i="30"/>
  <c r="X99" i="30" s="1"/>
  <c r="X98" i="30"/>
  <c r="L118" i="30"/>
  <c r="X119" i="30" s="1"/>
  <c r="Q10" i="30"/>
  <c r="R10" i="30"/>
  <c r="S10" i="30"/>
  <c r="T10" i="30"/>
  <c r="U10" i="30"/>
  <c r="V10" i="30"/>
  <c r="W10" i="30"/>
  <c r="P13" i="30"/>
  <c r="Q13" i="30"/>
  <c r="R13" i="30"/>
  <c r="S13" i="30"/>
  <c r="T13" i="30"/>
  <c r="U13" i="30"/>
  <c r="V13" i="30"/>
  <c r="W13" i="30"/>
  <c r="X13" i="30"/>
  <c r="M14" i="30"/>
  <c r="M15" i="30"/>
  <c r="P16" i="30"/>
  <c r="Q16" i="30"/>
  <c r="R16" i="30"/>
  <c r="S16" i="30"/>
  <c r="T16" i="30"/>
  <c r="U16" i="30"/>
  <c r="V16" i="30"/>
  <c r="W16" i="30"/>
  <c r="X16" i="30"/>
  <c r="M16" i="30"/>
  <c r="M17" i="30"/>
  <c r="M18" i="30"/>
  <c r="AA18" i="30" s="1"/>
  <c r="M19" i="30"/>
  <c r="AA19" i="30" s="1"/>
  <c r="M21" i="30"/>
  <c r="P22" i="30"/>
  <c r="Q22" i="30"/>
  <c r="R22" i="30"/>
  <c r="S22" i="30"/>
  <c r="T22" i="30"/>
  <c r="U22" i="30"/>
  <c r="V22" i="30"/>
  <c r="W22" i="30"/>
  <c r="X22" i="30"/>
  <c r="M23" i="30"/>
  <c r="M24" i="30"/>
  <c r="AA24" i="91" s="1"/>
  <c r="BE24" i="91" s="1"/>
  <c r="P30" i="30"/>
  <c r="Q30" i="30"/>
  <c r="R30" i="30"/>
  <c r="S30" i="30"/>
  <c r="T30" i="30"/>
  <c r="U30" i="30"/>
  <c r="V30" i="30"/>
  <c r="W30" i="30"/>
  <c r="X30" i="30"/>
  <c r="M30" i="30"/>
  <c r="M31" i="30"/>
  <c r="AA31" i="30" s="1"/>
  <c r="M32" i="30"/>
  <c r="AA32" i="30" s="1"/>
  <c r="P33" i="30"/>
  <c r="Q33" i="30"/>
  <c r="R33" i="30"/>
  <c r="S33" i="30"/>
  <c r="T33" i="30"/>
  <c r="U33" i="30"/>
  <c r="V33" i="30"/>
  <c r="W33" i="30"/>
  <c r="X33" i="30"/>
  <c r="M33" i="30"/>
  <c r="AA33" i="30"/>
  <c r="M34" i="30"/>
  <c r="AA34" i="30" s="1"/>
  <c r="M35" i="30"/>
  <c r="AA35" i="30" s="1"/>
  <c r="M36" i="30"/>
  <c r="AA36" i="30" s="1"/>
  <c r="M37" i="30"/>
  <c r="AA37" i="30"/>
  <c r="M38" i="30"/>
  <c r="AA38" i="30" s="1"/>
  <c r="M39" i="30"/>
  <c r="M40" i="30"/>
  <c r="AA40" i="30" s="1"/>
  <c r="P42" i="30"/>
  <c r="Q42" i="30"/>
  <c r="R42" i="30"/>
  <c r="S42" i="30"/>
  <c r="T42" i="30"/>
  <c r="U42" i="30"/>
  <c r="V42" i="30"/>
  <c r="W42" i="30"/>
  <c r="X42" i="30"/>
  <c r="M42" i="30"/>
  <c r="M43" i="30"/>
  <c r="M44" i="30"/>
  <c r="AA44" i="30" s="1"/>
  <c r="AA42" i="30"/>
  <c r="U45" i="30"/>
  <c r="M51" i="30"/>
  <c r="M52" i="30"/>
  <c r="M55" i="30"/>
  <c r="AA55" i="30"/>
  <c r="P57" i="30"/>
  <c r="Q57" i="30"/>
  <c r="R57" i="30"/>
  <c r="S57" i="30"/>
  <c r="T57" i="30"/>
  <c r="U57" i="30"/>
  <c r="V57" i="30"/>
  <c r="W57" i="30"/>
  <c r="X57" i="30"/>
  <c r="M57" i="30"/>
  <c r="M58" i="30"/>
  <c r="M59" i="30"/>
  <c r="Y57" i="30" s="1"/>
  <c r="P60" i="30"/>
  <c r="Q60" i="30"/>
  <c r="R60" i="30"/>
  <c r="S60" i="30"/>
  <c r="T60" i="30"/>
  <c r="U60" i="30"/>
  <c r="V60" i="30"/>
  <c r="W60" i="30"/>
  <c r="X60" i="30"/>
  <c r="M60" i="30"/>
  <c r="M61" i="30"/>
  <c r="AA61" i="30" s="1"/>
  <c r="M62" i="30"/>
  <c r="AA62" i="30" s="1"/>
  <c r="M63" i="30"/>
  <c r="AA63" i="30" s="1"/>
  <c r="M64" i="30"/>
  <c r="M65" i="30"/>
  <c r="M66" i="30"/>
  <c r="AA66" i="30" s="1"/>
  <c r="M67" i="30"/>
  <c r="AA67" i="91" s="1"/>
  <c r="BE67" i="91" s="1"/>
  <c r="P69" i="30"/>
  <c r="Q69" i="30"/>
  <c r="R69" i="30"/>
  <c r="S69" i="30"/>
  <c r="T69" i="30"/>
  <c r="U69" i="30"/>
  <c r="V69" i="30"/>
  <c r="W69" i="30"/>
  <c r="X69" i="30"/>
  <c r="M69" i="30"/>
  <c r="AA69" i="30" s="1"/>
  <c r="M70" i="30"/>
  <c r="AA70" i="91" s="1"/>
  <c r="BE70" i="91" s="1"/>
  <c r="AA70" i="30"/>
  <c r="M71" i="30"/>
  <c r="AA71" i="30"/>
  <c r="Q72" i="30"/>
  <c r="Q77" i="30"/>
  <c r="M77" i="30"/>
  <c r="AA77" i="30" s="1"/>
  <c r="M78" i="30"/>
  <c r="AA78" i="30" s="1"/>
  <c r="M81" i="30"/>
  <c r="P83" i="30"/>
  <c r="Q83" i="30"/>
  <c r="R83" i="30"/>
  <c r="S83" i="30"/>
  <c r="T83" i="30"/>
  <c r="U83" i="30"/>
  <c r="V83" i="30"/>
  <c r="W83" i="30"/>
  <c r="X83" i="30"/>
  <c r="M83" i="30"/>
  <c r="AA83" i="30" s="1"/>
  <c r="M84" i="30"/>
  <c r="AA84" i="30"/>
  <c r="M85" i="30"/>
  <c r="AA85" i="30"/>
  <c r="P86" i="30"/>
  <c r="Q86" i="30"/>
  <c r="R86" i="30"/>
  <c r="S86" i="30"/>
  <c r="T86" i="30"/>
  <c r="U86" i="30"/>
  <c r="V86" i="30"/>
  <c r="W86" i="30"/>
  <c r="X86" i="30"/>
  <c r="M86" i="30"/>
  <c r="AA86" i="30" s="1"/>
  <c r="M87" i="30"/>
  <c r="M88" i="30"/>
  <c r="Y86" i="30" s="1"/>
  <c r="M89" i="30"/>
  <c r="M90" i="30"/>
  <c r="AA90" i="30"/>
  <c r="M91" i="30"/>
  <c r="M92" i="30"/>
  <c r="M93" i="30"/>
  <c r="P95" i="30"/>
  <c r="Q95" i="30"/>
  <c r="R95" i="30"/>
  <c r="S95" i="30"/>
  <c r="T95" i="30"/>
  <c r="U95" i="30"/>
  <c r="V95" i="30"/>
  <c r="W95" i="30"/>
  <c r="X95" i="30"/>
  <c r="M95" i="30"/>
  <c r="M96" i="30"/>
  <c r="AA96" i="91" s="1"/>
  <c r="BE96" i="91" s="1"/>
  <c r="AA96" i="30"/>
  <c r="M97" i="30"/>
  <c r="AA97" i="30"/>
  <c r="P103" i="30"/>
  <c r="Q103" i="30"/>
  <c r="R103" i="30"/>
  <c r="S103" i="30"/>
  <c r="T103" i="30"/>
  <c r="U103" i="30"/>
  <c r="V103" i="30"/>
  <c r="W103" i="30"/>
  <c r="X103" i="30"/>
  <c r="M103" i="30"/>
  <c r="M104" i="30"/>
  <c r="M105" i="30"/>
  <c r="AA105" i="30"/>
  <c r="P106" i="30"/>
  <c r="Q106" i="30"/>
  <c r="R106" i="30"/>
  <c r="S106" i="30"/>
  <c r="T106" i="30"/>
  <c r="U106" i="30"/>
  <c r="V106" i="30"/>
  <c r="W106" i="30"/>
  <c r="X106" i="30"/>
  <c r="M106" i="30"/>
  <c r="AA106" i="30"/>
  <c r="M107" i="30"/>
  <c r="AA107" i="30" s="1"/>
  <c r="M108" i="30"/>
  <c r="AA108" i="30"/>
  <c r="M109" i="30"/>
  <c r="M110" i="30"/>
  <c r="AA110" i="30"/>
  <c r="M111" i="30"/>
  <c r="M112" i="30"/>
  <c r="AA112" i="30"/>
  <c r="M113" i="30"/>
  <c r="AA113" i="30"/>
  <c r="P115" i="30"/>
  <c r="Q115" i="30"/>
  <c r="R115" i="30"/>
  <c r="S115" i="30"/>
  <c r="T115" i="30"/>
  <c r="U115" i="30"/>
  <c r="V115" i="30"/>
  <c r="W115" i="30"/>
  <c r="X115" i="30"/>
  <c r="M115" i="30"/>
  <c r="AA115" i="30" s="1"/>
  <c r="M116" i="30"/>
  <c r="AA116" i="30"/>
  <c r="M117" i="30"/>
  <c r="AA117" i="30" s="1"/>
  <c r="Q118" i="30"/>
  <c r="Z22" i="90"/>
  <c r="BA22" i="90"/>
  <c r="Z42" i="90"/>
  <c r="Z69" i="90"/>
  <c r="Z95" i="90"/>
  <c r="BA95" i="90" s="1"/>
  <c r="Z115" i="90"/>
  <c r="Z23" i="90"/>
  <c r="BA23" i="90" s="1"/>
  <c r="Z24" i="90"/>
  <c r="BA24" i="90"/>
  <c r="K43" i="95"/>
  <c r="W43" i="95"/>
  <c r="K42" i="95"/>
  <c r="W42" i="95" s="1"/>
  <c r="K41" i="95"/>
  <c r="W41" i="95" s="1"/>
  <c r="K40" i="95"/>
  <c r="K39" i="95"/>
  <c r="K36" i="95"/>
  <c r="K35" i="95"/>
  <c r="W35" i="95"/>
  <c r="K34" i="95"/>
  <c r="K33" i="95"/>
  <c r="W33" i="95" s="1"/>
  <c r="K32" i="95"/>
  <c r="U32" i="95" s="1"/>
  <c r="K29" i="95"/>
  <c r="K28" i="95"/>
  <c r="W28" i="95"/>
  <c r="K27" i="95"/>
  <c r="K26" i="95"/>
  <c r="W26" i="95"/>
  <c r="K25" i="95"/>
  <c r="W25" i="95"/>
  <c r="K22" i="95"/>
  <c r="W22" i="95"/>
  <c r="K21" i="95"/>
  <c r="K20" i="95"/>
  <c r="W20" i="95" s="1"/>
  <c r="K19" i="95"/>
  <c r="W19" i="95"/>
  <c r="K18" i="95"/>
  <c r="K15" i="95"/>
  <c r="W15" i="95" s="1"/>
  <c r="K14" i="95"/>
  <c r="W14" i="95"/>
  <c r="K13" i="95"/>
  <c r="W13" i="95"/>
  <c r="K12" i="95"/>
  <c r="W12" i="95"/>
  <c r="AN25" i="92"/>
  <c r="CA26" i="92" s="1"/>
  <c r="CA25" i="92"/>
  <c r="CA28" i="92"/>
  <c r="AN45" i="92"/>
  <c r="CA46" i="92" s="1"/>
  <c r="CA48" i="92"/>
  <c r="CA45" i="92"/>
  <c r="AN72" i="92"/>
  <c r="CA73" i="92" s="1"/>
  <c r="CA75" i="92"/>
  <c r="AN98" i="92"/>
  <c r="CA99" i="92" s="1"/>
  <c r="CA98" i="92"/>
  <c r="AN118" i="92"/>
  <c r="CA121" i="92"/>
  <c r="AM25" i="92"/>
  <c r="AM45" i="92"/>
  <c r="BZ46" i="92" s="1"/>
  <c r="AM72" i="92"/>
  <c r="BZ73" i="92" s="1"/>
  <c r="BZ77" i="92"/>
  <c r="AM98" i="92"/>
  <c r="BZ99" i="92" s="1"/>
  <c r="AM118" i="92"/>
  <c r="BZ119" i="92" s="1"/>
  <c r="AL25" i="92"/>
  <c r="BY26" i="92"/>
  <c r="AL45" i="92"/>
  <c r="AL72" i="92"/>
  <c r="BY77" i="92" s="1"/>
  <c r="BY72" i="92"/>
  <c r="AL98" i="92"/>
  <c r="AL118" i="92"/>
  <c r="BY119" i="92" s="1"/>
  <c r="AK25" i="92"/>
  <c r="BX25" i="92"/>
  <c r="AK45" i="92"/>
  <c r="BX48" i="92" s="1"/>
  <c r="AK72" i="92"/>
  <c r="BX73" i="92" s="1"/>
  <c r="AK98" i="92"/>
  <c r="AK118" i="92"/>
  <c r="BX119" i="92" s="1"/>
  <c r="AJ25" i="92"/>
  <c r="BW26" i="92" s="1"/>
  <c r="BW28" i="92"/>
  <c r="AJ45" i="92"/>
  <c r="BW51" i="92"/>
  <c r="BW48" i="92"/>
  <c r="AJ72" i="92"/>
  <c r="BW73" i="92"/>
  <c r="BW75" i="92"/>
  <c r="AJ98" i="92"/>
  <c r="AJ118" i="92"/>
  <c r="AI25" i="92"/>
  <c r="BV26" i="92" s="1"/>
  <c r="AI45" i="92"/>
  <c r="BV46" i="92"/>
  <c r="AI72" i="92"/>
  <c r="AI98" i="92"/>
  <c r="BV99" i="92" s="1"/>
  <c r="AI118" i="92"/>
  <c r="BV119" i="92" s="1"/>
  <c r="AH25" i="92"/>
  <c r="BU26" i="92"/>
  <c r="BU25" i="92"/>
  <c r="AH45" i="92"/>
  <c r="AH72" i="92"/>
  <c r="BU73" i="92" s="1"/>
  <c r="AH98" i="92"/>
  <c r="BU99" i="92"/>
  <c r="AH118" i="92"/>
  <c r="BU119" i="92" s="1"/>
  <c r="BU121" i="92"/>
  <c r="AG25" i="92"/>
  <c r="BT25" i="92" s="1"/>
  <c r="AG45" i="92"/>
  <c r="BT46" i="92" s="1"/>
  <c r="BT45" i="92"/>
  <c r="BT51" i="92"/>
  <c r="AG72" i="92"/>
  <c r="AG98" i="92"/>
  <c r="AG118" i="92"/>
  <c r="BT119" i="92" s="1"/>
  <c r="AF25" i="92"/>
  <c r="AF45" i="92"/>
  <c r="BS46" i="92" s="1"/>
  <c r="AF72" i="92"/>
  <c r="BS72" i="92" s="1"/>
  <c r="AF98" i="92"/>
  <c r="AF118" i="92"/>
  <c r="BS119" i="92"/>
  <c r="BS121" i="92"/>
  <c r="AE25" i="92"/>
  <c r="AE45" i="92"/>
  <c r="BR45" i="92" s="1"/>
  <c r="AE72" i="92"/>
  <c r="BR73" i="92" s="1"/>
  <c r="BR75" i="92"/>
  <c r="AE98" i="92"/>
  <c r="BR99" i="92"/>
  <c r="BR98" i="92"/>
  <c r="AE118" i="92"/>
  <c r="AD25" i="92"/>
  <c r="BQ26" i="92" s="1"/>
  <c r="BQ28" i="92"/>
  <c r="AD45" i="92"/>
  <c r="BQ48" i="92"/>
  <c r="AD72" i="92"/>
  <c r="BQ73" i="92" s="1"/>
  <c r="BQ75" i="92"/>
  <c r="AD98" i="92"/>
  <c r="BQ99" i="92" s="1"/>
  <c r="AD118" i="92"/>
  <c r="AC25" i="92"/>
  <c r="BP25" i="92"/>
  <c r="BP28" i="92"/>
  <c r="AC45" i="92"/>
  <c r="AC72" i="92"/>
  <c r="BP77" i="92"/>
  <c r="AC98" i="92"/>
  <c r="BP99" i="92" s="1"/>
  <c r="AC118" i="92"/>
  <c r="AB25" i="92"/>
  <c r="BO25" i="92" s="1"/>
  <c r="BO26" i="92"/>
  <c r="AB45" i="92"/>
  <c r="AB72" i="92"/>
  <c r="BO77" i="92" s="1"/>
  <c r="AB98" i="92"/>
  <c r="BO99" i="92" s="1"/>
  <c r="BO98" i="92"/>
  <c r="AB118" i="92"/>
  <c r="BO118" i="92" s="1"/>
  <c r="AA25" i="92"/>
  <c r="AA45" i="92"/>
  <c r="AA72" i="92"/>
  <c r="AA98" i="92"/>
  <c r="BN99" i="92"/>
  <c r="BN101" i="92"/>
  <c r="AA118" i="92"/>
  <c r="BN119" i="92" s="1"/>
  <c r="BN118" i="92"/>
  <c r="Z25" i="92"/>
  <c r="BM26" i="92" s="1"/>
  <c r="Z45" i="92"/>
  <c r="BM45" i="92" s="1"/>
  <c r="Z72" i="92"/>
  <c r="BM72" i="92"/>
  <c r="Z98" i="92"/>
  <c r="Z118" i="92"/>
  <c r="BM118" i="92"/>
  <c r="Y25" i="92"/>
  <c r="BL25" i="92"/>
  <c r="Y45" i="92"/>
  <c r="BL46" i="92"/>
  <c r="Y72" i="92"/>
  <c r="BL73" i="92" s="1"/>
  <c r="Y98" i="92"/>
  <c r="Y118" i="92"/>
  <c r="X25" i="92"/>
  <c r="BK28" i="92"/>
  <c r="X45" i="92"/>
  <c r="X72" i="92"/>
  <c r="BK73" i="92"/>
  <c r="BK72" i="92"/>
  <c r="X98" i="92"/>
  <c r="BK99" i="92" s="1"/>
  <c r="BK101" i="92"/>
  <c r="X118" i="92"/>
  <c r="W25" i="92"/>
  <c r="BJ25" i="92"/>
  <c r="W45" i="92"/>
  <c r="BJ48" i="92"/>
  <c r="W72" i="92"/>
  <c r="W98" i="92"/>
  <c r="BJ101" i="92"/>
  <c r="W118" i="92"/>
  <c r="BJ119" i="92" s="1"/>
  <c r="V25" i="92"/>
  <c r="BI28" i="92" s="1"/>
  <c r="V45" i="92"/>
  <c r="BI45" i="92"/>
  <c r="V72" i="92"/>
  <c r="V98" i="92"/>
  <c r="BI99" i="92"/>
  <c r="BI98" i="92"/>
  <c r="V118" i="92"/>
  <c r="U25" i="92"/>
  <c r="BH26" i="92" s="1"/>
  <c r="U45" i="92"/>
  <c r="U72" i="92"/>
  <c r="BH73" i="92"/>
  <c r="U98" i="92"/>
  <c r="BH99" i="92"/>
  <c r="BH101" i="92"/>
  <c r="U118" i="92"/>
  <c r="BH119" i="92" s="1"/>
  <c r="R25" i="92"/>
  <c r="BE26" i="92"/>
  <c r="R45" i="92"/>
  <c r="BE46" i="92" s="1"/>
  <c r="R72" i="92"/>
  <c r="BE72" i="92" s="1"/>
  <c r="BE75" i="92"/>
  <c r="R98" i="92"/>
  <c r="BE99" i="92" s="1"/>
  <c r="BE101" i="92"/>
  <c r="R118" i="92"/>
  <c r="BE118" i="92"/>
  <c r="Q25" i="92"/>
  <c r="BD25" i="92"/>
  <c r="Q45" i="92"/>
  <c r="BD46" i="92" s="1"/>
  <c r="BD51" i="92"/>
  <c r="BD48" i="92"/>
  <c r="Q72" i="92"/>
  <c r="Q98" i="92"/>
  <c r="BD101" i="92" s="1"/>
  <c r="Q118" i="92"/>
  <c r="BD119" i="92"/>
  <c r="P25" i="92"/>
  <c r="BC26" i="92" s="1"/>
  <c r="P45" i="92"/>
  <c r="BC46" i="92" s="1"/>
  <c r="P72" i="92"/>
  <c r="P98" i="92"/>
  <c r="BC98" i="92" s="1"/>
  <c r="P118" i="92"/>
  <c r="BC119" i="92" s="1"/>
  <c r="BC118" i="92"/>
  <c r="O25" i="92"/>
  <c r="O45" i="92"/>
  <c r="O72" i="92"/>
  <c r="BB73" i="92" s="1"/>
  <c r="O98" i="92"/>
  <c r="BB98" i="92" s="1"/>
  <c r="BB99" i="92"/>
  <c r="O118" i="92"/>
  <c r="N25" i="92"/>
  <c r="BA28" i="92" s="1"/>
  <c r="N45" i="92"/>
  <c r="BA51" i="92" s="1"/>
  <c r="N72" i="92"/>
  <c r="BA75" i="92" s="1"/>
  <c r="N98" i="92"/>
  <c r="N118" i="92"/>
  <c r="BA119" i="92"/>
  <c r="M25" i="92"/>
  <c r="AZ25" i="92"/>
  <c r="M45" i="92"/>
  <c r="AZ46" i="92" s="1"/>
  <c r="M72" i="92"/>
  <c r="AZ73" i="92" s="1"/>
  <c r="AZ75" i="92"/>
  <c r="M98" i="92"/>
  <c r="AZ98" i="92"/>
  <c r="M118" i="92"/>
  <c r="AZ119" i="92" s="1"/>
  <c r="Z81" i="90"/>
  <c r="BA81" i="90"/>
  <c r="Z78" i="90"/>
  <c r="AA78" i="91" s="1"/>
  <c r="BE78" i="91" s="1"/>
  <c r="BA78" i="90"/>
  <c r="Z77" i="90"/>
  <c r="BA77" i="90"/>
  <c r="D118" i="90"/>
  <c r="E118" i="90"/>
  <c r="F118" i="90"/>
  <c r="G118" i="90"/>
  <c r="AF121" i="90" s="1"/>
  <c r="H118" i="90"/>
  <c r="AG121" i="90" s="1"/>
  <c r="I118" i="90"/>
  <c r="J118" i="90"/>
  <c r="K118" i="90"/>
  <c r="L118" i="90"/>
  <c r="AK118" i="90"/>
  <c r="M118" i="90"/>
  <c r="N118" i="90"/>
  <c r="O118" i="90"/>
  <c r="AN118" i="90" s="1"/>
  <c r="P118" i="90"/>
  <c r="U118" i="90"/>
  <c r="AT121" i="90" s="1"/>
  <c r="V118" i="90"/>
  <c r="W118" i="90"/>
  <c r="X118" i="90"/>
  <c r="Y118" i="90"/>
  <c r="AX118" i="90"/>
  <c r="Z117" i="90"/>
  <c r="BA117" i="90"/>
  <c r="Z116" i="90"/>
  <c r="BA116" i="90" s="1"/>
  <c r="Z113" i="90"/>
  <c r="BA113" i="90"/>
  <c r="Z112" i="90"/>
  <c r="AA112" i="91" s="1"/>
  <c r="BA112" i="90"/>
  <c r="Z111" i="90"/>
  <c r="BA111" i="90"/>
  <c r="Z110" i="90"/>
  <c r="BA110" i="90" s="1"/>
  <c r="Z109" i="90"/>
  <c r="BA109" i="90"/>
  <c r="Z108" i="90"/>
  <c r="BA108" i="90" s="1"/>
  <c r="Z107" i="90"/>
  <c r="BA107" i="90" s="1"/>
  <c r="Z106" i="90"/>
  <c r="BA106" i="90"/>
  <c r="Z105" i="90"/>
  <c r="BA105" i="90"/>
  <c r="Z104" i="90"/>
  <c r="BA104" i="90" s="1"/>
  <c r="Z103" i="90"/>
  <c r="D98" i="90"/>
  <c r="AC99" i="90" s="1"/>
  <c r="AC98" i="90"/>
  <c r="E98" i="90"/>
  <c r="AD99" i="90" s="1"/>
  <c r="F98" i="90"/>
  <c r="G98" i="90"/>
  <c r="AF99" i="90" s="1"/>
  <c r="AF98" i="90"/>
  <c r="H98" i="90"/>
  <c r="I98" i="90"/>
  <c r="AH99" i="90" s="1"/>
  <c r="AH101" i="90"/>
  <c r="J98" i="90"/>
  <c r="K98" i="90"/>
  <c r="AJ101" i="90"/>
  <c r="L98" i="90"/>
  <c r="AK99" i="90" s="1"/>
  <c r="M98" i="90"/>
  <c r="N98" i="90"/>
  <c r="AM99" i="90" s="1"/>
  <c r="O98" i="90"/>
  <c r="AN99" i="90" s="1"/>
  <c r="P98" i="90"/>
  <c r="U98" i="90"/>
  <c r="V98" i="90"/>
  <c r="AU99" i="90" s="1"/>
  <c r="W98" i="90"/>
  <c r="X98" i="90"/>
  <c r="AW99" i="90" s="1"/>
  <c r="Y98" i="90"/>
  <c r="AX99" i="90" s="1"/>
  <c r="Z97" i="90"/>
  <c r="BA97" i="90" s="1"/>
  <c r="Z96" i="90"/>
  <c r="AY95" i="90" s="1"/>
  <c r="BA96" i="90"/>
  <c r="Z93" i="90"/>
  <c r="BA93" i="90"/>
  <c r="Z92" i="90"/>
  <c r="BA92" i="90"/>
  <c r="Z91" i="90"/>
  <c r="BA91" i="90" s="1"/>
  <c r="Z90" i="90"/>
  <c r="BA90" i="90" s="1"/>
  <c r="Z89" i="90"/>
  <c r="BA89" i="90"/>
  <c r="Z88" i="90"/>
  <c r="BA88" i="90"/>
  <c r="Z87" i="90"/>
  <c r="BA87" i="90" s="1"/>
  <c r="Z86" i="90"/>
  <c r="Z85" i="90"/>
  <c r="Z84" i="90"/>
  <c r="BA84" i="90"/>
  <c r="Z83" i="90"/>
  <c r="BA83" i="90"/>
  <c r="D72" i="90"/>
  <c r="AC73" i="90" s="1"/>
  <c r="E72" i="90"/>
  <c r="AD72" i="90" s="1"/>
  <c r="AD77" i="90"/>
  <c r="F72" i="90"/>
  <c r="AE73" i="90" s="1"/>
  <c r="AE72" i="90"/>
  <c r="G72" i="90"/>
  <c r="AF73" i="90" s="1"/>
  <c r="AF72" i="90"/>
  <c r="H72" i="90"/>
  <c r="I72" i="90"/>
  <c r="J72" i="90"/>
  <c r="AI73" i="90" s="1"/>
  <c r="K72" i="90"/>
  <c r="AJ73" i="90" s="1"/>
  <c r="L72" i="90"/>
  <c r="AK73" i="90" s="1"/>
  <c r="AK77" i="90"/>
  <c r="M72" i="90"/>
  <c r="AL73" i="90" s="1"/>
  <c r="AL77" i="90"/>
  <c r="N72" i="90"/>
  <c r="AM73" i="90" s="1"/>
  <c r="AM77" i="90"/>
  <c r="O72" i="90"/>
  <c r="AN73" i="90" s="1"/>
  <c r="AN75" i="90"/>
  <c r="AN77" i="90"/>
  <c r="P72" i="90"/>
  <c r="AO73" i="90" s="1"/>
  <c r="U72" i="90"/>
  <c r="AT72" i="90" s="1"/>
  <c r="V72" i="90"/>
  <c r="AU73" i="90" s="1"/>
  <c r="W72" i="90"/>
  <c r="X72" i="90"/>
  <c r="AW77" i="90" s="1"/>
  <c r="Y72" i="90"/>
  <c r="AX73" i="90" s="1"/>
  <c r="AX77" i="90"/>
  <c r="Z71" i="90"/>
  <c r="Z70" i="90"/>
  <c r="AY69" i="90" s="1"/>
  <c r="BA70" i="90"/>
  <c r="Z67" i="90"/>
  <c r="BA67" i="90"/>
  <c r="Z66" i="90"/>
  <c r="BA66" i="90" s="1"/>
  <c r="Z65" i="90"/>
  <c r="BA65" i="90" s="1"/>
  <c r="Z64" i="90"/>
  <c r="BA64" i="90" s="1"/>
  <c r="Z63" i="90"/>
  <c r="BA63" i="90"/>
  <c r="Z62" i="90"/>
  <c r="BA62" i="90"/>
  <c r="Z61" i="90"/>
  <c r="BA61" i="90" s="1"/>
  <c r="Z60" i="90"/>
  <c r="BA60" i="90"/>
  <c r="Z59" i="90"/>
  <c r="BA59" i="90"/>
  <c r="Z58" i="90"/>
  <c r="BA58" i="90" s="1"/>
  <c r="Z57" i="90"/>
  <c r="BA57" i="90"/>
  <c r="Z55" i="90"/>
  <c r="BA55" i="90" s="1"/>
  <c r="Z52" i="90"/>
  <c r="BA52" i="90"/>
  <c r="Z51" i="90"/>
  <c r="BA51" i="90" s="1"/>
  <c r="D45" i="90"/>
  <c r="AC46" i="90" s="1"/>
  <c r="E45" i="90"/>
  <c r="F45" i="90"/>
  <c r="G45" i="90"/>
  <c r="AF46" i="90" s="1"/>
  <c r="AF51" i="90"/>
  <c r="H45" i="90"/>
  <c r="AG48" i="90" s="1"/>
  <c r="I45" i="90"/>
  <c r="AH46" i="90" s="1"/>
  <c r="AH45" i="90"/>
  <c r="AH51" i="90"/>
  <c r="J45" i="90"/>
  <c r="K45" i="90"/>
  <c r="AJ46" i="90" s="1"/>
  <c r="AJ45" i="90"/>
  <c r="L45" i="90"/>
  <c r="AK46" i="90" s="1"/>
  <c r="M45" i="90"/>
  <c r="AL46" i="90" s="1"/>
  <c r="AL51" i="90"/>
  <c r="N45" i="90"/>
  <c r="O45" i="90"/>
  <c r="AN48" i="90" s="1"/>
  <c r="P45" i="90"/>
  <c r="AO46" i="90" s="1"/>
  <c r="U45" i="90"/>
  <c r="AT46" i="90" s="1"/>
  <c r="V45" i="90"/>
  <c r="W45" i="90"/>
  <c r="X45" i="90"/>
  <c r="AW46" i="90" s="1"/>
  <c r="AW48" i="90"/>
  <c r="Y45" i="90"/>
  <c r="AX45" i="90" s="1"/>
  <c r="Z44" i="90"/>
  <c r="BA44" i="90" s="1"/>
  <c r="Z43" i="90"/>
  <c r="BA43" i="90"/>
  <c r="Z40" i="90"/>
  <c r="BA40" i="90"/>
  <c r="Z39" i="90"/>
  <c r="Z38" i="90"/>
  <c r="BA38" i="90" s="1"/>
  <c r="Z37" i="90"/>
  <c r="BA37" i="90" s="1"/>
  <c r="Z36" i="90"/>
  <c r="BA36" i="90"/>
  <c r="Z35" i="90"/>
  <c r="Z34" i="90"/>
  <c r="BA34" i="90"/>
  <c r="Z33" i="90"/>
  <c r="Z32" i="90"/>
  <c r="BA32" i="90" s="1"/>
  <c r="Z31" i="90"/>
  <c r="BA31" i="90"/>
  <c r="Z30" i="90"/>
  <c r="BA30" i="90"/>
  <c r="Z26" i="90"/>
  <c r="BA26" i="90"/>
  <c r="Z11" i="90"/>
  <c r="Z12" i="90"/>
  <c r="BA12" i="90"/>
  <c r="Z13" i="90"/>
  <c r="BA13" i="90"/>
  <c r="Z14" i="90"/>
  <c r="BA14" i="90" s="1"/>
  <c r="Z15" i="90"/>
  <c r="BA15" i="90"/>
  <c r="Z17" i="90"/>
  <c r="BA17" i="90"/>
  <c r="Z18" i="90"/>
  <c r="BA18" i="90"/>
  <c r="Z19" i="90"/>
  <c r="BA19" i="90"/>
  <c r="Z20" i="90"/>
  <c r="BA20" i="90" s="1"/>
  <c r="D25" i="90"/>
  <c r="E25" i="90"/>
  <c r="AD25" i="90" s="1"/>
  <c r="F25" i="90"/>
  <c r="AE26" i="90" s="1"/>
  <c r="AE28" i="90"/>
  <c r="G25" i="90"/>
  <c r="H25" i="90"/>
  <c r="I25" i="90"/>
  <c r="AH25" i="90"/>
  <c r="J25" i="90"/>
  <c r="AI26" i="90" s="1"/>
  <c r="K25" i="90"/>
  <c r="L25" i="90"/>
  <c r="M25" i="90"/>
  <c r="N25" i="90"/>
  <c r="O25" i="90"/>
  <c r="AN26" i="90" s="1"/>
  <c r="P25" i="90"/>
  <c r="AO25" i="90" s="1"/>
  <c r="U25" i="90"/>
  <c r="V25" i="90"/>
  <c r="W25" i="90"/>
  <c r="X25" i="90"/>
  <c r="AW26" i="90" s="1"/>
  <c r="AW28" i="90"/>
  <c r="Y25" i="90"/>
  <c r="Z10" i="90"/>
  <c r="AY10" i="90" s="1"/>
  <c r="Y8" i="30"/>
  <c r="Q8" i="30"/>
  <c r="R8" i="30"/>
  <c r="S8" i="30"/>
  <c r="T8" i="30"/>
  <c r="U8" i="30"/>
  <c r="V8" i="30"/>
  <c r="W8" i="30"/>
  <c r="P8" i="30"/>
  <c r="F118" i="92"/>
  <c r="AS121" i="92"/>
  <c r="G118" i="92"/>
  <c r="AT119" i="92"/>
  <c r="H118" i="92"/>
  <c r="AU119" i="92" s="1"/>
  <c r="I118" i="92"/>
  <c r="AV121" i="92" s="1"/>
  <c r="AV118" i="92"/>
  <c r="J118" i="92"/>
  <c r="AW121" i="92" s="1"/>
  <c r="K118" i="92"/>
  <c r="AX119" i="92" s="1"/>
  <c r="L118" i="92"/>
  <c r="AY118" i="92"/>
  <c r="F25" i="92"/>
  <c r="AS26" i="92"/>
  <c r="F45" i="92"/>
  <c r="AS48" i="92" s="1"/>
  <c r="F72" i="92"/>
  <c r="AS73" i="92" s="1"/>
  <c r="F98" i="92"/>
  <c r="G25" i="92"/>
  <c r="AT25" i="92" s="1"/>
  <c r="G45" i="92"/>
  <c r="AT51" i="92" s="1"/>
  <c r="AT46" i="92"/>
  <c r="G72" i="92"/>
  <c r="AT75" i="92"/>
  <c r="G98" i="92"/>
  <c r="AT99" i="92"/>
  <c r="H25" i="92"/>
  <c r="AU26" i="92"/>
  <c r="H45" i="92"/>
  <c r="H72" i="92"/>
  <c r="AU77" i="92" s="1"/>
  <c r="H98" i="92"/>
  <c r="AU99" i="92"/>
  <c r="I25" i="92"/>
  <c r="AV26" i="92"/>
  <c r="AV28" i="92"/>
  <c r="AV25" i="92"/>
  <c r="I45" i="92"/>
  <c r="AV51" i="92"/>
  <c r="I72" i="92"/>
  <c r="AV75" i="92" s="1"/>
  <c r="I98" i="92"/>
  <c r="I122" i="92" s="1"/>
  <c r="AV122" i="92" s="1"/>
  <c r="AV99" i="92"/>
  <c r="J25" i="92"/>
  <c r="AW28" i="92" s="1"/>
  <c r="J45" i="92"/>
  <c r="J72" i="92"/>
  <c r="AW73" i="92"/>
  <c r="J98" i="92"/>
  <c r="AW99" i="92" s="1"/>
  <c r="K25" i="92"/>
  <c r="AX28" i="92"/>
  <c r="K45" i="92"/>
  <c r="AX45" i="92"/>
  <c r="K72" i="92"/>
  <c r="K98" i="92"/>
  <c r="AX98" i="92"/>
  <c r="L25" i="92"/>
  <c r="AY25" i="92"/>
  <c r="L45" i="92"/>
  <c r="L72" i="92"/>
  <c r="AY73" i="92"/>
  <c r="L98" i="92"/>
  <c r="AY99" i="92" s="1"/>
  <c r="AY98" i="92"/>
  <c r="D25" i="92"/>
  <c r="AQ25" i="92"/>
  <c r="D45" i="92"/>
  <c r="AQ45" i="92"/>
  <c r="AQ51" i="92"/>
  <c r="D72" i="92"/>
  <c r="D98" i="92"/>
  <c r="AQ99" i="92"/>
  <c r="D118" i="92"/>
  <c r="AQ121" i="92"/>
  <c r="F18" i="38"/>
  <c r="AW18" i="38"/>
  <c r="F40" i="38"/>
  <c r="F51" i="38"/>
  <c r="AW51" i="38" s="1"/>
  <c r="G18" i="38"/>
  <c r="AX18" i="38"/>
  <c r="G40" i="38"/>
  <c r="G53" i="38" s="1"/>
  <c r="G51" i="38"/>
  <c r="AX51" i="38" s="1"/>
  <c r="H18" i="38"/>
  <c r="AY18" i="38" s="1"/>
  <c r="H40" i="38"/>
  <c r="H53" i="38"/>
  <c r="AY40" i="38"/>
  <c r="H51" i="38"/>
  <c r="AY51" i="38"/>
  <c r="I18" i="38"/>
  <c r="I53" i="38" s="1"/>
  <c r="AZ18" i="38"/>
  <c r="I40" i="38"/>
  <c r="AZ40" i="38"/>
  <c r="I51" i="38"/>
  <c r="J18" i="38"/>
  <c r="J53" i="38"/>
  <c r="J40" i="38"/>
  <c r="BA40" i="38"/>
  <c r="J51" i="38"/>
  <c r="BA51" i="38" s="1"/>
  <c r="K18" i="38"/>
  <c r="K53" i="38" s="1"/>
  <c r="K40" i="38"/>
  <c r="BB40" i="38" s="1"/>
  <c r="K51" i="38"/>
  <c r="BB51" i="38"/>
  <c r="L18" i="38"/>
  <c r="L40" i="38"/>
  <c r="BC40" i="38" s="1"/>
  <c r="L51" i="38"/>
  <c r="M18" i="38"/>
  <c r="BD18" i="38"/>
  <c r="M40" i="38"/>
  <c r="BD40" i="38" s="1"/>
  <c r="M51" i="38"/>
  <c r="BD51" i="38"/>
  <c r="N18" i="38"/>
  <c r="N40" i="38"/>
  <c r="BE40" i="38"/>
  <c r="N51" i="38"/>
  <c r="BE51" i="38"/>
  <c r="O18" i="38"/>
  <c r="BF18" i="38"/>
  <c r="O40" i="38"/>
  <c r="BF40" i="38" s="1"/>
  <c r="O51" i="38"/>
  <c r="BF51" i="38" s="1"/>
  <c r="O53" i="38"/>
  <c r="P18" i="38"/>
  <c r="BG18" i="38"/>
  <c r="P40" i="38"/>
  <c r="BG40" i="38"/>
  <c r="P51" i="38"/>
  <c r="BG51" i="38" s="1"/>
  <c r="Q18" i="38"/>
  <c r="Q40" i="38"/>
  <c r="BH40" i="38"/>
  <c r="Q51" i="38"/>
  <c r="BH51" i="38" s="1"/>
  <c r="R18" i="38"/>
  <c r="BI18" i="38"/>
  <c r="R40" i="38"/>
  <c r="BI40" i="38"/>
  <c r="R51" i="38"/>
  <c r="BI51" i="38" s="1"/>
  <c r="S18" i="38"/>
  <c r="S53" i="38" s="1"/>
  <c r="S40" i="38"/>
  <c r="BJ40" i="38" s="1"/>
  <c r="S51" i="38"/>
  <c r="BJ51" i="38"/>
  <c r="T18" i="38"/>
  <c r="T40" i="38"/>
  <c r="BK40" i="38"/>
  <c r="T51" i="38"/>
  <c r="BK51" i="38"/>
  <c r="U18" i="38"/>
  <c r="U53" i="38"/>
  <c r="U40" i="38"/>
  <c r="BL40" i="38" s="1"/>
  <c r="U51" i="38"/>
  <c r="BL51" i="38"/>
  <c r="V18" i="38"/>
  <c r="V53" i="38"/>
  <c r="BM18" i="38"/>
  <c r="V40" i="38"/>
  <c r="BM40" i="38" s="1"/>
  <c r="V51" i="38"/>
  <c r="BM51" i="38" s="1"/>
  <c r="W18" i="38"/>
  <c r="W53" i="38" s="1"/>
  <c r="W40" i="38"/>
  <c r="BN40" i="38" s="1"/>
  <c r="W51" i="38"/>
  <c r="BN51" i="38"/>
  <c r="X18" i="38"/>
  <c r="X53" i="38"/>
  <c r="BO18" i="38"/>
  <c r="X40" i="38"/>
  <c r="X51" i="38"/>
  <c r="BO51" i="38" s="1"/>
  <c r="Y18" i="38"/>
  <c r="BP18" i="38"/>
  <c r="Y40" i="38"/>
  <c r="BP40" i="38"/>
  <c r="Y51" i="38"/>
  <c r="BP51" i="38" s="1"/>
  <c r="Z18" i="38"/>
  <c r="BQ18" i="38" s="1"/>
  <c r="Z40" i="38"/>
  <c r="BQ40" i="38" s="1"/>
  <c r="Z51" i="38"/>
  <c r="BQ51" i="38" s="1"/>
  <c r="AA18" i="38"/>
  <c r="BR18" i="38"/>
  <c r="AA40" i="38"/>
  <c r="BR40" i="38"/>
  <c r="AA51" i="38"/>
  <c r="BR51" i="38" s="1"/>
  <c r="AB18" i="38"/>
  <c r="AB40" i="38"/>
  <c r="BS40" i="38"/>
  <c r="AB51" i="38"/>
  <c r="AC18" i="38"/>
  <c r="BT18" i="38"/>
  <c r="AC40" i="38"/>
  <c r="BT40" i="38"/>
  <c r="AC51" i="38"/>
  <c r="BT51" i="38" s="1"/>
  <c r="AD18" i="38"/>
  <c r="AD40" i="38"/>
  <c r="BU40" i="38" s="1"/>
  <c r="AD51" i="38"/>
  <c r="BU51" i="38"/>
  <c r="AE18" i="38"/>
  <c r="BV18" i="38"/>
  <c r="AE40" i="38"/>
  <c r="BV40" i="38" s="1"/>
  <c r="AE51" i="38"/>
  <c r="BV51" i="38" s="1"/>
  <c r="AF18" i="38"/>
  <c r="BW18" i="38"/>
  <c r="AF40" i="38"/>
  <c r="BW40" i="38" s="1"/>
  <c r="AF51" i="38"/>
  <c r="BW51" i="38"/>
  <c r="AG18" i="38"/>
  <c r="AG53" i="38"/>
  <c r="BX18" i="38"/>
  <c r="AG40" i="38"/>
  <c r="BX40" i="38" s="1"/>
  <c r="AG51" i="38"/>
  <c r="BX51" i="38"/>
  <c r="AH18" i="38"/>
  <c r="AH40" i="38"/>
  <c r="BY40" i="38"/>
  <c r="AH51" i="38"/>
  <c r="BY51" i="38"/>
  <c r="AI18" i="38"/>
  <c r="AI40" i="38"/>
  <c r="BZ40" i="38" s="1"/>
  <c r="AI51" i="38"/>
  <c r="BZ51" i="38"/>
  <c r="AJ18" i="38"/>
  <c r="CA18" i="38"/>
  <c r="AJ40" i="38"/>
  <c r="CA40" i="38" s="1"/>
  <c r="AJ51" i="38"/>
  <c r="AK18" i="38"/>
  <c r="CB18" i="38"/>
  <c r="AK40" i="38"/>
  <c r="CB40" i="38" s="1"/>
  <c r="AK51" i="38"/>
  <c r="CB51" i="38" s="1"/>
  <c r="AL18" i="38"/>
  <c r="CC18" i="38" s="1"/>
  <c r="AL40" i="38"/>
  <c r="CC40" i="38" s="1"/>
  <c r="AL51" i="38"/>
  <c r="CC51" i="38" s="1"/>
  <c r="AM18" i="38"/>
  <c r="AM40" i="38"/>
  <c r="AM51" i="38"/>
  <c r="CD51" i="38" s="1"/>
  <c r="AN18" i="38"/>
  <c r="CE18" i="38"/>
  <c r="AN40" i="38"/>
  <c r="CE40" i="38" s="1"/>
  <c r="AN51" i="38"/>
  <c r="CE51" i="38" s="1"/>
  <c r="AO18" i="38"/>
  <c r="CF18" i="38"/>
  <c r="AO40" i="38"/>
  <c r="CF40" i="38" s="1"/>
  <c r="AO51" i="38"/>
  <c r="CF51" i="38" s="1"/>
  <c r="AP18" i="38"/>
  <c r="AP40" i="38"/>
  <c r="CG40" i="38"/>
  <c r="AP51" i="38"/>
  <c r="CG51" i="38" s="1"/>
  <c r="AQ18" i="38"/>
  <c r="AQ40" i="38"/>
  <c r="CH40" i="38"/>
  <c r="AQ51" i="38"/>
  <c r="CH51" i="38"/>
  <c r="AR50" i="38"/>
  <c r="CK50" i="38" s="1"/>
  <c r="AR49" i="38"/>
  <c r="CK49" i="38"/>
  <c r="AR48" i="38"/>
  <c r="CK48" i="38" s="1"/>
  <c r="AR47" i="38"/>
  <c r="CK47" i="38" s="1"/>
  <c r="AR46" i="38"/>
  <c r="CK46" i="38" s="1"/>
  <c r="AR45" i="38"/>
  <c r="AR44" i="38"/>
  <c r="CK44" i="38" s="1"/>
  <c r="AR43" i="38"/>
  <c r="CK43" i="38" s="1"/>
  <c r="AR42" i="38"/>
  <c r="CK42" i="38" s="1"/>
  <c r="AR39" i="38"/>
  <c r="CK39" i="38" s="1"/>
  <c r="AR38" i="38"/>
  <c r="CK38" i="38"/>
  <c r="AR37" i="38"/>
  <c r="CK37" i="38" s="1"/>
  <c r="AR36" i="38"/>
  <c r="CK36" i="38"/>
  <c r="AR35" i="38"/>
  <c r="CK35" i="38"/>
  <c r="AR34" i="38"/>
  <c r="CK34" i="38" s="1"/>
  <c r="AR33" i="38"/>
  <c r="CK33" i="38" s="1"/>
  <c r="AR32" i="38"/>
  <c r="CK32" i="38"/>
  <c r="AR31" i="38"/>
  <c r="AR10" i="38"/>
  <c r="CK10" i="38"/>
  <c r="AR11" i="38"/>
  <c r="CK11" i="38"/>
  <c r="AR12" i="38"/>
  <c r="CK12" i="38" s="1"/>
  <c r="AR13" i="38"/>
  <c r="CK13" i="38" s="1"/>
  <c r="AR14" i="38"/>
  <c r="CK14" i="38" s="1"/>
  <c r="AR15" i="38"/>
  <c r="AR16" i="38"/>
  <c r="CK16" i="38" s="1"/>
  <c r="AR17" i="38"/>
  <c r="CK17" i="38"/>
  <c r="AA8" i="30"/>
  <c r="B7" i="85"/>
  <c r="AU28" i="90"/>
  <c r="AI28" i="90"/>
  <c r="AG28" i="90"/>
  <c r="AM48" i="90"/>
  <c r="AE48" i="90"/>
  <c r="AO75" i="90"/>
  <c r="BB121" i="92"/>
  <c r="BD121" i="92"/>
  <c r="BE48" i="92"/>
  <c r="BR101" i="92"/>
  <c r="BS48" i="92"/>
  <c r="BX101" i="92"/>
  <c r="W101" i="30"/>
  <c r="W48" i="30"/>
  <c r="V75" i="30"/>
  <c r="Q121" i="30"/>
  <c r="Q101" i="30"/>
  <c r="P48" i="30"/>
  <c r="AP101" i="90"/>
  <c r="AQ101" i="90"/>
  <c r="AL45" i="90"/>
  <c r="AJ72" i="90"/>
  <c r="AN98" i="90"/>
  <c r="AP98" i="90"/>
  <c r="AX98" i="90"/>
  <c r="BA103" i="90"/>
  <c r="BV45" i="92"/>
  <c r="BE51" i="92"/>
  <c r="BI51" i="92"/>
  <c r="BS51" i="92"/>
  <c r="BH98" i="92"/>
  <c r="BV98" i="92"/>
  <c r="AX118" i="92"/>
  <c r="BJ118" i="92"/>
  <c r="BX118" i="92"/>
  <c r="W27" i="95"/>
  <c r="W32" i="95"/>
  <c r="W34" i="95"/>
  <c r="W36" i="95"/>
  <c r="AU18" i="38"/>
  <c r="CA51" i="38"/>
  <c r="BS51" i="38"/>
  <c r="AY101" i="92"/>
  <c r="AV28" i="90"/>
  <c r="AL28" i="90"/>
  <c r="AJ28" i="90"/>
  <c r="AH28" i="90"/>
  <c r="AL48" i="90"/>
  <c r="AX75" i="90"/>
  <c r="AF75" i="90"/>
  <c r="AD75" i="90"/>
  <c r="AW101" i="90"/>
  <c r="AU101" i="90"/>
  <c r="AG101" i="90"/>
  <c r="AC101" i="90"/>
  <c r="BD28" i="92"/>
  <c r="BJ28" i="92"/>
  <c r="BM75" i="92"/>
  <c r="BX28" i="92"/>
  <c r="BY28" i="92"/>
  <c r="AA39" i="30"/>
  <c r="X101" i="30"/>
  <c r="W75" i="30"/>
  <c r="V121" i="30"/>
  <c r="V48" i="30"/>
  <c r="R75" i="30"/>
  <c r="Q75" i="30"/>
  <c r="W28" i="30"/>
  <c r="AR49" i="90"/>
  <c r="AP28" i="90"/>
  <c r="AC45" i="90"/>
  <c r="AG25" i="90"/>
  <c r="AI25" i="90"/>
  <c r="AU25" i="90"/>
  <c r="AM51" i="90"/>
  <c r="AK72" i="90"/>
  <c r="AO72" i="90"/>
  <c r="AG98" i="90"/>
  <c r="AM98" i="90"/>
  <c r="AQ98" i="90"/>
  <c r="AW98" i="90"/>
  <c r="R28" i="30"/>
  <c r="BF28" i="92"/>
  <c r="BG25" i="92"/>
  <c r="BE45" i="92"/>
  <c r="BS45" i="92"/>
  <c r="BY45" i="92"/>
  <c r="BT72" i="92"/>
  <c r="AW77" i="92"/>
  <c r="BM77" i="92"/>
  <c r="BW77" i="92"/>
  <c r="CA77" i="92"/>
  <c r="BG118" i="92"/>
  <c r="W21" i="95"/>
  <c r="W40" i="95"/>
  <c r="AZ49" i="91"/>
  <c r="AZ48" i="91"/>
  <c r="AT101" i="92"/>
  <c r="AT98" i="92"/>
  <c r="BC121" i="92"/>
  <c r="BI121" i="92"/>
  <c r="BO72" i="92"/>
  <c r="BT48" i="92"/>
  <c r="BW72" i="92"/>
  <c r="BO75" i="92"/>
  <c r="BK75" i="92"/>
  <c r="BO40" i="38"/>
  <c r="AZ51" i="38"/>
  <c r="AW45" i="90"/>
  <c r="AW51" i="90"/>
  <c r="AM101" i="90"/>
  <c r="R77" i="30"/>
  <c r="R72" i="30"/>
  <c r="R37" i="95"/>
  <c r="AE77" i="90"/>
  <c r="BF77" i="92"/>
  <c r="BF75" i="92"/>
  <c r="BF72" i="92"/>
  <c r="BN98" i="92"/>
  <c r="BQ25" i="92"/>
  <c r="BV28" i="92"/>
  <c r="AG72" i="91"/>
  <c r="AG77" i="91"/>
  <c r="AW118" i="91"/>
  <c r="AW121" i="91"/>
  <c r="AN72" i="90"/>
  <c r="U11" i="95"/>
  <c r="AV98" i="90"/>
  <c r="BR77" i="92"/>
  <c r="BJ121" i="92"/>
  <c r="AA10" i="30"/>
  <c r="AV51" i="91"/>
  <c r="AV48" i="91"/>
  <c r="AV45" i="91"/>
  <c r="AV25" i="91"/>
  <c r="AU51" i="91"/>
  <c r="W45" i="30"/>
  <c r="AW75" i="91"/>
  <c r="AW77" i="91"/>
  <c r="AW45" i="91"/>
  <c r="AW51" i="91"/>
  <c r="W18" i="95"/>
  <c r="D46" i="95"/>
  <c r="N46" i="95" s="1"/>
  <c r="U25" i="95"/>
  <c r="F46" i="95"/>
  <c r="P46" i="95"/>
  <c r="Q44" i="95"/>
  <c r="N44" i="95"/>
  <c r="AM72" i="90"/>
  <c r="AM75" i="90"/>
  <c r="AW25" i="90"/>
  <c r="AS28" i="90"/>
  <c r="AI72" i="90"/>
  <c r="AQ75" i="90"/>
  <c r="AY22" i="90"/>
  <c r="AQ51" i="90"/>
  <c r="AF48" i="90"/>
  <c r="AF45" i="90"/>
  <c r="AS75" i="90"/>
  <c r="AS77" i="90"/>
  <c r="AM118" i="90"/>
  <c r="AG118" i="90"/>
  <c r="AP51" i="90"/>
  <c r="AX49" i="90"/>
  <c r="AQ45" i="90"/>
  <c r="AT48" i="90"/>
  <c r="AF77" i="90"/>
  <c r="AV118" i="90"/>
  <c r="AX48" i="90"/>
  <c r="AK51" i="90"/>
  <c r="AK48" i="90"/>
  <c r="AE118" i="90"/>
  <c r="AP48" i="90"/>
  <c r="AC28" i="90"/>
  <c r="AL72" i="90"/>
  <c r="AI75" i="90"/>
  <c r="AQ77" i="90"/>
  <c r="AF118" i="90"/>
  <c r="AG51" i="90"/>
  <c r="AK101" i="90"/>
  <c r="AX72" i="90"/>
  <c r="AK45" i="90"/>
  <c r="AL75" i="90"/>
  <c r="AP77" i="90"/>
  <c r="AI51" i="90"/>
  <c r="AI48" i="90"/>
  <c r="AC75" i="90"/>
  <c r="Z72" i="90"/>
  <c r="AN25" i="90"/>
  <c r="AN28" i="90"/>
  <c r="AW118" i="90"/>
  <c r="AJ98" i="90"/>
  <c r="AP75" i="90"/>
  <c r="AD118" i="90"/>
  <c r="AV72" i="90"/>
  <c r="AV77" i="90"/>
  <c r="AV75" i="90"/>
  <c r="AJ75" i="90"/>
  <c r="AC118" i="90"/>
  <c r="AR118" i="90"/>
  <c r="AL118" i="90"/>
  <c r="AE25" i="90"/>
  <c r="AG75" i="90"/>
  <c r="AG77" i="90"/>
  <c r="AG72" i="90"/>
  <c r="BA28" i="90"/>
  <c r="AU77" i="90"/>
  <c r="AM28" i="90"/>
  <c r="AJ51" i="90"/>
  <c r="AJ48" i="90"/>
  <c r="AO77" i="90"/>
  <c r="AR45" i="90"/>
  <c r="AR48" i="90"/>
  <c r="AI45" i="90"/>
  <c r="AO51" i="90"/>
  <c r="AO48" i="90"/>
  <c r="AO45" i="90"/>
  <c r="AF101" i="90"/>
  <c r="AU98" i="90"/>
  <c r="AH48" i="90"/>
  <c r="AO118" i="90"/>
  <c r="AH98" i="90"/>
  <c r="AS101" i="90"/>
  <c r="AD101" i="90"/>
  <c r="AX101" i="90"/>
  <c r="AD98" i="90"/>
  <c r="AN45" i="90"/>
  <c r="AI118" i="90"/>
  <c r="AU121" i="91"/>
  <c r="AP77" i="91"/>
  <c r="AN25" i="91"/>
  <c r="AL118" i="91"/>
  <c r="AW98" i="91"/>
  <c r="AP72" i="91"/>
  <c r="AL25" i="91"/>
  <c r="BD116" i="91"/>
  <c r="AI118" i="91"/>
  <c r="AL77" i="91"/>
  <c r="AU48" i="91"/>
  <c r="AJ75" i="91"/>
  <c r="Y72" i="91"/>
  <c r="BD72" i="91" s="1"/>
  <c r="AK75" i="91"/>
  <c r="AD101" i="91"/>
  <c r="Y118" i="91"/>
  <c r="AY118" i="91" s="1"/>
  <c r="AU77" i="91"/>
  <c r="AT75" i="91"/>
  <c r="BC93" i="91"/>
  <c r="AT77" i="91"/>
  <c r="AW72" i="91"/>
  <c r="AP51" i="91"/>
  <c r="AU45" i="91"/>
  <c r="AS25" i="91"/>
  <c r="AV77" i="91"/>
  <c r="AV101" i="91"/>
  <c r="AK51" i="91"/>
  <c r="AS121" i="91"/>
  <c r="AT118" i="91"/>
  <c r="AD98" i="91"/>
  <c r="AV72" i="91"/>
  <c r="AP118" i="91"/>
  <c r="AZ77" i="91"/>
  <c r="AM101" i="91"/>
  <c r="AV98" i="91"/>
  <c r="AO98" i="91"/>
  <c r="AR118" i="91"/>
  <c r="AD121" i="91"/>
  <c r="AI51" i="91"/>
  <c r="AV118" i="91"/>
  <c r="BD103" i="91"/>
  <c r="AE121" i="91"/>
  <c r="AE118" i="91"/>
  <c r="AH98" i="91"/>
  <c r="AD48" i="91"/>
  <c r="Q45" i="91"/>
  <c r="AS98" i="91"/>
  <c r="AS101" i="91"/>
  <c r="AR48" i="91"/>
  <c r="AK98" i="91"/>
  <c r="BD108" i="91"/>
  <c r="AI48" i="91"/>
  <c r="AM118" i="91"/>
  <c r="AZ75" i="91"/>
  <c r="AN101" i="91"/>
  <c r="AH75" i="91"/>
  <c r="AH72" i="91"/>
  <c r="AE101" i="91"/>
  <c r="AW25" i="91"/>
  <c r="AM72" i="91"/>
  <c r="Q118" i="91"/>
  <c r="AO101" i="91"/>
  <c r="AO72" i="91"/>
  <c r="AM77" i="91"/>
  <c r="Q126" i="91"/>
  <c r="BC126" i="91" s="1"/>
  <c r="AE77" i="91"/>
  <c r="AK72" i="91"/>
  <c r="AD51" i="91"/>
  <c r="AV121" i="91"/>
  <c r="AK121" i="91"/>
  <c r="AK118" i="91"/>
  <c r="AN77" i="91"/>
  <c r="AN75" i="91"/>
  <c r="AX98" i="91"/>
  <c r="AG25" i="91"/>
  <c r="AF75" i="91"/>
  <c r="AF72" i="91"/>
  <c r="AR45" i="91"/>
  <c r="AO48" i="91"/>
  <c r="AO51" i="91"/>
  <c r="AF98" i="91"/>
  <c r="AR51" i="91"/>
  <c r="AM25" i="91"/>
  <c r="AJ118" i="91"/>
  <c r="AJ121" i="91"/>
  <c r="BC10" i="91"/>
  <c r="AX75" i="91"/>
  <c r="AX72" i="91"/>
  <c r="AX77" i="91"/>
  <c r="AU72" i="91"/>
  <c r="AU75" i="91"/>
  <c r="AI75" i="91"/>
  <c r="AZ118" i="91"/>
  <c r="AK101" i="91"/>
  <c r="AI72" i="91"/>
  <c r="AT48" i="91"/>
  <c r="AT51" i="91"/>
  <c r="AX118" i="91"/>
  <c r="AE72" i="91"/>
  <c r="AE75" i="91"/>
  <c r="Q72" i="91"/>
  <c r="AQ73" i="91" s="1"/>
  <c r="BC72" i="91"/>
  <c r="AH118" i="91"/>
  <c r="AZ98" i="91"/>
  <c r="AH121" i="91"/>
  <c r="AS118" i="91"/>
  <c r="AI98" i="91"/>
  <c r="AI101" i="91"/>
  <c r="AD118" i="91"/>
  <c r="AX45" i="91"/>
  <c r="AN48" i="91"/>
  <c r="BU98" i="92"/>
  <c r="BO45" i="92"/>
  <c r="BU101" i="92"/>
  <c r="BU118" i="92"/>
  <c r="AY72" i="92"/>
  <c r="BQ77" i="92"/>
  <c r="BD72" i="92"/>
  <c r="BU28" i="92"/>
  <c r="BA25" i="92"/>
  <c r="CA72" i="92"/>
  <c r="BA48" i="92"/>
  <c r="BB25" i="92"/>
  <c r="BG28" i="92"/>
  <c r="BN121" i="92"/>
  <c r="BI75" i="92"/>
  <c r="BJ98" i="92"/>
  <c r="BS98" i="92"/>
  <c r="AS72" i="92"/>
  <c r="BI77" i="92"/>
  <c r="BM121" i="92"/>
  <c r="BY75" i="92"/>
  <c r="BQ98" i="92"/>
  <c r="BI101" i="92"/>
  <c r="BL28" i="92"/>
  <c r="BH118" i="92"/>
  <c r="BY118" i="92"/>
  <c r="BQ101" i="92"/>
  <c r="BK98" i="92"/>
  <c r="AS77" i="92"/>
  <c r="AX51" i="92"/>
  <c r="BI25" i="92"/>
  <c r="BN25" i="92"/>
  <c r="CA51" i="92"/>
  <c r="BU77" i="92"/>
  <c r="BH45" i="92"/>
  <c r="BH48" i="92"/>
  <c r="BH51" i="92"/>
  <c r="BH75" i="92"/>
  <c r="AZ48" i="92"/>
  <c r="BW25" i="92"/>
  <c r="BY121" i="92"/>
  <c r="BV101" i="92"/>
  <c r="AT121" i="92"/>
  <c r="BO101" i="92"/>
  <c r="BX121" i="92"/>
  <c r="BB101" i="92"/>
  <c r="BH28" i="92"/>
  <c r="BH25" i="92"/>
  <c r="BZ75" i="92"/>
  <c r="BZ72" i="92"/>
  <c r="BK77" i="92"/>
  <c r="AZ77" i="92"/>
  <c r="AZ51" i="92"/>
  <c r="BW118" i="92"/>
  <c r="BX45" i="92"/>
  <c r="BH72" i="92"/>
  <c r="BG48" i="92"/>
  <c r="BG51" i="92"/>
  <c r="BG45" i="92"/>
  <c r="BQ72" i="92"/>
  <c r="BF101" i="92"/>
  <c r="BF98" i="92"/>
  <c r="AZ72" i="92"/>
  <c r="BB28" i="92"/>
  <c r="BF118" i="92"/>
  <c r="AZ121" i="92"/>
  <c r="AW75" i="92"/>
  <c r="AW72" i="92"/>
  <c r="BQ45" i="92"/>
  <c r="BC48" i="92"/>
  <c r="BC51" i="92"/>
  <c r="BC28" i="92"/>
  <c r="BC25" i="92"/>
  <c r="BG72" i="92"/>
  <c r="BY25" i="92"/>
  <c r="CA101" i="92"/>
  <c r="BF45" i="92"/>
  <c r="BF48" i="92"/>
  <c r="BH77" i="92"/>
  <c r="BV25" i="92"/>
  <c r="CD40" i="38"/>
  <c r="CI34" i="38"/>
  <c r="CH29" i="38"/>
  <c r="BK18" i="38"/>
  <c r="BA18" i="38"/>
  <c r="BL18" i="38"/>
  <c r="BD29" i="38"/>
  <c r="BC51" i="38"/>
  <c r="X77" i="30"/>
  <c r="U77" i="30"/>
  <c r="W51" i="30"/>
  <c r="AA75" i="30"/>
  <c r="S75" i="30"/>
  <c r="X48" i="30"/>
  <c r="S121" i="30"/>
  <c r="T77" i="30"/>
  <c r="U51" i="30"/>
  <c r="AA28" i="30"/>
  <c r="X75" i="30"/>
  <c r="P25" i="30"/>
  <c r="S28" i="30"/>
  <c r="U48" i="30"/>
  <c r="R25" i="30"/>
  <c r="S77" i="30"/>
  <c r="Q28" i="30"/>
  <c r="X51" i="30"/>
  <c r="U75" i="30"/>
  <c r="X45" i="30"/>
  <c r="V45" i="30"/>
  <c r="AA88" i="30"/>
  <c r="AA103" i="30"/>
  <c r="X118" i="30"/>
  <c r="X121" i="30"/>
  <c r="R121" i="30"/>
  <c r="P77" i="30"/>
  <c r="P72" i="30"/>
  <c r="P75" i="30"/>
  <c r="Y69" i="30"/>
  <c r="V72" i="30"/>
  <c r="V77" i="30"/>
  <c r="T48" i="30"/>
  <c r="T45" i="30"/>
  <c r="T51" i="30"/>
  <c r="X28" i="30"/>
  <c r="X25" i="30"/>
  <c r="U118" i="30"/>
  <c r="U121" i="30"/>
  <c r="W118" i="30"/>
  <c r="R118" i="30"/>
  <c r="Q48" i="30"/>
  <c r="Q51" i="30"/>
  <c r="Q45" i="30"/>
  <c r="AA89" i="30"/>
  <c r="M72" i="30"/>
  <c r="W72" i="30"/>
  <c r="W77" i="30"/>
  <c r="AA43" i="30"/>
  <c r="Q98" i="30"/>
  <c r="AA87" i="30"/>
  <c r="S101" i="30"/>
  <c r="R45" i="30"/>
  <c r="BC119" i="91"/>
  <c r="AA73" i="91"/>
  <c r="BC73" i="91"/>
  <c r="AA46" i="91"/>
  <c r="BE46" i="91" s="1"/>
  <c r="BD105" i="91"/>
  <c r="AQ115" i="91"/>
  <c r="AQ109" i="91"/>
  <c r="BC106" i="91"/>
  <c r="BD98" i="91"/>
  <c r="BE112" i="91"/>
  <c r="BC78" i="91"/>
  <c r="BC101" i="91"/>
  <c r="AQ86" i="91"/>
  <c r="AY89" i="91"/>
  <c r="AY86" i="91"/>
  <c r="AA117" i="91"/>
  <c r="AY115" i="91"/>
  <c r="BD28" i="91"/>
  <c r="AQ89" i="91"/>
  <c r="AY109" i="91"/>
  <c r="BD95" i="91"/>
  <c r="BD87" i="91"/>
  <c r="AQ13" i="91"/>
  <c r="AY75" i="91"/>
  <c r="AA91" i="91"/>
  <c r="BE91" i="91" s="1"/>
  <c r="AA81" i="91"/>
  <c r="BE81" i="91"/>
  <c r="AY98" i="91"/>
  <c r="BC118" i="91"/>
  <c r="AQ49" i="91"/>
  <c r="BC69" i="91"/>
  <c r="AQ10" i="91"/>
  <c r="AA71" i="91"/>
  <c r="BE71" i="91" s="1"/>
  <c r="AQ69" i="91"/>
  <c r="AQ33" i="91"/>
  <c r="BD51" i="91"/>
  <c r="AA68" i="91"/>
  <c r="BE68" i="91" s="1"/>
  <c r="AQ16" i="91"/>
  <c r="AQ45" i="91"/>
  <c r="AQ77" i="91"/>
  <c r="AY33" i="91"/>
  <c r="AQ60" i="91"/>
  <c r="AA57" i="91"/>
  <c r="BE57" i="91" s="1"/>
  <c r="AA51" i="91"/>
  <c r="BE51" i="91" s="1"/>
  <c r="AA23" i="91"/>
  <c r="BE23" i="91"/>
  <c r="AY57" i="91"/>
  <c r="AY77" i="91"/>
  <c r="AY69" i="91"/>
  <c r="AY10" i="91"/>
  <c r="AQ57" i="91"/>
  <c r="AA77" i="91"/>
  <c r="BE77" i="91"/>
  <c r="AA39" i="91"/>
  <c r="BE39" i="91" s="1"/>
  <c r="AY22" i="91"/>
  <c r="BD30" i="91"/>
  <c r="AY72" i="91"/>
  <c r="AQ63" i="91"/>
  <c r="AY42" i="91"/>
  <c r="BC48" i="91"/>
  <c r="AQ75" i="91"/>
  <c r="AQ22" i="91"/>
  <c r="BC18" i="91"/>
  <c r="BD126" i="91"/>
  <c r="AY83" i="91"/>
  <c r="BD83" i="91"/>
  <c r="AY63" i="91"/>
  <c r="AY60" i="91"/>
  <c r="AA26" i="91"/>
  <c r="AQ48" i="91"/>
  <c r="BD22" i="91"/>
  <c r="AA84" i="91"/>
  <c r="Y33" i="95" s="1"/>
  <c r="BE84" i="91"/>
  <c r="BC30" i="91"/>
  <c r="BC61" i="91"/>
  <c r="BD75" i="91"/>
  <c r="AQ30" i="91"/>
  <c r="BC70" i="91"/>
  <c r="AA109" i="91"/>
  <c r="BE109" i="91" s="1"/>
  <c r="AY57" i="90"/>
  <c r="AA106" i="91"/>
  <c r="AA88" i="91"/>
  <c r="BE88" i="91"/>
  <c r="BA39" i="90"/>
  <c r="AA105" i="91"/>
  <c r="BE105" i="91" s="1"/>
  <c r="AA15" i="91"/>
  <c r="BE15" i="91" s="1"/>
  <c r="AA104" i="91"/>
  <c r="BE104" i="91" s="1"/>
  <c r="AA116" i="91"/>
  <c r="BE116" i="91" s="1"/>
  <c r="AA113" i="91"/>
  <c r="BE113" i="91"/>
  <c r="AA65" i="91"/>
  <c r="BE65" i="91" s="1"/>
  <c r="AA64" i="91"/>
  <c r="BE64" i="91" s="1"/>
  <c r="AA86" i="91"/>
  <c r="AA87" i="91"/>
  <c r="BE87" i="91"/>
  <c r="AY89" i="90"/>
  <c r="AA89" i="91"/>
  <c r="BE89" i="91"/>
  <c r="AA92" i="91"/>
  <c r="BE92" i="91"/>
  <c r="AA43" i="91"/>
  <c r="BE43" i="91" s="1"/>
  <c r="BA71" i="90"/>
  <c r="AA59" i="91"/>
  <c r="BE59" i="91" s="1"/>
  <c r="AY72" i="90"/>
  <c r="AY36" i="90"/>
  <c r="AA17" i="91"/>
  <c r="BE17" i="91" s="1"/>
  <c r="AA61" i="91"/>
  <c r="BE61" i="91"/>
  <c r="BA69" i="90"/>
  <c r="AA69" i="91"/>
  <c r="BA11" i="90"/>
  <c r="AY30" i="90"/>
  <c r="BA33" i="90"/>
  <c r="AY13" i="90"/>
  <c r="AA19" i="91"/>
  <c r="BE19" i="91"/>
  <c r="AA109" i="30"/>
  <c r="AA97" i="91"/>
  <c r="BE97" i="91" s="1"/>
  <c r="AA110" i="91"/>
  <c r="BE110" i="91"/>
  <c r="Y10" i="30"/>
  <c r="Y95" i="30"/>
  <c r="AA63" i="91"/>
  <c r="BE63" i="91" s="1"/>
  <c r="AA104" i="30"/>
  <c r="AA65" i="30"/>
  <c r="AA111" i="30"/>
  <c r="Y103" i="30"/>
  <c r="AA101" i="30"/>
  <c r="AA32" i="91"/>
  <c r="Y20" i="95"/>
  <c r="AA57" i="30"/>
  <c r="AA95" i="30"/>
  <c r="AA92" i="30"/>
  <c r="AA59" i="30"/>
  <c r="AA95" i="91"/>
  <c r="BE95" i="91"/>
  <c r="Y109" i="30"/>
  <c r="AA91" i="30"/>
  <c r="Y115" i="30"/>
  <c r="AA114" i="30"/>
  <c r="AA23" i="30"/>
  <c r="AA26" i="30"/>
  <c r="AA94" i="91"/>
  <c r="BE94" i="91" s="1"/>
  <c r="AA121" i="30"/>
  <c r="AA18" i="91"/>
  <c r="BE18" i="91" s="1"/>
  <c r="Y33" i="30"/>
  <c r="AA46" i="30"/>
  <c r="AA66" i="91"/>
  <c r="BE66" i="91" s="1"/>
  <c r="AA62" i="91"/>
  <c r="BE62" i="91"/>
  <c r="AA15" i="30"/>
  <c r="AA64" i="30"/>
  <c r="Y42" i="30"/>
  <c r="AA44" i="91"/>
  <c r="BE44" i="91"/>
  <c r="AA12" i="91"/>
  <c r="AA33" i="91"/>
  <c r="BE33" i="91" s="1"/>
  <c r="AA38" i="91"/>
  <c r="BE38" i="91" s="1"/>
  <c r="AA51" i="30"/>
  <c r="AA34" i="91"/>
  <c r="BE34" i="91"/>
  <c r="Y30" i="30"/>
  <c r="AA30" i="91"/>
  <c r="BE117" i="91"/>
  <c r="Y83" i="30"/>
  <c r="AA60" i="30"/>
  <c r="AA17" i="30"/>
  <c r="AA67" i="30"/>
  <c r="AA81" i="30"/>
  <c r="AA13" i="91"/>
  <c r="BE13" i="91" s="1"/>
  <c r="AA30" i="30"/>
  <c r="AA24" i="30"/>
  <c r="AA58" i="30"/>
  <c r="AA36" i="91"/>
  <c r="AA11" i="91"/>
  <c r="BE11" i="91" s="1"/>
  <c r="AA11" i="30"/>
  <c r="AA83" i="91"/>
  <c r="AA22" i="91"/>
  <c r="BE22" i="91" s="1"/>
  <c r="AA58" i="91"/>
  <c r="Y26" i="95" s="1"/>
  <c r="Y22" i="30"/>
  <c r="AA37" i="91"/>
  <c r="BE37" i="91" s="1"/>
  <c r="AA31" i="91"/>
  <c r="Y19" i="95" s="1"/>
  <c r="BE73" i="91"/>
  <c r="BE106" i="91"/>
  <c r="BA69" i="91"/>
  <c r="Y40" i="95"/>
  <c r="BE69" i="91"/>
  <c r="BE32" i="91"/>
  <c r="Y36" i="95"/>
  <c r="Y21" i="95"/>
  <c r="Y14" i="95"/>
  <c r="Y32" i="95"/>
  <c r="BE83" i="91"/>
  <c r="BA22" i="91"/>
  <c r="Y15" i="95"/>
  <c r="D53" i="38"/>
  <c r="AW40" i="38"/>
  <c r="BN18" i="38"/>
  <c r="AE53" i="38"/>
  <c r="AF53" i="38"/>
  <c r="AN53" i="38"/>
  <c r="BC18" i="38"/>
  <c r="BB18" i="38"/>
  <c r="Z53" i="38"/>
  <c r="CC125" i="92"/>
  <c r="AT45" i="92"/>
  <c r="AT77" i="92"/>
  <c r="AS25" i="92"/>
  <c r="AV45" i="92"/>
  <c r="AY26" i="92"/>
  <c r="AW119" i="92"/>
  <c r="AW118" i="92"/>
  <c r="AQ118" i="92"/>
  <c r="L122" i="92"/>
  <c r="AY122" i="92"/>
  <c r="AQ46" i="92"/>
  <c r="AV101" i="92"/>
  <c r="AU101" i="92"/>
  <c r="AT118" i="92"/>
  <c r="AU46" i="92"/>
  <c r="AT48" i="92"/>
  <c r="AQ48" i="92"/>
  <c r="AY28" i="92"/>
  <c r="AU98" i="92"/>
  <c r="AS75" i="92"/>
  <c r="AV46" i="92"/>
  <c r="AX25" i="92"/>
  <c r="AV48" i="92"/>
  <c r="AT72" i="92"/>
  <c r="AT73" i="92"/>
  <c r="BA101" i="92"/>
  <c r="BA98" i="92"/>
  <c r="BA99" i="92"/>
  <c r="BF51" i="92"/>
  <c r="BF46" i="92"/>
  <c r="BT121" i="92"/>
  <c r="AZ101" i="92"/>
  <c r="BL72" i="92"/>
  <c r="AG122" i="92"/>
  <c r="BT122" i="92" s="1"/>
  <c r="BT26" i="92"/>
  <c r="BT28" i="92"/>
  <c r="BZ121" i="92"/>
  <c r="BZ118" i="92"/>
  <c r="BF26" i="92"/>
  <c r="S122" i="92"/>
  <c r="BU48" i="92"/>
  <c r="BU46" i="92"/>
  <c r="AX46" i="92"/>
  <c r="AX48" i="92"/>
  <c r="BT99" i="92"/>
  <c r="BT98" i="92"/>
  <c r="BT101" i="92"/>
  <c r="BJ77" i="92"/>
  <c r="BJ75" i="92"/>
  <c r="BJ73" i="92"/>
  <c r="BW46" i="92"/>
  <c r="BW45" i="92"/>
  <c r="BA46" i="92"/>
  <c r="BA45" i="92"/>
  <c r="AY48" i="92"/>
  <c r="AY46" i="92"/>
  <c r="AY45" i="92"/>
  <c r="AY51" i="92"/>
  <c r="AW25" i="92"/>
  <c r="AW26" i="92"/>
  <c r="AS118" i="92"/>
  <c r="AS119" i="92"/>
  <c r="BL77" i="92"/>
  <c r="BL75" i="92"/>
  <c r="AB122" i="92"/>
  <c r="BO122" i="92" s="1"/>
  <c r="BO28" i="92"/>
  <c r="BS99" i="92"/>
  <c r="BS101" i="92"/>
  <c r="BK26" i="92"/>
  <c r="AU118" i="92"/>
  <c r="BE98" i="92"/>
  <c r="BV121" i="92"/>
  <c r="AU45" i="92"/>
  <c r="AU48" i="92"/>
  <c r="AU51" i="92"/>
  <c r="AS28" i="92"/>
  <c r="BD118" i="92"/>
  <c r="BP119" i="92"/>
  <c r="BP118" i="92"/>
  <c r="BP121" i="92"/>
  <c r="BQ51" i="92"/>
  <c r="BQ46" i="92"/>
  <c r="BX77" i="92"/>
  <c r="BX75" i="92"/>
  <c r="BX72" i="92"/>
  <c r="BY98" i="92"/>
  <c r="BY99" i="92"/>
  <c r="BY101" i="92"/>
  <c r="AS99" i="92"/>
  <c r="AS98" i="92"/>
  <c r="BM51" i="92"/>
  <c r="BU51" i="92"/>
  <c r="AQ98" i="92"/>
  <c r="AQ101" i="92"/>
  <c r="CC98" i="92"/>
  <c r="BB72" i="92"/>
  <c r="BB75" i="92"/>
  <c r="BB77" i="92"/>
  <c r="BI73" i="92"/>
  <c r="BI72" i="92"/>
  <c r="BP101" i="92"/>
  <c r="BP98" i="92"/>
  <c r="BW121" i="92"/>
  <c r="BW119" i="92"/>
  <c r="BX46" i="92"/>
  <c r="BX51" i="92"/>
  <c r="BG98" i="92"/>
  <c r="BG99" i="92"/>
  <c r="Y122" i="92"/>
  <c r="AZ99" i="92"/>
  <c r="BA118" i="92"/>
  <c r="BA121" i="92"/>
  <c r="BP51" i="92"/>
  <c r="BP48" i="92"/>
  <c r="AC122" i="92"/>
  <c r="BP122" i="92" s="1"/>
  <c r="BP45" i="92"/>
  <c r="AH122" i="92"/>
  <c r="BT75" i="92"/>
  <c r="BT77" i="92"/>
  <c r="BT73" i="92"/>
  <c r="AT26" i="92"/>
  <c r="AT28" i="92"/>
  <c r="BR48" i="92"/>
  <c r="BP46" i="92"/>
  <c r="BJ51" i="92"/>
  <c r="BJ46" i="92"/>
  <c r="BJ45" i="92"/>
  <c r="BN48" i="92"/>
  <c r="AJ122" i="92"/>
  <c r="BV118" i="92"/>
  <c r="AV73" i="92"/>
  <c r="AV77" i="92"/>
  <c r="AV72" i="92"/>
  <c r="BE25" i="92"/>
  <c r="BE28" i="92"/>
  <c r="BI48" i="92"/>
  <c r="BI46" i="92"/>
  <c r="BU75" i="92"/>
  <c r="BU72" i="92"/>
  <c r="G122" i="92"/>
  <c r="Z122" i="92"/>
  <c r="BC99" i="92"/>
  <c r="BZ25" i="92"/>
  <c r="BZ122" i="92"/>
  <c r="BZ28" i="92"/>
  <c r="BZ26" i="92"/>
  <c r="BR26" i="92"/>
  <c r="BR28" i="92"/>
  <c r="AS101" i="92"/>
  <c r="BK25" i="92"/>
  <c r="AU121" i="92"/>
  <c r="BK48" i="92"/>
  <c r="BR25" i="92"/>
  <c r="AQ72" i="92"/>
  <c r="AQ73" i="92"/>
  <c r="BB26" i="92"/>
  <c r="BD73" i="92"/>
  <c r="BD75" i="92"/>
  <c r="BD77" i="92"/>
  <c r="V122" i="92"/>
  <c r="BN45" i="92"/>
  <c r="BR119" i="92"/>
  <c r="BR118" i="92"/>
  <c r="BR121" i="92"/>
  <c r="BU45" i="92"/>
  <c r="BZ45" i="92"/>
  <c r="BZ48" i="92"/>
  <c r="BZ51" i="92"/>
  <c r="BD99" i="92"/>
  <c r="BE77" i="92"/>
  <c r="BG77" i="92"/>
  <c r="BD45" i="92"/>
  <c r="AU75" i="92"/>
  <c r="BA26" i="92"/>
  <c r="BL119" i="92"/>
  <c r="AX26" i="92"/>
  <c r="AU73" i="92"/>
  <c r="BS73" i="92"/>
  <c r="BA77" i="92"/>
  <c r="CA118" i="92"/>
  <c r="BL45" i="92"/>
  <c r="BS75" i="92"/>
  <c r="AW98" i="92"/>
  <c r="AV98" i="92"/>
  <c r="BO48" i="92"/>
  <c r="AW101" i="92"/>
  <c r="AZ45" i="92"/>
  <c r="BR72" i="92"/>
  <c r="BI26" i="92"/>
  <c r="AQ119" i="92"/>
  <c r="M122" i="92"/>
  <c r="BL48" i="92"/>
  <c r="AY75" i="92"/>
  <c r="AY77" i="92"/>
  <c r="BS28" i="92"/>
  <c r="CA119" i="92"/>
  <c r="BL51" i="92"/>
  <c r="AF122" i="92"/>
  <c r="BS118" i="92"/>
  <c r="BF122" i="92"/>
  <c r="BI122" i="92"/>
  <c r="BW122" i="92"/>
  <c r="AT122" i="92"/>
  <c r="BL122" i="92"/>
  <c r="BS122" i="92"/>
  <c r="CI48" i="38" l="1"/>
  <c r="CI9" i="38"/>
  <c r="CI26" i="38"/>
  <c r="CI15" i="38"/>
  <c r="CI42" i="38"/>
  <c r="BC124" i="91"/>
  <c r="Y119" i="30"/>
  <c r="AA118" i="30"/>
  <c r="Y118" i="30"/>
  <c r="Y121" i="30"/>
  <c r="AX26" i="90"/>
  <c r="AX28" i="90"/>
  <c r="CC25" i="92"/>
  <c r="BA101" i="90"/>
  <c r="AY101" i="90"/>
  <c r="S45" i="30"/>
  <c r="J46" i="95"/>
  <c r="T46" i="95" s="1"/>
  <c r="T44" i="95"/>
  <c r="K44" i="95"/>
  <c r="S125" i="30"/>
  <c r="M125" i="30"/>
  <c r="AY73" i="90"/>
  <c r="BA72" i="90"/>
  <c r="AQ53" i="38"/>
  <c r="CH18" i="38"/>
  <c r="AR40" i="38"/>
  <c r="AE99" i="90"/>
  <c r="AE101" i="90"/>
  <c r="AE98" i="90"/>
  <c r="BA115" i="90"/>
  <c r="AY115" i="90"/>
  <c r="AA115" i="91"/>
  <c r="BU122" i="92"/>
  <c r="AQ28" i="92"/>
  <c r="AQ26" i="92"/>
  <c r="AH75" i="90"/>
  <c r="AH77" i="90"/>
  <c r="AH73" i="90"/>
  <c r="AH72" i="90"/>
  <c r="BD121" i="91"/>
  <c r="AY121" i="91"/>
  <c r="BD31" i="91"/>
  <c r="AY30" i="91"/>
  <c r="BD48" i="91"/>
  <c r="AA48" i="91"/>
  <c r="AL99" i="91"/>
  <c r="AL101" i="91"/>
  <c r="AL98" i="91"/>
  <c r="Q98" i="91"/>
  <c r="AH48" i="91"/>
  <c r="AH46" i="91"/>
  <c r="AH51" i="91"/>
  <c r="AH45" i="91"/>
  <c r="Y35" i="95"/>
  <c r="BE86" i="91"/>
  <c r="BZ18" i="38"/>
  <c r="AI53" i="38"/>
  <c r="F122" i="92"/>
  <c r="AS45" i="92"/>
  <c r="AS46" i="92"/>
  <c r="AS51" i="92"/>
  <c r="Y89" i="30"/>
  <c r="AA93" i="30"/>
  <c r="AA14" i="30"/>
  <c r="AA14" i="91"/>
  <c r="Y13" i="30"/>
  <c r="S51" i="30"/>
  <c r="M45" i="30"/>
  <c r="S48" i="30"/>
  <c r="AQ121" i="90"/>
  <c r="AQ118" i="90"/>
  <c r="AQ119" i="90"/>
  <c r="Y73" i="30"/>
  <c r="Y75" i="30"/>
  <c r="Y77" i="30"/>
  <c r="Y72" i="30"/>
  <c r="AA72" i="30"/>
  <c r="AK119" i="90"/>
  <c r="AK121" i="90"/>
  <c r="AA72" i="91"/>
  <c r="AA85" i="91"/>
  <c r="AY83" i="90"/>
  <c r="BA85" i="90"/>
  <c r="BV73" i="92"/>
  <c r="BV77" i="92"/>
  <c r="BV72" i="92"/>
  <c r="BV75" i="92"/>
  <c r="AO28" i="91"/>
  <c r="AO25" i="91"/>
  <c r="AO26" i="91"/>
  <c r="BA57" i="91"/>
  <c r="AA101" i="91"/>
  <c r="AQ119" i="91"/>
  <c r="AQ121" i="91"/>
  <c r="AQ118" i="91"/>
  <c r="Z98" i="90"/>
  <c r="BA86" i="90"/>
  <c r="AY86" i="90"/>
  <c r="BN73" i="92"/>
  <c r="BN72" i="92"/>
  <c r="BN75" i="92"/>
  <c r="BN77" i="92"/>
  <c r="AA55" i="91"/>
  <c r="BE55" i="91" s="1"/>
  <c r="Q25" i="91"/>
  <c r="BA10" i="90"/>
  <c r="AA10" i="91"/>
  <c r="R23" i="95"/>
  <c r="H46" i="95"/>
  <c r="R46" i="95" s="1"/>
  <c r="K23" i="95"/>
  <c r="BE36" i="91"/>
  <c r="CA122" i="92"/>
  <c r="BA86" i="91"/>
  <c r="BA33" i="91"/>
  <c r="AA108" i="91"/>
  <c r="BE108" i="91" s="1"/>
  <c r="AY106" i="91"/>
  <c r="AZ122" i="92"/>
  <c r="BE26" i="91"/>
  <c r="AM53" i="38"/>
  <c r="CD18" i="38"/>
  <c r="AE46" i="90"/>
  <c r="AE45" i="90"/>
  <c r="AE51" i="90"/>
  <c r="BN51" i="92"/>
  <c r="BN46" i="92"/>
  <c r="BP72" i="92"/>
  <c r="BP73" i="92"/>
  <c r="BP75" i="92"/>
  <c r="BV48" i="92"/>
  <c r="BV51" i="92"/>
  <c r="AP122" i="90"/>
  <c r="AA41" i="30"/>
  <c r="AA41" i="91"/>
  <c r="BE41" i="91" s="1"/>
  <c r="AA114" i="91"/>
  <c r="BE114" i="91" s="1"/>
  <c r="AY109" i="90"/>
  <c r="AH125" i="90"/>
  <c r="Z125" i="90"/>
  <c r="AD53" i="38"/>
  <c r="BU18" i="38"/>
  <c r="AZ26" i="92"/>
  <c r="AZ28" i="92"/>
  <c r="V25" i="30"/>
  <c r="V26" i="30"/>
  <c r="V28" i="30"/>
  <c r="AA16" i="30"/>
  <c r="AA16" i="91"/>
  <c r="AX77" i="92"/>
  <c r="AX73" i="92"/>
  <c r="AX75" i="92"/>
  <c r="AX72" i="92"/>
  <c r="K122" i="92"/>
  <c r="T118" i="30"/>
  <c r="T119" i="30"/>
  <c r="T121" i="30"/>
  <c r="Z118" i="90"/>
  <c r="BC84" i="91"/>
  <c r="AQ83" i="91"/>
  <c r="Y13" i="95"/>
  <c r="BE12" i="91"/>
  <c r="AY77" i="90"/>
  <c r="BD118" i="91"/>
  <c r="CK15" i="38"/>
  <c r="M53" i="38"/>
  <c r="AD46" i="90"/>
  <c r="AD45" i="90"/>
  <c r="AD51" i="90"/>
  <c r="AD48" i="90"/>
  <c r="AD49" i="90"/>
  <c r="AY63" i="90"/>
  <c r="AA60" i="91"/>
  <c r="AY60" i="90"/>
  <c r="BH46" i="92"/>
  <c r="U122" i="92"/>
  <c r="X122" i="92"/>
  <c r="BK51" i="92"/>
  <c r="BK46" i="92"/>
  <c r="BK45" i="92"/>
  <c r="BM99" i="92"/>
  <c r="BM98" i="92"/>
  <c r="BM101" i="92"/>
  <c r="BN28" i="92"/>
  <c r="AA122" i="92"/>
  <c r="BN26" i="92"/>
  <c r="AA68" i="30"/>
  <c r="Y63" i="30"/>
  <c r="AY75" i="90"/>
  <c r="BA75" i="90"/>
  <c r="AA75" i="91"/>
  <c r="Y18" i="95"/>
  <c r="BA30" i="91"/>
  <c r="U26" i="30"/>
  <c r="U25" i="30"/>
  <c r="Y27" i="95"/>
  <c r="AL99" i="90"/>
  <c r="AL98" i="90"/>
  <c r="AL101" i="90"/>
  <c r="BY46" i="92"/>
  <c r="BY51" i="92"/>
  <c r="AL122" i="92"/>
  <c r="BY48" i="92"/>
  <c r="BM122" i="92"/>
  <c r="BE31" i="91"/>
  <c r="BA95" i="91"/>
  <c r="U28" i="30"/>
  <c r="CI37" i="38"/>
  <c r="AX25" i="90"/>
  <c r="CK31" i="38"/>
  <c r="CI31" i="38"/>
  <c r="AB53" i="38"/>
  <c r="BS18" i="38"/>
  <c r="BD98" i="92"/>
  <c r="BJ72" i="92"/>
  <c r="W122" i="92"/>
  <c r="BB46" i="92"/>
  <c r="BB45" i="92"/>
  <c r="O122" i="92"/>
  <c r="BB48" i="92"/>
  <c r="BB51" i="92"/>
  <c r="AK53" i="38"/>
  <c r="AU28" i="92"/>
  <c r="H122" i="92"/>
  <c r="AU25" i="92"/>
  <c r="T26" i="30"/>
  <c r="T28" i="30"/>
  <c r="BE30" i="91"/>
  <c r="AA93" i="91"/>
  <c r="BE93" i="91" s="1"/>
  <c r="Y12" i="95"/>
  <c r="AQ122" i="92"/>
  <c r="M25" i="30"/>
  <c r="AQ46" i="91"/>
  <c r="AQ51" i="91"/>
  <c r="BC45" i="91"/>
  <c r="AK26" i="90"/>
  <c r="AK28" i="90"/>
  <c r="AK25" i="90"/>
  <c r="BA35" i="90"/>
  <c r="AA35" i="91"/>
  <c r="BE35" i="91" s="1"/>
  <c r="AY33" i="90"/>
  <c r="AX46" i="90"/>
  <c r="AX51" i="90"/>
  <c r="CC45" i="92"/>
  <c r="BI119" i="92"/>
  <c r="BI118" i="92"/>
  <c r="R99" i="30"/>
  <c r="R98" i="30"/>
  <c r="AL46" i="91"/>
  <c r="AL51" i="91"/>
  <c r="AL48" i="91"/>
  <c r="AL45" i="91"/>
  <c r="P122" i="92"/>
  <c r="Y60" i="30"/>
  <c r="Y42" i="95"/>
  <c r="AY13" i="91"/>
  <c r="AP53" i="38"/>
  <c r="CG18" i="38"/>
  <c r="BJ18" i="38"/>
  <c r="Q53" i="38"/>
  <c r="BH18" i="38"/>
  <c r="AR18" i="38"/>
  <c r="AY121" i="92"/>
  <c r="AY119" i="92"/>
  <c r="AY16" i="90"/>
  <c r="AY26" i="90"/>
  <c r="AX121" i="90"/>
  <c r="AX119" i="90"/>
  <c r="BL99" i="92"/>
  <c r="BL98" i="92"/>
  <c r="BL101" i="92"/>
  <c r="BS26" i="92"/>
  <c r="BS25" i="92"/>
  <c r="G46" i="95"/>
  <c r="Q46" i="95" s="1"/>
  <c r="AY36" i="91"/>
  <c r="AZ26" i="91"/>
  <c r="AZ28" i="91"/>
  <c r="AZ25" i="91"/>
  <c r="T53" i="38"/>
  <c r="AF26" i="90"/>
  <c r="AJ118" i="90"/>
  <c r="AJ121" i="90"/>
  <c r="AJ119" i="90"/>
  <c r="P99" i="30"/>
  <c r="P98" i="30"/>
  <c r="M98" i="30"/>
  <c r="AJ26" i="91"/>
  <c r="AJ28" i="91"/>
  <c r="AE122" i="92"/>
  <c r="BR46" i="92"/>
  <c r="BM48" i="92"/>
  <c r="CC118" i="92"/>
  <c r="AR29" i="38"/>
  <c r="F53" i="38"/>
  <c r="Y36" i="30"/>
  <c r="AA107" i="91"/>
  <c r="AA20" i="91"/>
  <c r="BE20" i="91" s="1"/>
  <c r="AP98" i="91"/>
  <c r="Z45" i="90"/>
  <c r="AC48" i="90"/>
  <c r="L53" i="38"/>
  <c r="AG26" i="90"/>
  <c r="AV46" i="90"/>
  <c r="AV45" i="90"/>
  <c r="AV49" i="90"/>
  <c r="AV48" i="90"/>
  <c r="AV51" i="90"/>
  <c r="AI101" i="90"/>
  <c r="AI98" i="90"/>
  <c r="AI99" i="90"/>
  <c r="AY103" i="90"/>
  <c r="AW119" i="90"/>
  <c r="AW121" i="90"/>
  <c r="AH119" i="90"/>
  <c r="AH118" i="90"/>
  <c r="AZ118" i="92"/>
  <c r="BH121" i="92"/>
  <c r="BM28" i="92"/>
  <c r="BM25" i="92"/>
  <c r="BT118" i="92"/>
  <c r="BZ101" i="92"/>
  <c r="BZ98" i="92"/>
  <c r="BA42" i="90"/>
  <c r="AA42" i="91"/>
  <c r="AY42" i="90"/>
  <c r="V99" i="30"/>
  <c r="V101" i="30"/>
  <c r="AS119" i="90"/>
  <c r="AS121" i="90"/>
  <c r="AS118" i="90"/>
  <c r="AQ26" i="90"/>
  <c r="AQ25" i="90"/>
  <c r="AQ28" i="90"/>
  <c r="I46" i="95"/>
  <c r="S46" i="95" s="1"/>
  <c r="BC57" i="91"/>
  <c r="AQ72" i="91"/>
  <c r="AP101" i="91"/>
  <c r="AT26" i="90"/>
  <c r="AT25" i="90"/>
  <c r="AT28" i="90"/>
  <c r="AF122" i="90"/>
  <c r="AU46" i="90"/>
  <c r="AU51" i="90"/>
  <c r="AW73" i="90"/>
  <c r="AW75" i="90"/>
  <c r="AW72" i="90"/>
  <c r="BA73" i="92"/>
  <c r="BA72" i="92"/>
  <c r="BC73" i="92"/>
  <c r="BC72" i="92"/>
  <c r="BC77" i="92"/>
  <c r="BK118" i="92"/>
  <c r="BK121" i="92"/>
  <c r="BK119" i="92"/>
  <c r="BQ119" i="92"/>
  <c r="BQ121" i="92"/>
  <c r="AR121" i="90"/>
  <c r="AR119" i="90"/>
  <c r="BC97" i="91"/>
  <c r="AQ95" i="91"/>
  <c r="AN46" i="91"/>
  <c r="AN45" i="91"/>
  <c r="AN51" i="91"/>
  <c r="BR51" i="92"/>
  <c r="BM46" i="92"/>
  <c r="Y25" i="95"/>
  <c r="Y106" i="30"/>
  <c r="AH53" i="38"/>
  <c r="BY18" i="38"/>
  <c r="AX40" i="38"/>
  <c r="AO28" i="90"/>
  <c r="AV101" i="90"/>
  <c r="AV99" i="90"/>
  <c r="AU119" i="90"/>
  <c r="AU118" i="90"/>
  <c r="AU121" i="90"/>
  <c r="BC45" i="92"/>
  <c r="Q122" i="92"/>
  <c r="BX26" i="92"/>
  <c r="AK122" i="92"/>
  <c r="AS98" i="90"/>
  <c r="AS99" i="90"/>
  <c r="K30" i="95"/>
  <c r="N30" i="95"/>
  <c r="BD20" i="91"/>
  <c r="AY16" i="91"/>
  <c r="BC40" i="91"/>
  <c r="AG48" i="91"/>
  <c r="AJ53" i="38"/>
  <c r="AW45" i="92"/>
  <c r="AW51" i="92"/>
  <c r="AW48" i="92"/>
  <c r="AR99" i="90"/>
  <c r="AR98" i="90"/>
  <c r="J122" i="92"/>
  <c r="N122" i="92"/>
  <c r="BE58" i="91"/>
  <c r="Z25" i="90"/>
  <c r="AU48" i="90"/>
  <c r="E46" i="95"/>
  <c r="O46" i="95" s="1"/>
  <c r="AJ25" i="91"/>
  <c r="CI12" i="38"/>
  <c r="AO53" i="38"/>
  <c r="N53" i="38"/>
  <c r="BE18" i="38"/>
  <c r="AQ77" i="92"/>
  <c r="CC72" i="92"/>
  <c r="AQ75" i="92"/>
  <c r="AU72" i="92"/>
  <c r="AJ77" i="90"/>
  <c r="AT99" i="90"/>
  <c r="AT101" i="90"/>
  <c r="AT98" i="90"/>
  <c r="AO121" i="90"/>
  <c r="AO119" i="90"/>
  <c r="BB119" i="92"/>
  <c r="BB118" i="92"/>
  <c r="BE121" i="92"/>
  <c r="BE119" i="92"/>
  <c r="V98" i="30"/>
  <c r="AA21" i="30"/>
  <c r="AA21" i="91"/>
  <c r="BE21" i="91" s="1"/>
  <c r="AA13" i="30"/>
  <c r="Y16" i="30"/>
  <c r="AA121" i="91"/>
  <c r="O37" i="95"/>
  <c r="K37" i="95"/>
  <c r="BC103" i="91"/>
  <c r="AA103" i="91"/>
  <c r="AQ103" i="91"/>
  <c r="BD111" i="91"/>
  <c r="AA111" i="91"/>
  <c r="BE111" i="91" s="1"/>
  <c r="AP28" i="91"/>
  <c r="AP26" i="91"/>
  <c r="AP25" i="91"/>
  <c r="AU45" i="90"/>
  <c r="BC75" i="92"/>
  <c r="AT119" i="90"/>
  <c r="AT118" i="90"/>
  <c r="AG45" i="91"/>
  <c r="AG46" i="91"/>
  <c r="AG51" i="91"/>
  <c r="AT26" i="91"/>
  <c r="AT28" i="91"/>
  <c r="Y25" i="91"/>
  <c r="BO121" i="92"/>
  <c r="Y41" i="95"/>
  <c r="AQ36" i="91"/>
  <c r="AU75" i="90"/>
  <c r="AF28" i="90"/>
  <c r="AC51" i="90"/>
  <c r="CK45" i="38"/>
  <c r="CI45" i="38"/>
  <c r="AM26" i="90"/>
  <c r="AM25" i="90"/>
  <c r="AD26" i="90"/>
  <c r="AD28" i="90"/>
  <c r="AN46" i="90"/>
  <c r="AN51" i="90"/>
  <c r="AG46" i="90"/>
  <c r="AG45" i="90"/>
  <c r="AG49" i="90"/>
  <c r="AT73" i="90"/>
  <c r="AT75" i="90"/>
  <c r="AT77" i="90"/>
  <c r="AO98" i="90"/>
  <c r="AO101" i="90"/>
  <c r="AY106" i="90"/>
  <c r="AA52" i="30"/>
  <c r="AA52" i="91"/>
  <c r="BE52" i="91" s="1"/>
  <c r="W119" i="30"/>
  <c r="W121" i="30"/>
  <c r="AR75" i="90"/>
  <c r="AR77" i="90"/>
  <c r="AR72" i="90"/>
  <c r="AR73" i="90"/>
  <c r="BD101" i="91"/>
  <c r="AY101" i="91"/>
  <c r="AO99" i="90"/>
  <c r="AY46" i="91"/>
  <c r="AE119" i="90"/>
  <c r="AE121" i="90"/>
  <c r="W29" i="95"/>
  <c r="Y29" i="95"/>
  <c r="AP73" i="90"/>
  <c r="AP72" i="90"/>
  <c r="BO119" i="92"/>
  <c r="AW46" i="92"/>
  <c r="AA90" i="91"/>
  <c r="BE90" i="91" s="1"/>
  <c r="T101" i="30"/>
  <c r="AU72" i="90"/>
  <c r="AF25" i="90"/>
  <c r="BQ118" i="92"/>
  <c r="AX121" i="92"/>
  <c r="AX99" i="92"/>
  <c r="AX101" i="92"/>
  <c r="AL26" i="90"/>
  <c r="AL25" i="90"/>
  <c r="AC26" i="90"/>
  <c r="AC25" i="90"/>
  <c r="AM46" i="90"/>
  <c r="AM45" i="90"/>
  <c r="AM49" i="90"/>
  <c r="U99" i="30"/>
  <c r="U98" i="30"/>
  <c r="AY48" i="90"/>
  <c r="BA48" i="90"/>
  <c r="AS46" i="90"/>
  <c r="AS51" i="90"/>
  <c r="AS48" i="90"/>
  <c r="AS45" i="90"/>
  <c r="K16" i="95"/>
  <c r="Q16" i="95"/>
  <c r="T99" i="30"/>
  <c r="AH121" i="90"/>
  <c r="AK49" i="90"/>
  <c r="AV119" i="90"/>
  <c r="AV121" i="90"/>
  <c r="BL121" i="92"/>
  <c r="BL118" i="92"/>
  <c r="BX99" i="92"/>
  <c r="BX98" i="92"/>
  <c r="W26" i="30"/>
  <c r="AT121" i="91"/>
  <c r="AT119" i="91"/>
  <c r="BW99" i="92"/>
  <c r="BW101" i="92"/>
  <c r="BW98" i="92"/>
  <c r="Q26" i="30"/>
  <c r="AN28" i="91"/>
  <c r="AN26" i="91"/>
  <c r="AT45" i="91"/>
  <c r="AT46" i="91"/>
  <c r="AR28" i="91"/>
  <c r="AY119" i="91"/>
  <c r="BE124" i="91"/>
  <c r="AN101" i="90"/>
  <c r="AJ25" i="90"/>
  <c r="AT51" i="90"/>
  <c r="AI77" i="90"/>
  <c r="AC77" i="90"/>
  <c r="AK98" i="90"/>
  <c r="AD119" i="90"/>
  <c r="AD121" i="90"/>
  <c r="BC101" i="92"/>
  <c r="BS77" i="92"/>
  <c r="U18" i="95"/>
  <c r="X72" i="30"/>
  <c r="T73" i="30"/>
  <c r="T72" i="30"/>
  <c r="AR51" i="38"/>
  <c r="AI26" i="91"/>
  <c r="T122" i="92"/>
  <c r="AK75" i="90"/>
  <c r="AL53" i="38"/>
  <c r="AV25" i="90"/>
  <c r="AN119" i="90"/>
  <c r="AN121" i="90"/>
  <c r="AC121" i="90"/>
  <c r="AC119" i="90"/>
  <c r="W39" i="95"/>
  <c r="U39" i="95"/>
  <c r="AF119" i="91"/>
  <c r="AF118" i="91"/>
  <c r="AM48" i="91"/>
  <c r="AM45" i="91"/>
  <c r="AM46" i="91"/>
  <c r="AM51" i="91"/>
  <c r="AJ101" i="91"/>
  <c r="AJ99" i="91"/>
  <c r="AK28" i="91"/>
  <c r="AE75" i="90"/>
  <c r="AC53" i="38"/>
  <c r="AA53" i="38"/>
  <c r="Y53" i="38"/>
  <c r="R53" i="38"/>
  <c r="P53" i="38"/>
  <c r="AU26" i="90"/>
  <c r="AM119" i="90"/>
  <c r="AM121" i="90"/>
  <c r="X46" i="30"/>
  <c r="AO46" i="91"/>
  <c r="AO45" i="91"/>
  <c r="AM26" i="91"/>
  <c r="AM28" i="91"/>
  <c r="AS46" i="91"/>
  <c r="AS48" i="91"/>
  <c r="BC99" i="91"/>
  <c r="AN119" i="91"/>
  <c r="P118" i="30"/>
  <c r="AT45" i="90"/>
  <c r="AC72" i="90"/>
  <c r="AH26" i="90"/>
  <c r="R122" i="92"/>
  <c r="BO51" i="92"/>
  <c r="BO46" i="92"/>
  <c r="AS26" i="90"/>
  <c r="AF46" i="91"/>
  <c r="AF51" i="91"/>
  <c r="AF48" i="91"/>
  <c r="AU73" i="91"/>
  <c r="AS26" i="91"/>
  <c r="AS28" i="91"/>
  <c r="AA119" i="91"/>
  <c r="AV26" i="90"/>
  <c r="AI28" i="91"/>
  <c r="AK26" i="91"/>
  <c r="AL73" i="91"/>
  <c r="AL72" i="91"/>
  <c r="BO73" i="92"/>
  <c r="AP46" i="91"/>
  <c r="AP48" i="91"/>
  <c r="AP119" i="90"/>
  <c r="AP73" i="91"/>
  <c r="AU51" i="38"/>
  <c r="AL75" i="91"/>
  <c r="AH26" i="91"/>
  <c r="AH28" i="91"/>
  <c r="AO119" i="91"/>
  <c r="AD122" i="92"/>
  <c r="AP118" i="90"/>
  <c r="AQ72" i="90"/>
  <c r="AR121" i="91"/>
  <c r="AK77" i="91"/>
  <c r="AK73" i="91"/>
  <c r="AU26" i="91"/>
  <c r="AU28" i="91"/>
  <c r="AY73" i="91"/>
  <c r="AP119" i="91"/>
  <c r="AD77" i="91"/>
  <c r="BD26" i="91"/>
  <c r="AY26" i="91"/>
  <c r="CI20" i="38"/>
  <c r="AL121" i="90"/>
  <c r="AL119" i="90"/>
  <c r="AI122" i="92"/>
  <c r="AA28" i="91"/>
  <c r="Y45" i="91"/>
  <c r="AR46" i="91"/>
  <c r="AR26" i="90"/>
  <c r="AW26" i="91"/>
  <c r="AT73" i="91"/>
  <c r="AF101" i="91"/>
  <c r="AN122" i="90" l="1"/>
  <c r="BG122" i="92"/>
  <c r="BR122" i="92"/>
  <c r="Y34" i="95"/>
  <c r="BE85" i="91"/>
  <c r="AU122" i="92"/>
  <c r="BA73" i="91"/>
  <c r="BA77" i="91"/>
  <c r="BA72" i="91"/>
  <c r="BE72" i="91"/>
  <c r="Y48" i="30"/>
  <c r="Y46" i="30"/>
  <c r="AA45" i="91"/>
  <c r="AA45" i="30"/>
  <c r="Y51" i="30"/>
  <c r="Y49" i="30"/>
  <c r="Y45" i="30"/>
  <c r="BE48" i="91"/>
  <c r="BA48" i="91"/>
  <c r="AY51" i="91"/>
  <c r="AY49" i="91"/>
  <c r="BD45" i="91"/>
  <c r="AY45" i="91"/>
  <c r="AY28" i="90"/>
  <c r="AY25" i="90"/>
  <c r="BA25" i="90"/>
  <c r="AY46" i="90"/>
  <c r="AY51" i="90"/>
  <c r="AY49" i="90"/>
  <c r="BA45" i="90"/>
  <c r="AY45" i="90"/>
  <c r="BC122" i="92"/>
  <c r="AY48" i="91"/>
  <c r="Y125" i="30"/>
  <c r="AA125" i="30"/>
  <c r="AX122" i="90"/>
  <c r="R122" i="30"/>
  <c r="BA63" i="91"/>
  <c r="BA60" i="91"/>
  <c r="Y28" i="95"/>
  <c r="BE60" i="91"/>
  <c r="AQ101" i="91"/>
  <c r="AQ98" i="91"/>
  <c r="BC98" i="91"/>
  <c r="AH122" i="90"/>
  <c r="V122" i="30"/>
  <c r="Q122" i="30"/>
  <c r="AM122" i="90"/>
  <c r="BE75" i="91"/>
  <c r="BA75" i="91"/>
  <c r="AJ122" i="90"/>
  <c r="AL122" i="90"/>
  <c r="AW122" i="90"/>
  <c r="BV122" i="92"/>
  <c r="AR122" i="90"/>
  <c r="AQ99" i="91"/>
  <c r="AI122" i="90"/>
  <c r="Y99" i="30"/>
  <c r="Y98" i="30"/>
  <c r="AA98" i="91"/>
  <c r="AA98" i="30"/>
  <c r="Y26" i="30"/>
  <c r="AA25" i="30"/>
  <c r="Y28" i="30"/>
  <c r="Y25" i="30"/>
  <c r="AA25" i="91"/>
  <c r="AX122" i="92"/>
  <c r="Y101" i="30"/>
  <c r="BA109" i="91"/>
  <c r="BA13" i="91"/>
  <c r="BE14" i="91"/>
  <c r="W122" i="30"/>
  <c r="BX122" i="92"/>
  <c r="BE121" i="91"/>
  <c r="BA121" i="91"/>
  <c r="BE42" i="91"/>
  <c r="Y22" i="95"/>
  <c r="BA42" i="91"/>
  <c r="AQ25" i="91"/>
  <c r="AQ28" i="91"/>
  <c r="BC25" i="91"/>
  <c r="AQ26" i="91"/>
  <c r="CK51" i="38"/>
  <c r="CI51" i="38"/>
  <c r="Z122" i="90"/>
  <c r="AC122" i="90"/>
  <c r="AD122" i="90"/>
  <c r="AS122" i="90"/>
  <c r="AU122" i="90"/>
  <c r="AV122" i="90"/>
  <c r="BA122" i="92"/>
  <c r="AT122" i="90"/>
  <c r="AQ122" i="90"/>
  <c r="BE107" i="91"/>
  <c r="BA106" i="91"/>
  <c r="CI18" i="38"/>
  <c r="CK18" i="38"/>
  <c r="BK122" i="92"/>
  <c r="BA36" i="91"/>
  <c r="Y44" i="95"/>
  <c r="W44" i="95"/>
  <c r="U44" i="95"/>
  <c r="AO122" i="90"/>
  <c r="BN122" i="92"/>
  <c r="U122" i="30"/>
  <c r="U16" i="95"/>
  <c r="W16" i="95"/>
  <c r="T122" i="30"/>
  <c r="BD122" i="92"/>
  <c r="AY121" i="90"/>
  <c r="BA118" i="90"/>
  <c r="AY119" i="90"/>
  <c r="AY118" i="90"/>
  <c r="BE101" i="91"/>
  <c r="BA101" i="91"/>
  <c r="AA118" i="91"/>
  <c r="S122" i="30"/>
  <c r="BA119" i="91"/>
  <c r="BE119" i="91"/>
  <c r="P122" i="30"/>
  <c r="M122" i="30"/>
  <c r="K46" i="95"/>
  <c r="AW122" i="92"/>
  <c r="AR2" i="92" s="1"/>
  <c r="BB122" i="92"/>
  <c r="BH122" i="92"/>
  <c r="W37" i="95"/>
  <c r="U37" i="95"/>
  <c r="Y37" i="95"/>
  <c r="BJ122" i="92"/>
  <c r="CI40" i="38"/>
  <c r="CK40" i="38"/>
  <c r="BQ122" i="92"/>
  <c r="BE10" i="91"/>
  <c r="BA10" i="91"/>
  <c r="Y11" i="95"/>
  <c r="AG122" i="90"/>
  <c r="AS122" i="92"/>
  <c r="AR3" i="92" s="1"/>
  <c r="BY122" i="92"/>
  <c r="AE122" i="90"/>
  <c r="Q123" i="91"/>
  <c r="AY28" i="91"/>
  <c r="BD25" i="91"/>
  <c r="AY25" i="91"/>
  <c r="BE115" i="91"/>
  <c r="BA115" i="91"/>
  <c r="Y43" i="95"/>
  <c r="Y39" i="95"/>
  <c r="BA103" i="91"/>
  <c r="BE103" i="91"/>
  <c r="U30" i="95"/>
  <c r="W30" i="95"/>
  <c r="Y30" i="95"/>
  <c r="AR53" i="38"/>
  <c r="BA125" i="90"/>
  <c r="AY125" i="90"/>
  <c r="U23" i="95"/>
  <c r="W23" i="95"/>
  <c r="BE16" i="91"/>
  <c r="BA16" i="91"/>
  <c r="AK122" i="90"/>
  <c r="X122" i="30"/>
  <c r="CC122" i="92"/>
  <c r="BE28" i="91"/>
  <c r="BA28" i="91"/>
  <c r="BA83" i="91"/>
  <c r="BA89" i="91"/>
  <c r="Y123" i="91"/>
  <c r="BE122" i="92"/>
  <c r="CI29" i="38"/>
  <c r="CK29" i="38"/>
  <c r="AY98" i="90"/>
  <c r="AY99" i="90"/>
  <c r="BA98" i="90"/>
  <c r="AD2" i="90" l="1"/>
  <c r="D8" i="74"/>
  <c r="Y122" i="30"/>
  <c r="Q2" i="30" s="1"/>
  <c r="AA122" i="30"/>
  <c r="AV2" i="38"/>
  <c r="BE25" i="91"/>
  <c r="BA25" i="91"/>
  <c r="BA26" i="91"/>
  <c r="W46" i="95"/>
  <c r="U46" i="95"/>
  <c r="BA51" i="91"/>
  <c r="BA46" i="91"/>
  <c r="BE45" i="91"/>
  <c r="BA45" i="91"/>
  <c r="BA49" i="91"/>
  <c r="AY122" i="90"/>
  <c r="AD3" i="90"/>
  <c r="BA122" i="90"/>
  <c r="Q3" i="30"/>
  <c r="BE126" i="91"/>
  <c r="BD123" i="91"/>
  <c r="BE118" i="91"/>
  <c r="BA118" i="91"/>
  <c r="BA98" i="91"/>
  <c r="BA99" i="91"/>
  <c r="BE98" i="91"/>
  <c r="CK53" i="38"/>
  <c r="CK54" i="38"/>
  <c r="CI53" i="38"/>
  <c r="AV3" i="38" s="1"/>
  <c r="Y23" i="95"/>
  <c r="Y16" i="95"/>
  <c r="D5" i="74" l="1"/>
  <c r="AE3" i="91"/>
  <c r="D9" i="74"/>
  <c r="BE127" i="91"/>
  <c r="AE2" i="91"/>
  <c r="D7" i="74" s="1"/>
  <c r="Y46" i="95"/>
  <c r="O3" i="95" s="1"/>
  <c r="D6" i="74"/>
  <c r="O2" i="95" l="1"/>
  <c r="D10" i="74" s="1"/>
</calcChain>
</file>

<file path=xl/comments1.xml><?xml version="1.0" encoding="utf-8"?>
<comments xmlns="http://schemas.openxmlformats.org/spreadsheetml/2006/main">
  <authors>
    <author>Pêtre, Denis</author>
  </authors>
  <commentList>
    <comment ref="B2" authorId="0" shapeId="0">
      <text>
        <r>
          <rPr>
            <sz val="9"/>
            <color indexed="81"/>
            <rFont val="Tahoma"/>
            <family val="2"/>
          </rPr>
          <t>1.1   -    First draft version
1.2   -    Addition of AE as reporting country and AED in tables A4 and B, addition of complementary question  #6, various corrections to formulas
1.3   -    "Bloomberg FXGO" replaced by "Bloomberg Chat" in the comment to cell C!G9
1.4   -    Corrections to the description of quality checks in the instruction sheet</t>
        </r>
      </text>
    </comment>
  </commentList>
</comments>
</file>

<file path=xl/comments2.xml><?xml version="1.0" encoding="utf-8"?>
<comments xmlns="http://schemas.openxmlformats.org/spreadsheetml/2006/main">
  <authors>
    <author>Petre, Denis</author>
    <author>Pêtre, Denis</author>
    <author>Sushko, Vladyslav</author>
  </authors>
  <commentList>
    <comment ref="D29" authorId="0" shapeId="0">
      <text>
        <r>
          <rPr>
            <sz val="11"/>
            <color indexed="81"/>
            <rFont val="Arial"/>
            <family val="2"/>
          </rPr>
          <t>The internalisation of trades is a process whereby reporting dealers offset risk arising from client transactions against risk arising from transactions with other The internalisation of trades is a process whereby reporting dealers offset risk arising from client transactions against risk arising from transactions with other clients. Internalisation reduces the need to manage inventory imbalances via the traditional inter-dealer market. This information is typically available from e-trading desks operating in a principal (as opposed to agent) capacity. Only volumes from principal  e-trading desks that assume risk on their own books shall be included.
Reporting dealers are requested to provide internalisation ratios for spot turnover. This information should be provided by the reporting dealer’s front office or representatives from its e-trading desk. It should not be calculated by back office staff based on some other volume figures reported in the main spreadsheet templates.
The internalisation ratio is calculated as follows: (1 - (Customer spot turnover hedged on external markets / Total customer spot turnover)) × 100 
Where:  
•</t>
        </r>
        <r>
          <rPr>
            <u/>
            <sz val="11"/>
            <color indexed="81"/>
            <rFont val="Arial"/>
            <family val="2"/>
          </rPr>
          <t xml:space="preserve"> Customer spot turnover hedged on external markets</t>
        </r>
        <r>
          <rPr>
            <sz val="11"/>
            <color indexed="81"/>
            <rFont val="Arial"/>
            <family val="2"/>
          </rPr>
          <t xml:space="preserve"> is defined as passive or aggressive trading on anonymous CLOBs or other explicit hedging of risk with internal or external counterparties. This includes:
     - EBS Market, Reuters Matching or Hotspot Order Book;
     - mid-venues/dark pools such as BGC mid;
     - aggressive trading on venues allowing partitioning of liquidity via anonymous tags such as Currenex or Fastmatch;
     - hedging of customer spot turnover using FX futures on CME; 
     - trading by a principal e-trading desk as a price taker with:
               a) another bank (eg turnover of a reporting bank’s e-trading desk that takes liquidity from another bank or market-maker so as to minimise principal risk); or
               b) another principal trading desk of the same bank (eg passing customer orders to the voice trading desk).</t>
        </r>
        <r>
          <rPr>
            <u/>
            <sz val="11"/>
            <color indexed="81"/>
            <rFont val="Arial"/>
            <family val="2"/>
          </rPr>
          <t xml:space="preserve">
</t>
        </r>
        <r>
          <rPr>
            <sz val="11"/>
            <color indexed="81"/>
            <rFont val="Arial"/>
            <family val="2"/>
          </rPr>
          <t xml:space="preserve">
• </t>
        </r>
        <r>
          <rPr>
            <u/>
            <sz val="11"/>
            <color indexed="81"/>
            <rFont val="Arial"/>
            <family val="2"/>
          </rPr>
          <t>Total customer spot turnover</t>
        </r>
        <r>
          <rPr>
            <sz val="11"/>
            <color indexed="81"/>
            <rFont val="Arial"/>
            <family val="2"/>
          </rPr>
          <t xml:space="preserve"> is defined as passive trading executed via platforms where the identity of the counterparty is disclosed pre-trade either by name or by a tag enabling the dealer to recognise a future quote from the same counterparty. Includes:
     - Single-dealer and multi-dealer platforms, whether on a screen or through an API.
     - Disclosed venues such as FXall OrderBook and 360T Tex; and turnover on venues allowing partitioning of liquidity via anonymous tags such as Currenex or Fastmatch. 
     - Spot turnover vis-à-vis internal customers, such as the hedging activity of an options trading desk that trades as a price taker of the principal spot e-trading desk.
</t>
        </r>
      </text>
    </comment>
    <comment ref="E29" authorId="1" shapeId="0">
      <text>
        <r>
          <rPr>
            <sz val="11"/>
            <color indexed="81"/>
            <rFont val="Arial"/>
            <family val="2"/>
          </rPr>
          <t xml:space="preserve">Passive trading executed via platforms where the identity of the counterparty is disclosed pre-trade either by name or by a tag enabling the dealer to recognise a future quote from the same counterparty. Includes:
     - Single-dealer and multi-dealer platforms, whether on a screen or through an API.
     - Disclosed venues such as FXall OrderBook and 360T Tex; and turnover on venues allowing partitioning of liquidity via anonymous tags such as Currenex or Fastmatch. 
     - Spot turnover vis-à-vis internal customers, such as the hedging activity of an options trading desk that trades as a price taker of the principal spot e-trading desk.
</t>
        </r>
      </text>
    </comment>
    <comment ref="B55" authorId="1" shapeId="0">
      <text>
        <r>
          <rPr>
            <sz val="11"/>
            <color indexed="81"/>
            <rFont val="Arial"/>
            <family val="2"/>
          </rPr>
          <t>Gross turnover, as defined in the main survey, ie the gross value of all new deals entered into during April 2019, in terms of the nominal or notional amount of the contracts. This amount corresponds to the grand total for FX contracts reported in cell AA123 of Table A3.</t>
        </r>
      </text>
    </comment>
    <comment ref="B56" authorId="1" shapeId="0">
      <text>
        <r>
          <rPr>
            <sz val="11"/>
            <color indexed="81"/>
            <rFont val="Arial"/>
            <family val="2"/>
          </rPr>
          <t>The gross turnover of new deals reported under (a) that will be settled with a single payment from one counterparty to another (eg non-deliverable forwards).</t>
        </r>
      </text>
    </comment>
    <comment ref="B57" authorId="1" shapeId="0">
      <text>
        <r>
          <rPr>
            <sz val="11"/>
            <color indexed="81"/>
            <rFont val="Arial"/>
            <family val="2"/>
          </rPr>
          <t>The gross turnover of new deals reported under (a) that will be settled with at least two payments exchanged between counterparties (eg spot, forwards and swaps).</t>
        </r>
      </text>
    </comment>
    <comment ref="B58" authorId="2" shapeId="0">
      <text>
        <r>
          <rPr>
            <sz val="11"/>
            <color indexed="81"/>
            <rFont val="Arial"/>
            <family val="2"/>
          </rPr>
          <t>The gross value of the turnover to be settled with at least two payments reported under (a2) that is subject to bilateral netting, before any netting takes place.</t>
        </r>
      </text>
    </comment>
    <comment ref="B59" authorId="2" shapeId="0">
      <text>
        <r>
          <rPr>
            <sz val="11"/>
            <color indexed="81"/>
            <rFont val="Arial"/>
            <family val="2"/>
          </rPr>
          <t>The settlement value of bilaterally netted contracts reported under (b) after netting has taken place.</t>
        </r>
      </text>
    </comment>
    <comment ref="B60" authorId="2" shapeId="0">
      <text>
        <r>
          <rPr>
            <sz val="11"/>
            <color indexed="81"/>
            <rFont val="Arial"/>
            <family val="2"/>
          </rPr>
          <t>The settlement value of all contracts after netting. This amount corresponds to the turnover to be settled with at least two payments reported under (a2) less all contracts subject to bilateral netting reported under (b), adding back the residual settlement value of bilaterally netted contracts reported under (b1). This value should also equal the sum of payment versus payment (PvP) reported under (d) and non-PvP reported under (e).</t>
        </r>
      </text>
    </comment>
    <comment ref="B61" authorId="2" shapeId="0">
      <text>
        <r>
          <rPr>
            <sz val="11"/>
            <color indexed="81"/>
            <rFont val="Arial"/>
            <family val="2"/>
          </rPr>
          <t>The gross value of contracts settled without settlement risk. This can be achieved through having delivery and receipt of currencies across reporters’ own accounts or through a system offering PvP risk management.</t>
        </r>
      </text>
    </comment>
    <comment ref="B62" authorId="2" shapeId="0">
      <text>
        <r>
          <rPr>
            <sz val="11"/>
            <color indexed="81"/>
            <rFont val="Arial"/>
            <family val="2"/>
          </rPr>
          <t xml:space="preserve">The gross value of contracts settled in CLS (https://www.cls-group.com/). Note that this is not the net values, nor pay-in, pay-out values. </t>
        </r>
      </text>
    </comment>
    <comment ref="B63" authorId="2" shapeId="0">
      <text>
        <r>
          <rPr>
            <sz val="11"/>
            <color indexed="81"/>
            <rFont val="Arial"/>
            <family val="2"/>
          </rPr>
          <t>The gross value of contracts settled in PvP systems other than CLS (eg Hong Kong cross-currency RTGS systems, CCIL in India and others), or via another method with equivalent PvP protection (eg using the same third-party clearing bank as the reporting institution’s counterparty where that clearing bank only transfers funds simultaneously).</t>
        </r>
      </text>
    </comment>
    <comment ref="B64" authorId="2" shapeId="0">
      <text>
        <r>
          <rPr>
            <sz val="11"/>
            <color indexed="81"/>
            <rFont val="Arial"/>
            <family val="2"/>
          </rPr>
          <t>The gross value of contracts where delivery and receipt take place on accounts at the reporting institution (so that there is no settlement risk) – these can be considered “on-us” transactions. Note that, as described above, for settlement at the same third-party clearing bank, this would be recorded as other PvP (d2) if the third party guaranteed simultaneous settlement, or non-PvP (e) if it did not.</t>
        </r>
      </text>
    </comment>
    <comment ref="B65" authorId="1" shapeId="0">
      <text>
        <r>
          <rPr>
            <sz val="11"/>
            <color indexed="81"/>
            <rFont val="Arial"/>
            <family val="2"/>
          </rPr>
          <t xml:space="preserve">The gross value of transactions settled through a system not offering PvP, either directly or via a correspondent. </t>
        </r>
      </text>
    </comment>
  </commentList>
</comments>
</file>

<file path=xl/comments3.xml><?xml version="1.0" encoding="utf-8"?>
<comments xmlns="http://schemas.openxmlformats.org/spreadsheetml/2006/main">
  <authors>
    <author>Pêtre, Denis</author>
  </authors>
  <commentList>
    <comment ref="BE127" authorId="0" shapeId="0">
      <text>
        <r>
          <rPr>
            <sz val="9"/>
            <color indexed="81"/>
            <rFont val="Tahoma"/>
            <family val="2"/>
          </rPr>
          <t xml:space="preserve">The formula in cell BE127 of sheet A3 verifies that data for “related party trades” are actually reported. If data are reported for “total FX contracts” and no data are reported for “related party trades”, then the number “111” appears as warning in the “checking table”. 
If there are no “related party trades” data from a specific reporting bank, the inconsistency in the reporting template resulting from this check can be ignored. A possibility to bypass the check for “related party trades” would be to enter a very small amount, for example 0.001 USD (=1E-9 USD when reported in millions of US dollar equivalents in the reporting template).  </t>
        </r>
        <r>
          <rPr>
            <b/>
            <sz val="9"/>
            <color indexed="81"/>
            <rFont val="Tahoma"/>
            <family val="2"/>
          </rPr>
          <t xml:space="preserve">
</t>
        </r>
      </text>
    </comment>
  </commentList>
</comments>
</file>

<file path=xl/comments4.xml><?xml version="1.0" encoding="utf-8"?>
<comments xmlns="http://schemas.openxmlformats.org/spreadsheetml/2006/main">
  <authors>
    <author>Pêtre, Denis</author>
  </authors>
  <commentList>
    <comment ref="CK54" authorId="0" shapeId="0">
      <text>
        <r>
          <rPr>
            <sz val="9"/>
            <color indexed="81"/>
            <rFont val="Tahoma"/>
            <family val="2"/>
          </rPr>
          <t xml:space="preserve">The formula in cell CK54 of sheet B verifies that data for “related party trades” are actually reported. If data are reported for “total interest rate contracts” and no data are reported for “related party trades”, then the number “111” appears as warning in the “checking table”. 
If there are no “related party trades” data from a specific reporting bank, the inconsistency in the reporting template resulting from this check can be ignored. A possibility to bypass the check for “related party trades” would be to enter a very small amount, for example 0.001 USD (=1E-9 USD when reported in millions of US dollar equivalents in the reporting template).  </t>
        </r>
        <r>
          <rPr>
            <b/>
            <sz val="9"/>
            <color indexed="81"/>
            <rFont val="Tahoma"/>
            <family val="2"/>
          </rPr>
          <t xml:space="preserve">
</t>
        </r>
      </text>
    </comment>
  </commentList>
</comments>
</file>

<file path=xl/comments5.xml><?xml version="1.0" encoding="utf-8"?>
<comments xmlns="http://schemas.openxmlformats.org/spreadsheetml/2006/main">
  <authors>
    <author>Petre, Denis</author>
  </authors>
  <commentList>
    <comment ref="D8" authorId="0" shapeId="0">
      <text>
        <r>
          <rPr>
            <sz val="9"/>
            <color indexed="81"/>
            <rFont val="Tahoma"/>
            <family val="2"/>
          </rPr>
          <t xml:space="preserve">Trades originated in person, by phone, by telefax or through general messaging systems (eg Outlook, Hotmail, Gmail or Yahoo mail) regardless of how they are subsequently matched, not intermediated by a third party. </t>
        </r>
      </text>
    </comment>
    <comment ref="E8" authorId="0" shapeId="0">
      <text>
        <r>
          <rPr>
            <sz val="9"/>
            <color indexed="81"/>
            <rFont val="Tahoma"/>
            <family val="2"/>
          </rPr>
          <t xml:space="preserve">Trade agreed by a voice method and intermediated by a third party (eg a voice broker). </t>
        </r>
      </text>
    </comment>
    <comment ref="F8" authorId="0" shapeId="0">
      <text>
        <r>
          <rPr>
            <sz val="9"/>
            <color indexed="81"/>
            <rFont val="Tahoma"/>
            <family val="2"/>
          </rPr>
          <t xml:space="preserve">Trades executed over an electronic trading system, not intermediated by a third party. These include transactions originated through specific messaging systems that are part of trading platforms. </t>
        </r>
      </text>
    </comment>
    <comment ref="H8" authorId="0" shapeId="0">
      <text>
        <r>
          <rPr>
            <sz val="9"/>
            <color indexed="81"/>
            <rFont val="Tahoma"/>
            <family val="2"/>
          </rPr>
          <t>Trades executed over an electronic medium, intermediated by a third party electronic platform (eg via a matching system).</t>
        </r>
      </text>
    </comment>
    <comment ref="F9" authorId="0" shapeId="0">
      <text>
        <r>
          <rPr>
            <sz val="9"/>
            <color indexed="81"/>
            <rFont val="Tahoma"/>
            <family val="2"/>
          </rPr>
          <t xml:space="preserve">Electronic trading systems owned and operated by a bank. Examples: Autobahn, BARX, Velocity, FX Trader Plus
</t>
        </r>
      </text>
    </comment>
    <comment ref="G9" authorId="0" shapeId="0">
      <text>
        <r>
          <rPr>
            <sz val="9"/>
            <color indexed="81"/>
            <rFont val="Tahoma"/>
            <family val="2"/>
          </rPr>
          <t xml:space="preserve">Other direct electronic trading systems. Examples: Bloomberg Chat, Thomson Reuters Conversational Dealing, direct API price streams
</t>
        </r>
      </text>
    </comment>
    <comment ref="H9" authorId="0" shapeId="0">
      <text>
        <r>
          <rPr>
            <sz val="9"/>
            <color indexed="81"/>
            <rFont val="Tahoma"/>
            <family val="2"/>
          </rPr>
          <t xml:space="preserve">Electronic trading platforms that have historically been geared towards the non-disclosed inter-dealer market; plus any other central limit order book (CLOB) venues that do not allow partitioning of liquidity via the use of customised tags.
Examples: Reuters Matching, EBS Spot, EBS Hedge Ai, HotspotFX ECN,BGC mid, FXall MidBook.
</t>
        </r>
      </text>
    </comment>
    <comment ref="I9" authorId="0" shapeId="0">
      <text>
        <r>
          <rPr>
            <sz val="9"/>
            <color indexed="81"/>
            <rFont val="Tahoma"/>
            <family val="2"/>
          </rPr>
          <t xml:space="preserve">Multi-bank dealing systems that facilitate trading on a disclosed basis or that allow for price discrimination, eg in the form of liquidity partitioning via the use of customized tags
Examples: FXall OrderBook, EBS Direct, Currenex FXTrades, Hotspot Link, Bloomberg FXGO, Tradebook, 360T.
</t>
        </r>
      </text>
    </comment>
  </commentList>
</comments>
</file>

<file path=xl/sharedStrings.xml><?xml version="1.0" encoding="utf-8"?>
<sst xmlns="http://schemas.openxmlformats.org/spreadsheetml/2006/main" count="1027" uniqueCount="361">
  <si>
    <t>Instruments</t>
  </si>
  <si>
    <t>Domestic currency against</t>
  </si>
  <si>
    <t>USD</t>
  </si>
  <si>
    <t>JPY</t>
  </si>
  <si>
    <t>GBP</t>
  </si>
  <si>
    <t>CHF</t>
  </si>
  <si>
    <t>CAD</t>
  </si>
  <si>
    <t>AUD</t>
  </si>
  <si>
    <t>TOT</t>
  </si>
  <si>
    <t xml:space="preserve"> </t>
  </si>
  <si>
    <t>with reporting dealers</t>
  </si>
  <si>
    <t>with other financial institutions</t>
  </si>
  <si>
    <t>with non-financial customers</t>
  </si>
  <si>
    <t>Table A2</t>
  </si>
  <si>
    <t>USD against</t>
  </si>
  <si>
    <t>Table A3</t>
  </si>
  <si>
    <t>Table A4</t>
  </si>
  <si>
    <t>TOTAL OTC OPTIONS</t>
  </si>
  <si>
    <t>TOTAL FX CONTRACTS</t>
  </si>
  <si>
    <t>EUR</t>
  </si>
  <si>
    <t>EUR against</t>
  </si>
  <si>
    <t>DKK</t>
  </si>
  <si>
    <t>SEK</t>
  </si>
  <si>
    <t>BRL</t>
  </si>
  <si>
    <t>CZK</t>
  </si>
  <si>
    <t>HKD</t>
  </si>
  <si>
    <t>HUF</t>
  </si>
  <si>
    <t>KRW</t>
  </si>
  <si>
    <t>MXN</t>
  </si>
  <si>
    <t>PHP</t>
  </si>
  <si>
    <t>PLN</t>
  </si>
  <si>
    <t>RUB</t>
  </si>
  <si>
    <t>THB</t>
  </si>
  <si>
    <t>TWD</t>
  </si>
  <si>
    <t>ZAR</t>
  </si>
  <si>
    <t>CNY</t>
  </si>
  <si>
    <t>IDR</t>
  </si>
  <si>
    <t>INR</t>
  </si>
  <si>
    <t>NZD</t>
  </si>
  <si>
    <t>NOK</t>
  </si>
  <si>
    <t>SGD</t>
  </si>
  <si>
    <t>Triennial Central Bank Survey</t>
  </si>
  <si>
    <t>TOTAL CURRENCY SWAPS</t>
  </si>
  <si>
    <r>
      <t xml:space="preserve">SPOT </t>
    </r>
    <r>
      <rPr>
        <b/>
        <vertAlign val="superscript"/>
        <sz val="11"/>
        <rFont val="Arial"/>
        <family val="2"/>
      </rPr>
      <t>5</t>
    </r>
  </si>
  <si>
    <r>
      <t xml:space="preserve">Other products </t>
    </r>
    <r>
      <rPr>
        <b/>
        <vertAlign val="superscript"/>
        <sz val="11"/>
        <rFont val="Arial"/>
        <family val="2"/>
      </rPr>
      <t>11</t>
    </r>
  </si>
  <si>
    <r>
      <t xml:space="preserve">o/w related party trades </t>
    </r>
    <r>
      <rPr>
        <i/>
        <vertAlign val="superscript"/>
        <sz val="11"/>
        <rFont val="Arial"/>
        <family val="2"/>
      </rPr>
      <t>12</t>
    </r>
  </si>
  <si>
    <t xml:space="preserve">         others</t>
  </si>
  <si>
    <t>TOTAL SPOT</t>
  </si>
  <si>
    <t>TOTAL OUTRIGHT FORWARDS</t>
  </si>
  <si>
    <t>TOTAL FOREIGN EXCHANGE SWAPS</t>
  </si>
  <si>
    <r>
      <t xml:space="preserve">FOREIGN EXCHANGE CONTRACTS </t>
    </r>
    <r>
      <rPr>
        <b/>
        <vertAlign val="superscript"/>
        <sz val="14"/>
        <rFont val="Arial"/>
        <family val="2"/>
      </rPr>
      <t>1</t>
    </r>
  </si>
  <si>
    <r>
      <t xml:space="preserve">SPOT </t>
    </r>
    <r>
      <rPr>
        <b/>
        <vertAlign val="superscript"/>
        <sz val="11"/>
        <rFont val="Arial"/>
        <family val="2"/>
      </rPr>
      <t>3</t>
    </r>
  </si>
  <si>
    <t>Single-bank proprietary trading system</t>
  </si>
  <si>
    <t xml:space="preserve">         local</t>
  </si>
  <si>
    <t xml:space="preserve">         cross-border</t>
  </si>
  <si>
    <t>Checking table</t>
  </si>
  <si>
    <t>Central Bank Survey of Foreign Exchange and Derivatives Market Activity</t>
  </si>
  <si>
    <t>Max</t>
  </si>
  <si>
    <t>Min</t>
  </si>
  <si>
    <t>Total turnover in listed currencies against all other currencies ²</t>
  </si>
  <si>
    <t>MATURITIES FOREIGN EXCHANGE SWAPS</t>
  </si>
  <si>
    <t xml:space="preserve">MATURITIES OUTRIGHT FORWARDS </t>
  </si>
  <si>
    <t xml:space="preserve">     seven days or less</t>
  </si>
  <si>
    <r>
      <t xml:space="preserve">Other </t>
    </r>
    <r>
      <rPr>
        <b/>
        <vertAlign val="superscript"/>
        <sz val="11"/>
        <rFont val="Arial"/>
        <family val="2"/>
      </rPr>
      <t>2</t>
    </r>
  </si>
  <si>
    <r>
      <t xml:space="preserve">RESIDUAL </t>
    </r>
    <r>
      <rPr>
        <b/>
        <vertAlign val="superscript"/>
        <sz val="11"/>
        <rFont val="Arial"/>
        <family val="2"/>
      </rPr>
      <t>3</t>
    </r>
  </si>
  <si>
    <r>
      <t xml:space="preserve">GRAND TOTAL </t>
    </r>
    <r>
      <rPr>
        <b/>
        <vertAlign val="superscript"/>
        <sz val="11"/>
        <rFont val="Arial"/>
        <family val="2"/>
      </rPr>
      <t>4</t>
    </r>
  </si>
  <si>
    <t xml:space="preserve">         institutional investors</t>
  </si>
  <si>
    <t>of Foreign Exchange and Derivatives Market Activity</t>
  </si>
  <si>
    <r>
      <t>Spot:</t>
    </r>
    <r>
      <rPr>
        <sz val="10"/>
        <rFont val="Arial"/>
        <family val="2"/>
      </rPr>
      <t xml:space="preserve"> the amount reported as total spot in table C should be equal to the amount reported as total spot in table A3.</t>
    </r>
  </si>
  <si>
    <r>
      <t xml:space="preserve">Outright forwards: </t>
    </r>
    <r>
      <rPr>
        <sz val="10"/>
        <rFont val="Arial"/>
        <family val="2"/>
      </rPr>
      <t>the amount reported as total outright forwards in table C should be equal to the amount reported as total outright forwards in table A3.</t>
    </r>
  </si>
  <si>
    <r>
      <t xml:space="preserve">FX Swaps: </t>
    </r>
    <r>
      <rPr>
        <sz val="10"/>
        <rFont val="Arial"/>
        <family val="2"/>
      </rPr>
      <t>the amount reported as total FX Swaps in table C should be equal to the amount reported as total FX Swaps in table A3.</t>
    </r>
  </si>
  <si>
    <r>
      <t xml:space="preserve">Currency Swaps: </t>
    </r>
    <r>
      <rPr>
        <sz val="10"/>
        <rFont val="Arial"/>
        <family val="2"/>
      </rPr>
      <t>the amount reported as total Currency Swaps in table C should be equal to the amount reported as total Currency Swaps in table A3.</t>
    </r>
  </si>
  <si>
    <r>
      <t>FX options:</t>
    </r>
    <r>
      <rPr>
        <sz val="10"/>
        <rFont val="Arial"/>
        <family val="2"/>
      </rPr>
      <t xml:space="preserve"> the amount reported as total FX options in table C should be equal to the amount reported as total FX options in table A3.</t>
    </r>
  </si>
  <si>
    <r>
      <t xml:space="preserve">Counterparty breakdown: </t>
    </r>
    <r>
      <rPr>
        <sz val="10"/>
        <rFont val="Arial"/>
        <family val="2"/>
      </rPr>
      <t xml:space="preserve">the total amounts reported  in table C under "with reporting dealers", "with reporting dealers - local" , "with reporting dealers - cross-border", "with other financial institutions" and  "with non-financial customers" should be equal to total amounts reported in table A3 under the same counterparty categories and instruments. </t>
    </r>
  </si>
  <si>
    <r>
      <t>Counterparty breakdown:</t>
    </r>
    <r>
      <rPr>
        <sz val="10"/>
        <rFont val="Arial"/>
        <family val="2"/>
      </rPr>
      <t xml:space="preserve"> for any execution method and instrument, the sum of counterparties should be equal to the total amount.</t>
    </r>
  </si>
  <si>
    <r>
      <t>Prime brokered</t>
    </r>
    <r>
      <rPr>
        <sz val="10"/>
        <rFont val="Arial"/>
        <family val="2"/>
      </rPr>
      <t xml:space="preserve">: the amount reported as "o/w prime brokered" should be smaller than the corresponding amount reported under "Total contracts".
</t>
    </r>
    <r>
      <rPr>
        <b/>
        <sz val="10"/>
        <rFont val="Arial"/>
        <family val="2"/>
      </rPr>
      <t>Retail-driven</t>
    </r>
    <r>
      <rPr>
        <sz val="10"/>
        <rFont val="Arial"/>
        <family val="2"/>
      </rPr>
      <t xml:space="preserve">: the amount reported as "o/w retail-driven" should be smaller than the corresponding amount reported under "Total contracts".
</t>
    </r>
    <r>
      <rPr>
        <b/>
        <sz val="10"/>
        <rFont val="Arial"/>
        <family val="2"/>
      </rPr>
      <t>Non-deliverable forwards</t>
    </r>
    <r>
      <rPr>
        <sz val="10"/>
        <rFont val="Arial"/>
        <family val="2"/>
      </rPr>
      <t xml:space="preserve">: the amount reported as "o/w non-deliverable forwards" should be smaller than the corresponding amount reported under "Total contracts".
</t>
    </r>
    <r>
      <rPr>
        <b/>
        <sz val="10"/>
        <rFont val="Arial"/>
        <family val="2"/>
      </rPr>
      <t>Related party trades</t>
    </r>
    <r>
      <rPr>
        <sz val="10"/>
        <rFont val="Arial"/>
        <family val="2"/>
      </rPr>
      <t>: the amount reported as "related party trades" should be smaller than the corresponding amount reported under "Total contracts".</t>
    </r>
  </si>
  <si>
    <t>AR</t>
  </si>
  <si>
    <t>ARGENTINA</t>
  </si>
  <si>
    <t>AU</t>
  </si>
  <si>
    <t>AUSTRALIA</t>
  </si>
  <si>
    <t>AT</t>
  </si>
  <si>
    <t>BH</t>
  </si>
  <si>
    <t>BAHRAIN</t>
  </si>
  <si>
    <t>GR</t>
  </si>
  <si>
    <t>HK</t>
  </si>
  <si>
    <t>HONG KONG SAR</t>
  </si>
  <si>
    <t>HU</t>
  </si>
  <si>
    <t>HUNGARY</t>
  </si>
  <si>
    <t>IN</t>
  </si>
  <si>
    <t>INDIA</t>
  </si>
  <si>
    <t>ID</t>
  </si>
  <si>
    <t>INDONESIA</t>
  </si>
  <si>
    <t>IE</t>
  </si>
  <si>
    <t>IL</t>
  </si>
  <si>
    <t>ISRAEL</t>
  </si>
  <si>
    <t>IT</t>
  </si>
  <si>
    <t>JP</t>
  </si>
  <si>
    <t>JAPAN</t>
  </si>
  <si>
    <t>KR</t>
  </si>
  <si>
    <t>KOREA</t>
  </si>
  <si>
    <t>LV</t>
  </si>
  <si>
    <t>LT</t>
  </si>
  <si>
    <t>LU</t>
  </si>
  <si>
    <t>MY</t>
  </si>
  <si>
    <t>MALAYSIA</t>
  </si>
  <si>
    <t>MX</t>
  </si>
  <si>
    <t>MEXICO</t>
  </si>
  <si>
    <t>NL</t>
  </si>
  <si>
    <t>NZ</t>
  </si>
  <si>
    <t>NEW ZEALAND</t>
  </si>
  <si>
    <t>NO</t>
  </si>
  <si>
    <t>NORWAY</t>
  </si>
  <si>
    <t>PE</t>
  </si>
  <si>
    <t>PERU</t>
  </si>
  <si>
    <t>PH</t>
  </si>
  <si>
    <t>PHILIPPINES</t>
  </si>
  <si>
    <t>PL</t>
  </si>
  <si>
    <t>POLAND</t>
  </si>
  <si>
    <t>PT</t>
  </si>
  <si>
    <t>RO</t>
  </si>
  <si>
    <t>ROMANIA</t>
  </si>
  <si>
    <t>RU</t>
  </si>
  <si>
    <t>RUSSIA</t>
  </si>
  <si>
    <t>SA</t>
  </si>
  <si>
    <t>SAUDI ARABIA</t>
  </si>
  <si>
    <t>SG</t>
  </si>
  <si>
    <t>SINGAPORE</t>
  </si>
  <si>
    <t>SK</t>
  </si>
  <si>
    <t>ZA</t>
  </si>
  <si>
    <t>SOUTH AFRICA</t>
  </si>
  <si>
    <t>ES</t>
  </si>
  <si>
    <t>SE</t>
  </si>
  <si>
    <t>SWEDEN</t>
  </si>
  <si>
    <t>CH</t>
  </si>
  <si>
    <t>SWITZERLAND</t>
  </si>
  <si>
    <t>TW</t>
  </si>
  <si>
    <t>CHINESE TAIPEI</t>
  </si>
  <si>
    <t>TH</t>
  </si>
  <si>
    <t>THAILAND</t>
  </si>
  <si>
    <t>TR</t>
  </si>
  <si>
    <t>TURKEY</t>
  </si>
  <si>
    <t>GB</t>
  </si>
  <si>
    <t>UNITED KINGDOM</t>
  </si>
  <si>
    <t>US</t>
  </si>
  <si>
    <t>UNITED STATES</t>
  </si>
  <si>
    <t>Number of days</t>
  </si>
  <si>
    <t>CLP</t>
  </si>
  <si>
    <t>ARS</t>
  </si>
  <si>
    <t>BHD</t>
  </si>
  <si>
    <t>COP</t>
  </si>
  <si>
    <t>ILS</t>
  </si>
  <si>
    <t>MYR</t>
  </si>
  <si>
    <t>PEN</t>
  </si>
  <si>
    <t>SAR</t>
  </si>
  <si>
    <t>Table C</t>
  </si>
  <si>
    <t>FORWARD RATE AGREEMENTS</t>
  </si>
  <si>
    <t>1.       Information on the number of business days</t>
  </si>
  <si>
    <t>2.       Information on coverage and concentration</t>
  </si>
  <si>
    <t>3.       Information on trend of trading activity</t>
  </si>
  <si>
    <t>JPY against</t>
  </si>
  <si>
    <t>Instructions for consistency checks</t>
  </si>
  <si>
    <t>COMPLEMENTARY INFORMATION FOR FOREIGN EXCHANGE CONTRACTS</t>
  </si>
  <si>
    <t>FX contracts</t>
  </si>
  <si>
    <t>a)    The final number of participating institutions.</t>
  </si>
  <si>
    <t>First of all you need to select your country of residence from the drop down list located in the front sheet.</t>
  </si>
  <si>
    <t>Indirect</t>
  </si>
  <si>
    <t>Execution methods</t>
  </si>
  <si>
    <t>Enter the requested information following the indications specified in the footnotes of the table.</t>
  </si>
  <si>
    <t xml:space="preserve">         non-reporting banks</t>
  </si>
  <si>
    <t xml:space="preserve">         official sector financial institutions</t>
  </si>
  <si>
    <t>Table B</t>
  </si>
  <si>
    <r>
      <t xml:space="preserve">Instrument breakdown: </t>
    </r>
    <r>
      <rPr>
        <sz val="10"/>
        <rFont val="Arial"/>
        <family val="2"/>
      </rPr>
      <t>for any execution method, the sum of the amounts reported for each instrument should be consistent with the amount reported under total instruments.</t>
    </r>
  </si>
  <si>
    <r>
      <t>Local/Cross-border breakdown</t>
    </r>
    <r>
      <rPr>
        <sz val="10"/>
        <rFont val="Arial"/>
        <family val="2"/>
      </rPr>
      <t>: for each execution method and instrument, the sum of the components reported under the local/cross-border breakdown should be equal to the total amount reported under  the category "of which: with reporting dealers".</t>
    </r>
  </si>
  <si>
    <t>TOTAL FORWARD RATE AGREEMENTS</t>
  </si>
  <si>
    <r>
      <t xml:space="preserve">SINGLE-CURRENCY INTEREST RATE DERIVATIVES </t>
    </r>
    <r>
      <rPr>
        <b/>
        <vertAlign val="superscript"/>
        <sz val="14"/>
        <rFont val="Arial"/>
        <family val="2"/>
      </rPr>
      <t>1</t>
    </r>
  </si>
  <si>
    <r>
      <t xml:space="preserve">Other products </t>
    </r>
    <r>
      <rPr>
        <vertAlign val="superscript"/>
        <sz val="11"/>
        <rFont val="Arial"/>
        <family val="2"/>
      </rPr>
      <t>3</t>
    </r>
  </si>
  <si>
    <r>
      <t xml:space="preserve">TOTAL INTEREST RATE CONTRACTS </t>
    </r>
    <r>
      <rPr>
        <b/>
        <vertAlign val="superscript"/>
        <sz val="11"/>
        <rFont val="Arial"/>
        <family val="2"/>
      </rPr>
      <t>4</t>
    </r>
  </si>
  <si>
    <t>RES</t>
  </si>
  <si>
    <t>OTH</t>
  </si>
  <si>
    <t>Across tabes A1, A2, A3 and A4</t>
  </si>
  <si>
    <t>Negative values and non-numeric entries are not allowed</t>
  </si>
  <si>
    <r>
      <t>FOREIGN EXCHANGE SWAPS</t>
    </r>
    <r>
      <rPr>
        <b/>
        <vertAlign val="superscript"/>
        <sz val="11"/>
        <rFont val="Arial"/>
        <family val="2"/>
      </rPr>
      <t xml:space="preserve"> 8</t>
    </r>
  </si>
  <si>
    <r>
      <t xml:space="preserve">CURRENCY SWAPS </t>
    </r>
    <r>
      <rPr>
        <b/>
        <vertAlign val="superscript"/>
        <sz val="11"/>
        <rFont val="Arial"/>
        <family val="2"/>
      </rPr>
      <t>9</t>
    </r>
  </si>
  <si>
    <r>
      <t>FOREIGN EXCHANGE SWAPS</t>
    </r>
    <r>
      <rPr>
        <b/>
        <vertAlign val="superscript"/>
        <sz val="11"/>
        <rFont val="Arial"/>
        <family val="2"/>
      </rPr>
      <t xml:space="preserve"> 6</t>
    </r>
  </si>
  <si>
    <r>
      <t xml:space="preserve">CURRENCY SWAPS </t>
    </r>
    <r>
      <rPr>
        <b/>
        <vertAlign val="superscript"/>
        <sz val="11"/>
        <rFont val="Arial"/>
        <family val="2"/>
      </rPr>
      <t>7</t>
    </r>
  </si>
  <si>
    <r>
      <t>Counterparty breakdown (A1, A2, A3, A4):</t>
    </r>
    <r>
      <rPr>
        <sz val="10"/>
        <rFont val="Arial"/>
        <family val="2"/>
      </rPr>
      <t xml:space="preserve"> for each currency pair, the sum of the components reported for each counterparty should be equal to the total amount reported under the corresponding instrument.</t>
    </r>
  </si>
  <si>
    <r>
      <t>Local/Cross-border breakdown (A1, A2, A3, A4):</t>
    </r>
    <r>
      <rPr>
        <sz val="10"/>
        <rFont val="Arial"/>
        <family val="2"/>
      </rPr>
      <t xml:space="preserve"> for each currency pair</t>
    </r>
    <r>
      <rPr>
        <b/>
        <sz val="10"/>
        <rFont val="Arial"/>
        <family val="2"/>
      </rPr>
      <t xml:space="preserve">, </t>
    </r>
    <r>
      <rPr>
        <sz val="10"/>
        <rFont val="Arial"/>
        <family val="2"/>
      </rPr>
      <t>the sum of the components reported under the local/cross-border breakdown should be equal to the total amount reported for the corresponding counterparty (reporting dealers, other financial institutions or non-financial institutions).</t>
    </r>
  </si>
  <si>
    <r>
      <t>Total FX (A1, A2, A3, A4):</t>
    </r>
    <r>
      <rPr>
        <sz val="10"/>
        <rFont val="Arial"/>
        <family val="2"/>
      </rPr>
      <t xml:space="preserve"> for each currency pair, the sum of the amounts reported as total spot, total outright forward, total FX Swaps, total currency swaps and total options should be equal to the amount reported under total FX.</t>
    </r>
  </si>
  <si>
    <r>
      <t>Currency breakdown (A1, A2, A3):</t>
    </r>
    <r>
      <rPr>
        <sz val="10"/>
        <rFont val="Arial"/>
        <family val="2"/>
      </rPr>
      <t xml:space="preserve"> for each row in the relevant table, the sum of the amounts allocated to each currency pair should be equal to the total amount reported under the "Total" column.</t>
    </r>
    <r>
      <rPr>
        <b/>
        <sz val="10"/>
        <color indexed="10"/>
        <rFont val="Arial"/>
        <family val="2"/>
      </rPr>
      <t xml:space="preserve"> </t>
    </r>
    <r>
      <rPr>
        <b/>
        <sz val="10"/>
        <color indexed="12"/>
        <rFont val="Arial"/>
        <family val="2"/>
      </rPr>
      <t xml:space="preserve">IMPORTANT: If you report a given amount under the "Other" column you will have to allocate exactly the same amount to one of the currencies listed in table A4 (for amounts reported in tables A1 to A3). </t>
    </r>
  </si>
  <si>
    <r>
      <t xml:space="preserve">Currency breakdown across tables (A4): </t>
    </r>
    <r>
      <rPr>
        <sz val="10"/>
        <rFont val="Arial"/>
        <family val="2"/>
      </rPr>
      <t xml:space="preserve">The purpose of table A4 is to provide a currency breakdown for columns "other" and "residual" in tables A1, A2 and A3. Please note that columns "other" and "residual" should be treated differently when being transferred to table A4. For deals reported under column "other", given that the first leg of the transaction is already identified in tables A1, A2 or A3, only the second leg should be included in table A4. This is, the same amount reported in column "other" should be allocated in table A4. In contrast, deals reported under column "residual", (since both legs are unknown), should be allocated to two relevant currencies in table A4. In other words, although the deal is reported once in column "residual",  it should be reported twice in table A4, making up 200% of the deal.  In cases where neither currency leg is listed in table A4, the transaction should be included  twice under column "other" in table A4 (making up 200% of the deal in this column). </t>
    </r>
  </si>
  <si>
    <t>Tables A1-A4</t>
  </si>
  <si>
    <r>
      <t>Counterparty breakdown:</t>
    </r>
    <r>
      <rPr>
        <sz val="10"/>
        <rFont val="Arial"/>
        <family val="2"/>
      </rPr>
      <t xml:space="preserve"> for each currency, the sum of the components reported for each counterparty should be equal to the total amount reported under the corresponding instrument.</t>
    </r>
  </si>
  <si>
    <r>
      <t>Local/Cross-border breakdown:</t>
    </r>
    <r>
      <rPr>
        <sz val="10"/>
        <rFont val="Arial"/>
        <family val="2"/>
      </rPr>
      <t xml:space="preserve"> for each currency,</t>
    </r>
    <r>
      <rPr>
        <b/>
        <sz val="10"/>
        <rFont val="Arial"/>
        <family val="2"/>
      </rPr>
      <t xml:space="preserve"> </t>
    </r>
    <r>
      <rPr>
        <sz val="10"/>
        <rFont val="Arial"/>
        <family val="2"/>
      </rPr>
      <t>the sum of the components reported under the local/cross-border breakdown should be equal to the total amount reported for the corresponding counterparty (reporting dealers, other financial institutions or non-financial institutions).</t>
    </r>
  </si>
  <si>
    <r>
      <t>Currency breakdown:</t>
    </r>
    <r>
      <rPr>
        <sz val="10"/>
        <rFont val="Arial"/>
        <family val="2"/>
      </rPr>
      <t xml:space="preserve"> for each row in the table, the sum of the amounts allocated to each currency should be equal to the total amount reported under the "Total" column.</t>
    </r>
    <r>
      <rPr>
        <b/>
        <sz val="10"/>
        <rFont val="Arial"/>
        <family val="2"/>
      </rPr>
      <t/>
    </r>
  </si>
  <si>
    <r>
      <t xml:space="preserve">d)    Estimated percentage coverage. </t>
    </r>
    <r>
      <rPr>
        <vertAlign val="superscript"/>
        <sz val="11"/>
        <rFont val="Arial"/>
        <family val="2"/>
      </rPr>
      <t>1</t>
    </r>
  </si>
  <si>
    <r>
      <t xml:space="preserve">c)    Number of dealers </t>
    </r>
    <r>
      <rPr>
        <u/>
        <sz val="11"/>
        <rFont val="Arial"/>
        <family val="2"/>
      </rPr>
      <t>not</t>
    </r>
    <r>
      <rPr>
        <sz val="11"/>
        <rFont val="Arial"/>
        <family val="2"/>
      </rPr>
      <t xml:space="preserve"> reporting the data due to no turnover in the transaction in question?</t>
    </r>
  </si>
  <si>
    <r>
      <t xml:space="preserve">b)    Number of dealers </t>
    </r>
    <r>
      <rPr>
        <u/>
        <sz val="11"/>
        <rFont val="Arial"/>
        <family val="2"/>
      </rPr>
      <t>not</t>
    </r>
    <r>
      <rPr>
        <sz val="11"/>
        <rFont val="Arial"/>
        <family val="2"/>
      </rPr>
      <t xml:space="preserve"> reporting the data due to technical incapacity to report?</t>
    </r>
  </si>
  <si>
    <r>
      <t xml:space="preserve">       1</t>
    </r>
    <r>
      <rPr>
        <sz val="11"/>
        <rFont val="Arial"/>
        <family val="2"/>
      </rPr>
      <t xml:space="preserve"> Below normal = 1, normal = 2, above normal = 3</t>
    </r>
  </si>
  <si>
    <r>
      <t xml:space="preserve">       </t>
    </r>
    <r>
      <rPr>
        <vertAlign val="superscript"/>
        <sz val="11"/>
        <rFont val="Arial"/>
        <family val="2"/>
      </rPr>
      <t>1</t>
    </r>
    <r>
      <rPr>
        <sz val="11"/>
        <rFont val="Arial"/>
        <family val="2"/>
      </rPr>
      <t xml:space="preserve"> In percentage and without % sign, ie 90% should be entered as 90.</t>
    </r>
  </si>
  <si>
    <r>
      <t xml:space="preserve">       2</t>
    </r>
    <r>
      <rPr>
        <sz val="11"/>
        <rFont val="Arial"/>
        <family val="2"/>
      </rPr>
      <t xml:space="preserve"> Decreasing = 1, steady = 2, increasing = 3</t>
    </r>
  </si>
  <si>
    <r>
      <t>b)    The estimated percentage coverage of their survey.</t>
    </r>
    <r>
      <rPr>
        <vertAlign val="superscript"/>
        <sz val="11"/>
        <rFont val="Arial"/>
        <family val="2"/>
      </rPr>
      <t>1</t>
    </r>
    <r>
      <rPr>
        <sz val="11"/>
        <rFont val="Arial"/>
        <family val="2"/>
      </rPr>
      <t xml:space="preserve"> </t>
    </r>
  </si>
  <si>
    <r>
      <t>a)    Level of turnover: below normal, normal, above normal.</t>
    </r>
    <r>
      <rPr>
        <vertAlign val="superscript"/>
        <sz val="11"/>
        <rFont val="Arial"/>
        <family val="2"/>
      </rPr>
      <t>1</t>
    </r>
  </si>
  <si>
    <r>
      <t>b)    Compared to previous 6 months: decreasing, steady, increasing.</t>
    </r>
    <r>
      <rPr>
        <vertAlign val="superscript"/>
        <sz val="11"/>
        <rFont val="Arial"/>
        <family val="2"/>
      </rPr>
      <t>2</t>
    </r>
  </si>
  <si>
    <r>
      <t>Total</t>
    </r>
    <r>
      <rPr>
        <b/>
        <vertAlign val="superscript"/>
        <sz val="14"/>
        <rFont val="Arial"/>
        <family val="2"/>
      </rPr>
      <t xml:space="preserve"> 1</t>
    </r>
  </si>
  <si>
    <t>a)    Number of dealers reporting the data?</t>
  </si>
  <si>
    <t>Detailed breakdown of other financial institutions</t>
  </si>
  <si>
    <t>Info</t>
  </si>
  <si>
    <r>
      <t>Grand Total (A3):</t>
    </r>
    <r>
      <rPr>
        <sz val="10"/>
        <rFont val="Arial"/>
        <family val="2"/>
      </rPr>
      <t xml:space="preserve"> for each row in table A3, the sum of the amounts allocated to each currency pair in tables A1, A2 and A3 should be equal to the total amount reported under the "Grand Total" column of table A3. In other words, the amounts reported as "Grand Total" in table A3 should be consistent with the sum of the amounts reported under the "Total" column in tables A1, A2 and A3, plus the amount reported as </t>
    </r>
    <r>
      <rPr>
        <b/>
        <sz val="10"/>
        <rFont val="Arial"/>
        <family val="2"/>
      </rPr>
      <t>residual</t>
    </r>
    <r>
      <rPr>
        <sz val="10"/>
        <rFont val="Arial"/>
        <family val="2"/>
      </rPr>
      <t xml:space="preserve"> in table A3. </t>
    </r>
  </si>
  <si>
    <r>
      <t xml:space="preserve">OUTRIGHT FORWARDS </t>
    </r>
    <r>
      <rPr>
        <b/>
        <vertAlign val="superscript"/>
        <sz val="11"/>
        <rFont val="Arial"/>
        <family val="2"/>
      </rPr>
      <t>6</t>
    </r>
  </si>
  <si>
    <r>
      <t xml:space="preserve">o/w non-deliverable forwards </t>
    </r>
    <r>
      <rPr>
        <i/>
        <vertAlign val="superscript"/>
        <sz val="11"/>
        <rFont val="Arial"/>
        <family val="2"/>
      </rPr>
      <t>7</t>
    </r>
  </si>
  <si>
    <r>
      <t xml:space="preserve">o/w non-deliverable forwards </t>
    </r>
    <r>
      <rPr>
        <i/>
        <vertAlign val="superscript"/>
        <sz val="11"/>
        <rFont val="Arial"/>
        <family val="2"/>
      </rPr>
      <t>5</t>
    </r>
  </si>
  <si>
    <t xml:space="preserve">         undistributed</t>
  </si>
  <si>
    <r>
      <t xml:space="preserve">OUTRIGHT FORWARDS </t>
    </r>
    <r>
      <rPr>
        <b/>
        <vertAlign val="superscript"/>
        <sz val="11"/>
        <rFont val="Arial"/>
        <family val="2"/>
      </rPr>
      <t>4</t>
    </r>
  </si>
  <si>
    <t>Prime brokered</t>
  </si>
  <si>
    <t>Retail-driven</t>
  </si>
  <si>
    <t>&lt;--     Negative values and non-numeric entries are not allowed</t>
  </si>
  <si>
    <t>&lt;--     Value(s) out of range. Please enter 1, 2 or 3.</t>
  </si>
  <si>
    <t>&lt;--     Value(s) out of range. Please enter values from 0 to 100.</t>
  </si>
  <si>
    <t>Direct</t>
  </si>
  <si>
    <t>SPOT</t>
  </si>
  <si>
    <t>OUTRIGHT FORWARDS</t>
  </si>
  <si>
    <t>FOREIGN EXCHANGE SWAPS</t>
  </si>
  <si>
    <t>CURRENCY SWAPS</t>
  </si>
  <si>
    <t>o/w retail-driven</t>
  </si>
  <si>
    <t>c)    The number of institutions accounting for 75 percent of the reported totals.</t>
  </si>
  <si>
    <r>
      <t xml:space="preserve">Execution method breakdown: </t>
    </r>
    <r>
      <rPr>
        <sz val="10"/>
        <rFont val="Arial"/>
        <family val="2"/>
      </rPr>
      <t>Given a certain instrument or counterparty</t>
    </r>
    <r>
      <rPr>
        <b/>
        <sz val="10"/>
        <rFont val="Arial"/>
        <family val="2"/>
      </rPr>
      <t xml:space="preserve">, </t>
    </r>
    <r>
      <rPr>
        <sz val="10"/>
        <rFont val="Arial"/>
        <family val="2"/>
      </rPr>
      <t>the sum of the amounts reported for each method of execution should be consistent with the amount reported under "total execution methods".</t>
    </r>
  </si>
  <si>
    <r>
      <t>Maturity breakdown (A1, A2, A3, A4):</t>
    </r>
    <r>
      <rPr>
        <sz val="10"/>
        <rFont val="Arial"/>
        <family val="2"/>
      </rPr>
      <t xml:space="preserve"> for each currency pair, the sum of the amounts allocated to the different maturities should be equal to the total amount reported for the corresponding instrument.</t>
    </r>
  </si>
  <si>
    <t>Cty</t>
  </si>
  <si>
    <t>Country</t>
  </si>
  <si>
    <t>BE</t>
  </si>
  <si>
    <t>BR</t>
  </si>
  <si>
    <t>CA</t>
  </si>
  <si>
    <t>CL</t>
  </si>
  <si>
    <t>CN</t>
  </si>
  <si>
    <t>CO</t>
  </si>
  <si>
    <t>CZ</t>
  </si>
  <si>
    <t>DK</t>
  </si>
  <si>
    <t>FI</t>
  </si>
  <si>
    <t>FR</t>
  </si>
  <si>
    <t>DE</t>
  </si>
  <si>
    <t>BRAZIL</t>
  </si>
  <si>
    <t>CANADA</t>
  </si>
  <si>
    <t>CHILE</t>
  </si>
  <si>
    <t>CHINA</t>
  </si>
  <si>
    <t>COLOMBIA</t>
  </si>
  <si>
    <t>CZECH REPUBLIC</t>
  </si>
  <si>
    <t>DENMARK</t>
  </si>
  <si>
    <t>&lt; REPORTING COUNTRY &gt;</t>
  </si>
  <si>
    <t>Please select the reporting country</t>
  </si>
  <si>
    <t>A1</t>
  </si>
  <si>
    <t>A2</t>
  </si>
  <si>
    <t>A3</t>
  </si>
  <si>
    <t>A4</t>
  </si>
  <si>
    <t>REPORTING TABLE</t>
  </si>
  <si>
    <t>BULGARIA</t>
  </si>
  <si>
    <t>BGN</t>
  </si>
  <si>
    <t>RON</t>
  </si>
  <si>
    <t>Other</t>
  </si>
  <si>
    <t>EXECUTION METHOD FOR FOREIGN EXCHANGE CONTRACTS</t>
  </si>
  <si>
    <t>BG</t>
  </si>
  <si>
    <t>Voice</t>
  </si>
  <si>
    <t>Electronic</t>
  </si>
  <si>
    <t>Table</t>
  </si>
  <si>
    <t>Maximum of the  differences</t>
  </si>
  <si>
    <t>B</t>
  </si>
  <si>
    <t>C</t>
  </si>
  <si>
    <t>Checking tables summary</t>
  </si>
  <si>
    <t>QUALITY CHECK</t>
  </si>
  <si>
    <t>Front</t>
  </si>
  <si>
    <t>TRY</t>
  </si>
  <si>
    <t xml:space="preserve">         hedge funds and proprietary trading firms</t>
  </si>
  <si>
    <t>Vertically</t>
  </si>
  <si>
    <t>Horizontally</t>
  </si>
  <si>
    <t>Across different tables</t>
  </si>
  <si>
    <t>Table A1</t>
  </si>
  <si>
    <t>(in millions of USD)</t>
  </si>
  <si>
    <t>Other products</t>
  </si>
  <si>
    <t>o/w non-deliverable forwards</t>
  </si>
  <si>
    <r>
      <t>FOREIGN EXCHANGE SWAPS</t>
    </r>
    <r>
      <rPr>
        <b/>
        <vertAlign val="superscript"/>
        <sz val="11"/>
        <rFont val="Arial"/>
        <family val="2"/>
      </rPr>
      <t xml:space="preserve"> 5</t>
    </r>
  </si>
  <si>
    <r>
      <t xml:space="preserve">CURRENCY SWAPS </t>
    </r>
    <r>
      <rPr>
        <b/>
        <vertAlign val="superscript"/>
        <sz val="11"/>
        <rFont val="Arial"/>
        <family val="2"/>
      </rPr>
      <t>6</t>
    </r>
  </si>
  <si>
    <r>
      <t xml:space="preserve">1 </t>
    </r>
    <r>
      <rPr>
        <sz val="11"/>
        <rFont val="Arial"/>
        <family val="2"/>
      </rPr>
      <t xml:space="preserve">Total spot, outright forwards, FX swaps, currency swaps, OTC options and other products as well as their corresponding counterparty breakdowns should be consistent with the amounts reported in table A3. </t>
    </r>
  </si>
  <si>
    <t>Unallocated</t>
  </si>
  <si>
    <t xml:space="preserve">
To ensure the quality of the reported data, several consistency checks have been implemented in the templates using arithmetical formulas. These checks and their corresponding formulas are available in the checking tables located on the right hand side of each reporting table. If a data consistency issue is detected in any of the breakdowns listed in a given table or across different tables, the amount of the inconsistency is shown in red.  A summary of inconsistencies detected across all reporting tables is available in the sheet "Check". The main consistency checks performed in each table are listed below.</t>
  </si>
  <si>
    <t xml:space="preserve">Reporting Forms for the </t>
  </si>
  <si>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"Other" covers currencies that are included in the Triennial but not explicitly listed in each column of this table. See also table A4 for a more detailed breakdown of total turnover in "other" currencies.   </t>
    </r>
    <r>
      <rPr>
        <vertAlign val="superscript"/>
        <sz val="11"/>
        <rFont val="Arial"/>
        <family val="2"/>
      </rPr>
      <t>3</t>
    </r>
    <r>
      <rPr>
        <sz val="11"/>
        <rFont val="Arial"/>
        <family val="2"/>
      </rPr>
      <t xml:space="preserve"> Excluding "tomorrow/next day" transactions.   </t>
    </r>
    <r>
      <rPr>
        <vertAlign val="superscript"/>
        <sz val="11"/>
        <rFont val="Arial"/>
        <family val="2"/>
      </rPr>
      <t>4</t>
    </r>
    <r>
      <rPr>
        <sz val="11"/>
        <rFont val="Arial"/>
        <family val="2"/>
      </rPr>
      <t xml:space="preserve"> Including non-deliverable forwards and other contracts-for-differences.   </t>
    </r>
    <r>
      <rPr>
        <vertAlign val="superscript"/>
        <sz val="11"/>
        <rFont val="Arial"/>
        <family val="2"/>
      </rPr>
      <t>5</t>
    </r>
    <r>
      <rPr>
        <sz val="11"/>
        <rFont val="Arial"/>
        <family val="2"/>
      </rPr>
      <t xml:space="preserve"> Data should be provided for the "total" column and for USD/CNY, USD/INR, USD/KRW, USD/BRL, USD/RUB and USD/TWD.   </t>
    </r>
    <r>
      <rPr>
        <vertAlign val="superscript"/>
        <sz val="11"/>
        <rFont val="Arial"/>
        <family val="2"/>
      </rPr>
      <t>6</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7</t>
    </r>
    <r>
      <rPr>
        <sz val="11"/>
        <rFont val="Arial"/>
        <family val="2"/>
      </rPr>
      <t xml:space="preserve"> A swap is considered to be a single transaction in that the two legs are not counted separately.   </t>
    </r>
    <r>
      <rPr>
        <vertAlign val="superscript"/>
        <sz val="11"/>
        <rFont val="Arial"/>
        <family val="2"/>
      </rPr>
      <t>8</t>
    </r>
    <r>
      <rPr>
        <sz val="11"/>
        <rFont val="Arial"/>
        <family val="2"/>
      </rPr>
      <t xml:space="preserve"> Including currency warrants and multicurrency swaptions.</t>
    </r>
  </si>
  <si>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"Other" covers currencies that are included in the Triennial but not explicitly listed in each column of this table. See also table A4 for a more detailed breakdown of total turnover in "other" currencies.   </t>
    </r>
    <r>
      <rPr>
        <vertAlign val="superscript"/>
        <sz val="11"/>
        <rFont val="Arial"/>
        <family val="2"/>
      </rPr>
      <t>3</t>
    </r>
    <r>
      <rPr>
        <sz val="11"/>
        <rFont val="Arial"/>
        <family val="2"/>
      </rPr>
      <t xml:space="preserve"> Excluding "tomorrow/next day" transactions.   </t>
    </r>
    <r>
      <rPr>
        <vertAlign val="superscript"/>
        <sz val="11"/>
        <rFont val="Arial"/>
        <family val="2"/>
      </rPr>
      <t>4</t>
    </r>
    <r>
      <rPr>
        <sz val="11"/>
        <rFont val="Arial"/>
        <family val="2"/>
      </rPr>
      <t xml:space="preserve"> Including non-deliverable forwards and other contracts-for-differences.   </t>
    </r>
    <r>
      <rPr>
        <vertAlign val="superscript"/>
        <sz val="11"/>
        <rFont val="Arial"/>
        <family val="2"/>
      </rPr>
      <t>5</t>
    </r>
    <r>
      <rPr>
        <sz val="11"/>
        <rFont val="Arial"/>
        <family val="2"/>
      </rPr>
      <t xml:space="preserve"> Data should be provided for the 6 currency pairs as well as for the "other" and "total" column.   </t>
    </r>
    <r>
      <rPr>
        <vertAlign val="superscript"/>
        <sz val="11"/>
        <rFont val="Arial"/>
        <family val="2"/>
      </rPr>
      <t>6</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7</t>
    </r>
    <r>
      <rPr>
        <sz val="11"/>
        <rFont val="Arial"/>
        <family val="2"/>
      </rPr>
      <t xml:space="preserve"> A swap is considered to be a single transaction in that the two legs are not counted separately.   </t>
    </r>
    <r>
      <rPr>
        <vertAlign val="superscript"/>
        <sz val="11"/>
        <rFont val="Arial"/>
        <family val="2"/>
      </rPr>
      <t>8</t>
    </r>
    <r>
      <rPr>
        <sz val="11"/>
        <rFont val="Arial"/>
        <family val="2"/>
      </rPr>
      <t xml:space="preserve"> Including currency warrants and multicurrency swaptions.</t>
    </r>
  </si>
  <si>
    <r>
      <t>1</t>
    </r>
    <r>
      <rPr>
        <sz val="11"/>
        <rFont val="Arial"/>
        <family val="2"/>
      </rPr>
      <t xml:space="preserve"> All transactions where all the legs are exposed to one and only one currency's interest rate, including all fixed/floating and floating/floating single-currency interest rate contracts.   </t>
    </r>
    <r>
      <rPr>
        <vertAlign val="superscript"/>
        <sz val="11"/>
        <rFont val="Arial"/>
        <family val="2"/>
      </rPr>
      <t>2</t>
    </r>
    <r>
      <rPr>
        <sz val="11"/>
        <rFont val="Arial"/>
        <family val="2"/>
      </rPr>
      <t xml:space="preserve"> A swap is considered to be a single transaction in that the two legs are not counted separately. </t>
    </r>
    <r>
      <rPr>
        <vertAlign val="superscript"/>
        <sz val="11"/>
        <rFont val="Arial"/>
        <family val="2"/>
      </rPr>
      <t>3</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4</t>
    </r>
    <r>
      <rPr>
        <sz val="11"/>
        <rFont val="Arial"/>
        <family val="2"/>
      </rPr>
      <t xml:space="preserve"> It includes forward rate agreement, interest rate swaps, options and other products. </t>
    </r>
    <r>
      <rPr>
        <vertAlign val="superscript"/>
        <sz val="11"/>
        <rFont val="Arial"/>
        <family val="2"/>
      </rPr>
      <t>5</t>
    </r>
    <r>
      <rPr>
        <sz val="11"/>
        <rFont val="Arial"/>
        <family val="2"/>
      </rPr>
      <t xml:space="preserve"> Trades between desks and offices, and trades with own branches and subsidiaries and between affiliated firms (regardless of whether the counterparty is resident in the same country as the reporting dealer or in another country).  Back-to-back deals and trades to facilitate internal bookkeeping and internal risk management within a given institution are not to be reported in the context of the triennial survey.</t>
    </r>
  </si>
  <si>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Only transactions which are included in the columns "other" in tables A1, A2 and A3 and "residual" in table A3 . Trades involving the domestic currency, the USD, the EUR or the JPY in one leg, and any of the currencies listed in this table in the other leg, should be allocated to the relevant currency column in this table once; these deals should correspond to the ones reported in columns "other" of tables A1, A2 and A3. Trades between any two currencies listed in this table should be reported in both relevant currency columns, thus summing to 200% of the deal; these trades should correspond to the ones reported in column "residual" in table A3. Currencies subject to compulsory reporting have been marked in blue.   </t>
    </r>
    <r>
      <rPr>
        <vertAlign val="superscript"/>
        <sz val="11"/>
        <rFont val="Arial"/>
        <family val="2"/>
      </rPr>
      <t>3</t>
    </r>
    <r>
      <rPr>
        <sz val="11"/>
        <rFont val="Arial"/>
        <family val="2"/>
      </rPr>
      <t xml:space="preserve"> Excluding "tomorrow/next day" transactions.   </t>
    </r>
    <r>
      <rPr>
        <vertAlign val="superscript"/>
        <sz val="11"/>
        <rFont val="Arial"/>
        <family val="2"/>
      </rPr>
      <t>4</t>
    </r>
    <r>
      <rPr>
        <sz val="11"/>
        <rFont val="Arial"/>
        <family val="2"/>
      </rPr>
      <t xml:space="preserve"> Including non-deliverable forwards and other contracts-for-differences.   </t>
    </r>
    <r>
      <rPr>
        <vertAlign val="superscript"/>
        <sz val="11"/>
        <rFont val="Arial"/>
        <family val="2"/>
      </rPr>
      <t>5</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6</t>
    </r>
    <r>
      <rPr>
        <sz val="11"/>
        <rFont val="Arial"/>
        <family val="2"/>
      </rPr>
      <t xml:space="preserve"> A swap is considered to be a single transaction in that the two legs are not counted separately.   </t>
    </r>
    <r>
      <rPr>
        <vertAlign val="superscript"/>
        <sz val="11"/>
        <rFont val="Arial"/>
        <family val="2"/>
      </rPr>
      <t>7</t>
    </r>
    <r>
      <rPr>
        <sz val="11"/>
        <rFont val="Arial"/>
        <family val="2"/>
      </rPr>
      <t xml:space="preserve"> Including currency warrants and multicurrency swaptions.</t>
    </r>
  </si>
  <si>
    <t>Turnover in April 2019</t>
  </si>
  <si>
    <t>Turnover in nominal or notional principal amounts in April 2019</t>
  </si>
  <si>
    <r>
      <t xml:space="preserve">OTHER SWAPS </t>
    </r>
    <r>
      <rPr>
        <b/>
        <vertAlign val="superscript"/>
        <sz val="11"/>
        <rFont val="Arial"/>
        <family val="2"/>
      </rPr>
      <t>2</t>
    </r>
  </si>
  <si>
    <r>
      <t xml:space="preserve">OVERNIGHT INDEXED SWAPS </t>
    </r>
    <r>
      <rPr>
        <b/>
        <vertAlign val="superscript"/>
        <sz val="11"/>
        <rFont val="Arial"/>
        <family val="2"/>
      </rPr>
      <t>2</t>
    </r>
  </si>
  <si>
    <t>TOTAL OVERNIGHT INDEXED SWAPS</t>
  </si>
  <si>
    <t>TOTAL OTHER SWAPS</t>
  </si>
  <si>
    <t xml:space="preserve">4.       Quality control questions to assess the representativeness of the reported figures </t>
  </si>
  <si>
    <t xml:space="preserve">TOTAL OTC OPTIONS </t>
  </si>
  <si>
    <t>Anonymous venues</t>
  </si>
  <si>
    <t>Disclosed venues</t>
  </si>
  <si>
    <t>OTC OPTIONS (sum of bought and sold)</t>
  </si>
  <si>
    <r>
      <t xml:space="preserve">OTC OPTIONS (sum of bought and sold) </t>
    </r>
    <r>
      <rPr>
        <b/>
        <vertAlign val="superscript"/>
        <sz val="11"/>
        <rFont val="Arial"/>
        <family val="2"/>
      </rPr>
      <t xml:space="preserve"> 7</t>
    </r>
  </si>
  <si>
    <r>
      <t>OTC OPTIONS (sum of bought and sold)</t>
    </r>
    <r>
      <rPr>
        <b/>
        <vertAlign val="superscript"/>
        <sz val="11"/>
        <rFont val="Arial"/>
        <family val="2"/>
      </rPr>
      <t xml:space="preserve"> 10</t>
    </r>
  </si>
  <si>
    <r>
      <t>OTC OPTIONS (sum of bought and sold)</t>
    </r>
    <r>
      <rPr>
        <b/>
        <vertAlign val="superscript"/>
        <sz val="11"/>
        <rFont val="Arial"/>
        <family val="2"/>
      </rPr>
      <t xml:space="preserve"> 8</t>
    </r>
  </si>
  <si>
    <t xml:space="preserve">     over 6 months</t>
  </si>
  <si>
    <t xml:space="preserve">     over 7 days and up to 1 month</t>
  </si>
  <si>
    <t xml:space="preserve">     over 1 month and up to 3 months</t>
  </si>
  <si>
    <t xml:space="preserve">     over 3 months and up to 6 months</t>
  </si>
  <si>
    <t>5.       Internalisation of FX spot turnover</t>
  </si>
  <si>
    <r>
      <t xml:space="preserve">Internalisation ratio </t>
    </r>
    <r>
      <rPr>
        <vertAlign val="superscript"/>
        <sz val="11"/>
        <rFont val="Arial"/>
        <family val="2"/>
      </rPr>
      <t>1</t>
    </r>
  </si>
  <si>
    <r>
      <t xml:space="preserve">       </t>
    </r>
    <r>
      <rPr>
        <vertAlign val="superscript"/>
        <sz val="11"/>
        <rFont val="Arial"/>
        <family val="2"/>
      </rPr>
      <t>1</t>
    </r>
    <r>
      <rPr>
        <sz val="11"/>
        <rFont val="Arial"/>
        <family val="2"/>
      </rPr>
      <t xml:space="preserve"> In percentage and without % sign, ie 90% 
          should be entered as 90.
        </t>
    </r>
    <r>
      <rPr>
        <vertAlign val="superscript"/>
        <sz val="11"/>
        <rFont val="Arial"/>
        <family val="2"/>
      </rPr>
      <t>2</t>
    </r>
    <r>
      <rPr>
        <sz val="11"/>
        <rFont val="Arial"/>
        <family val="2"/>
      </rPr>
      <t xml:space="preserve"> In millions of USD</t>
    </r>
  </si>
  <si>
    <t>Others</t>
  </si>
  <si>
    <t xml:space="preserve">The modifications to the reporting forms, compared with the previous version used to collect turnover in April 2016 are highlighted in orange. </t>
  </si>
  <si>
    <t>AUSTRIA</t>
  </si>
  <si>
    <t>BELGIUM</t>
  </si>
  <si>
    <t>FINLAND</t>
  </si>
  <si>
    <t>FRANCE</t>
  </si>
  <si>
    <t>GERMANY</t>
  </si>
  <si>
    <t>GREECE</t>
  </si>
  <si>
    <t>IRELAND</t>
  </si>
  <si>
    <t>ITALY</t>
  </si>
  <si>
    <t>LATVIA</t>
  </si>
  <si>
    <t>LITHUANIA</t>
  </si>
  <si>
    <t>LUXEMBOURG</t>
  </si>
  <si>
    <t>NETHERLANDS</t>
  </si>
  <si>
    <t>PORTUGAL</t>
  </si>
  <si>
    <t>SLOVAKIA</t>
  </si>
  <si>
    <t>SPAIN</t>
  </si>
  <si>
    <r>
      <t xml:space="preserve">    </t>
    </r>
    <r>
      <rPr>
        <vertAlign val="superscript"/>
        <sz val="11"/>
        <rFont val="Arial"/>
        <family val="2"/>
      </rPr>
      <t>1</t>
    </r>
    <r>
      <rPr>
        <sz val="11"/>
        <rFont val="Arial"/>
        <family val="2"/>
      </rPr>
      <t xml:space="preserve"> In percentage and without % sign,
       ie 90% should be entered as 90.</t>
    </r>
  </si>
  <si>
    <r>
      <t xml:space="preserve">Total customer spot turnover (denominator) </t>
    </r>
    <r>
      <rPr>
        <vertAlign val="superscript"/>
        <sz val="11"/>
        <rFont val="Arial"/>
        <family val="2"/>
      </rPr>
      <t>2</t>
    </r>
  </si>
  <si>
    <t>b)    G4 currencies: EUR, JPY, GBP, USD</t>
  </si>
  <si>
    <t>c)    Other G10 currencies: AUD, CAD, NZD, NOK, SEK, CHF</t>
  </si>
  <si>
    <t>d)    Other liquid non-G10 currencies: BRL, CNY, DKK, HKD, KRW, MXN, RUB, SGD, TRY, ZAR</t>
  </si>
  <si>
    <t>o/w prime brokered to non-bank electronic market-makers</t>
  </si>
  <si>
    <t>o/w prime brokered to other customers</t>
  </si>
  <si>
    <t>UNITED ARAB EMIRATES</t>
  </si>
  <si>
    <t>AE</t>
  </si>
  <si>
    <t>AED</t>
  </si>
  <si>
    <t>a)    Total all currencies</t>
  </si>
  <si>
    <t>&lt;--     Data not consistent with grand total in table A3</t>
  </si>
  <si>
    <t>e)    Non-PvP</t>
  </si>
  <si>
    <t>a)    Total turnover (grand total reported in table A3).</t>
  </si>
  <si>
    <t>               a1)   Turnover to be settled with a single payment (ie non-deliverable)</t>
  </si>
  <si>
    <t>               d1)   Via CLS</t>
  </si>
  <si>
    <t>               d2)   Via other PvP or equivalent settlement methods</t>
  </si>
  <si>
    <t>               d3)   Via “same clearer” or “on-us” accounts without exposure to settlement risk</t>
  </si>
  <si>
    <t>c)    Gross value of payable settlement obligations  (= a2 - b + b1  and = d + e)</t>
  </si>
  <si>
    <t>               a2)   Turnover to be settled with at least two payments (ie spot, forwards and swaps)</t>
  </si>
  <si>
    <r>
      <t xml:space="preserve">6.      Settlement of FX transactions </t>
    </r>
    <r>
      <rPr>
        <b/>
        <vertAlign val="superscript"/>
        <sz val="11"/>
        <rFont val="Arial"/>
        <family val="2"/>
      </rPr>
      <t>1, 2, 3</t>
    </r>
  </si>
  <si>
    <r>
      <t xml:space="preserve">       </t>
    </r>
    <r>
      <rPr>
        <vertAlign val="superscript"/>
        <sz val="11"/>
        <rFont val="Arial"/>
        <family val="2"/>
      </rPr>
      <t>1</t>
    </r>
    <r>
      <rPr>
        <sz val="11"/>
        <rFont val="Arial"/>
        <family val="2"/>
      </rPr>
      <t xml:space="preserve"> In millions of USD
       </t>
    </r>
    <r>
      <rPr>
        <vertAlign val="superscript"/>
        <sz val="11"/>
        <rFont val="Arial"/>
        <family val="2"/>
      </rPr>
      <t>2</t>
    </r>
    <r>
      <rPr>
        <sz val="11"/>
        <rFont val="Arial"/>
        <family val="2"/>
      </rPr>
      <t xml:space="preserve"> Across all currency pairs and all 
          FX products (see data in table A3)
       </t>
    </r>
    <r>
      <rPr>
        <vertAlign val="superscript"/>
        <sz val="11"/>
        <rFont val="Arial"/>
        <family val="2"/>
      </rPr>
      <t>3</t>
    </r>
    <r>
      <rPr>
        <sz val="11"/>
        <rFont val="Arial"/>
        <family val="2"/>
      </rPr>
      <t xml:space="preserve"> See  methodological explanations in 
          Excel comments (column B)</t>
    </r>
  </si>
  <si>
    <t>d)    Payment versus payment (PvP = d1 + d2 + d3)</t>
  </si>
  <si>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"Other" covers currencies that are included in the Triennial but not explicitly listed in each column of this table. See also table A4 for a more detailed breakdown of total turnover in "other" currencies.   </t>
    </r>
    <r>
      <rPr>
        <vertAlign val="superscript"/>
        <sz val="11"/>
        <rFont val="Arial"/>
        <family val="2"/>
      </rPr>
      <t xml:space="preserve">3  </t>
    </r>
    <r>
      <rPr>
        <sz val="11"/>
        <rFont val="Arial"/>
        <family val="2"/>
      </rPr>
      <t xml:space="preserve">"Residual" covers all currency pairs except those involving the domestic currency, the USD, the EUR, and the JPY.   </t>
    </r>
    <r>
      <rPr>
        <vertAlign val="superscript"/>
        <sz val="11"/>
        <rFont val="Arial"/>
        <family val="2"/>
      </rPr>
      <t>4</t>
    </r>
    <r>
      <rPr>
        <sz val="11"/>
        <rFont val="Arial"/>
        <family val="2"/>
      </rPr>
      <t xml:space="preserve"> Covers the sum of the totals in tables A1, A2, A3 and the column "residual".   </t>
    </r>
    <r>
      <rPr>
        <vertAlign val="superscript"/>
        <sz val="11"/>
        <rFont val="Arial"/>
        <family val="2"/>
      </rPr>
      <t xml:space="preserve">5 </t>
    </r>
    <r>
      <rPr>
        <sz val="11"/>
        <rFont val="Arial"/>
        <family val="2"/>
      </rPr>
      <t xml:space="preserve"> Excluding "tomorrow/next day" transactions.   </t>
    </r>
    <r>
      <rPr>
        <vertAlign val="superscript"/>
        <sz val="11"/>
        <rFont val="Arial"/>
        <family val="2"/>
      </rPr>
      <t>6</t>
    </r>
    <r>
      <rPr>
        <sz val="11"/>
        <rFont val="Arial"/>
        <family val="2"/>
      </rPr>
      <t xml:space="preserve"> Including non-deliverable forwards and other contracts-for-differences.   </t>
    </r>
    <r>
      <rPr>
        <vertAlign val="superscript"/>
        <sz val="11"/>
        <rFont val="Arial"/>
        <family val="2"/>
      </rPr>
      <t>7</t>
    </r>
    <r>
      <rPr>
        <sz val="11"/>
        <rFont val="Arial"/>
        <family val="2"/>
      </rPr>
      <t xml:space="preserve"> Data should only be provided for the "total" and "residual" columns.   </t>
    </r>
    <r>
      <rPr>
        <vertAlign val="superscript"/>
        <sz val="11"/>
        <rFont val="Arial"/>
        <family val="2"/>
      </rPr>
      <t>8</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9</t>
    </r>
    <r>
      <rPr>
        <sz val="11"/>
        <rFont val="Arial"/>
        <family val="2"/>
      </rPr>
      <t xml:space="preserve"> A swap is considered to be a single transaction in that the two legs are not counted  separately.   </t>
    </r>
    <r>
      <rPr>
        <vertAlign val="superscript"/>
        <sz val="11"/>
        <rFont val="Arial"/>
        <family val="2"/>
      </rPr>
      <t>10</t>
    </r>
    <r>
      <rPr>
        <sz val="11"/>
        <rFont val="Arial"/>
        <family val="2"/>
      </rPr>
      <t xml:space="preserve"> Including currency warrants and multicurrency  swaptions.   </t>
    </r>
    <r>
      <rPr>
        <vertAlign val="superscript"/>
        <sz val="11"/>
        <rFont val="Arial"/>
        <family val="2"/>
      </rPr>
      <t>11</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12</t>
    </r>
    <r>
      <rPr>
        <sz val="11"/>
        <rFont val="Arial"/>
        <family val="2"/>
      </rPr>
      <t xml:space="preserve"> Trades between desks and offices, and trades with own branches and subsidiaries and between affiliated firms (regardless of whether the counterparty is resident in the same country as the reporting dealer or in another country).  Back-to-back deals and trades to facilitate internal bookkeeping and internal risk management within a given institution are not to be reported in the context of the triennial survey.   </t>
    </r>
  </si>
  <si>
    <t>b)    Two sided turnover subject to bilateral netting (before netting)</t>
  </si>
  <si>
    <t>               b1)   Net payable amount of two sided turnover subject to bilateral netting (after netting)</t>
  </si>
  <si>
    <r>
      <t xml:space="preserve">o/w related party trades </t>
    </r>
    <r>
      <rPr>
        <i/>
        <vertAlign val="superscript"/>
        <sz val="11"/>
        <rFont val="Arial"/>
        <family val="2"/>
      </rPr>
      <t>5</t>
    </r>
  </si>
  <si>
    <t>&lt;--     (a) expected to be larger than (b) + (c) + (d)</t>
  </si>
  <si>
    <t>&lt;--     (a) expected between min(b, c, d) and max(b, c, d)</t>
  </si>
  <si>
    <t>&lt;--     (a) different from (a1) + (a2)</t>
  </si>
  <si>
    <t>&lt;--     (d) different from  (d1) + (d2) + (d3)</t>
  </si>
  <si>
    <t>'&lt;--    (a) expected to be smaller than F16 + G16 + I16 reported in  table C</t>
  </si>
  <si>
    <r>
      <t xml:space="preserve">&lt;--     (c) different from  (a2) - (b) + (b1)  </t>
    </r>
    <r>
      <rPr>
        <b/>
        <u/>
        <sz val="11"/>
        <color theme="0"/>
        <rFont val="Arial"/>
        <family val="2"/>
      </rPr>
      <t>or</t>
    </r>
    <r>
      <rPr>
        <b/>
        <sz val="11"/>
        <color theme="0"/>
        <rFont val="Arial"/>
        <family val="2"/>
      </rPr>
      <t xml:space="preserve">  (c) different from (d) + (e)</t>
    </r>
  </si>
  <si>
    <r>
      <t>Total IR:</t>
    </r>
    <r>
      <rPr>
        <sz val="10"/>
        <rFont val="Arial"/>
        <family val="2"/>
      </rPr>
      <t xml:space="preserve"> for each currency, the sum of the amounts reported as total FRA, overnight indexed swaps, other swaps and OTC options should be equal to the amount reported as total IR contracts.</t>
    </r>
  </si>
  <si>
    <t>Version 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</si>
</sst>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0.0\ ;\–\ "/>
    <numFmt numFmtId="166" formatCode="#,##0;\–#,##0;\–\ "/>
  </numFmts>
  <fonts count="80">
    <font>
      <sz val="9"/>
      <name val="Helvetica 65"/>
    </font>
    <font>
      <b/>
      <sz val="9"/>
      <name val="Helvetica 65"/>
    </font>
    <font>
      <sz val="9"/>
      <name val="Helvetica 65"/>
    </font>
    <font>
      <sz val="14"/>
      <name val="TimesNewRomanPS"/>
    </font>
    <font>
      <sz val="14"/>
      <name val="Helvetica 65"/>
    </font>
    <font>
      <sz val="11"/>
      <name val="Helvetica 65"/>
    </font>
    <font>
      <vertAlign val="superscript"/>
      <sz val="11"/>
      <name val="TimesNewRomanPS"/>
    </font>
    <font>
      <b/>
      <sz val="14"/>
      <color indexed="12"/>
      <name val="Helvetica 65"/>
    </font>
    <font>
      <sz val="10"/>
      <name val="Arial"/>
      <family val="2"/>
    </font>
    <font>
      <sz val="8"/>
      <name val="Arial"/>
      <family val="2"/>
    </font>
    <font>
      <b/>
      <sz val="14"/>
      <name val="Arial"/>
      <family val="2"/>
    </font>
    <font>
      <b/>
      <sz val="12"/>
      <name val="Arial"/>
      <family val="2"/>
    </font>
    <font>
      <sz val="10"/>
      <name val="Arial"/>
      <family val="2"/>
    </font>
    <font>
      <b/>
      <sz val="10"/>
      <name val="Arial"/>
      <family val="2"/>
    </font>
    <font>
      <sz val="12"/>
      <color indexed="9"/>
      <name val="Arial"/>
      <family val="2"/>
    </font>
    <font>
      <sz val="12"/>
      <name val="Arial"/>
      <family val="2"/>
    </font>
    <font>
      <sz val="8"/>
      <name val="Helvetica 65"/>
    </font>
    <font>
      <b/>
      <sz val="14"/>
      <color indexed="9"/>
      <name val="TimesNewRomanPS"/>
    </font>
    <font>
      <b/>
      <sz val="14"/>
      <color indexed="9"/>
      <name val="Arial"/>
      <family val="2"/>
    </font>
    <font>
      <b/>
      <sz val="10"/>
      <color indexed="12"/>
      <name val="Arial"/>
      <family val="2"/>
    </font>
    <font>
      <b/>
      <sz val="16"/>
      <name val="TimesNewRomanPS"/>
    </font>
    <font>
      <sz val="14"/>
      <name val="Arial"/>
      <family val="2"/>
    </font>
    <font>
      <sz val="10"/>
      <color indexed="8"/>
      <name val="Arial"/>
      <family val="2"/>
    </font>
    <font>
      <b/>
      <sz val="10"/>
      <name val="Helvetica 65"/>
    </font>
    <font>
      <b/>
      <u/>
      <sz val="10"/>
      <name val="Arial"/>
      <family val="2"/>
    </font>
    <font>
      <b/>
      <sz val="10"/>
      <color indexed="10"/>
      <name val="Arial"/>
      <family val="2"/>
    </font>
    <font>
      <b/>
      <i/>
      <sz val="8"/>
      <name val="Arial"/>
      <family val="2"/>
    </font>
    <font>
      <b/>
      <sz val="18"/>
      <color indexed="43"/>
      <name val="Arial"/>
      <family val="2"/>
    </font>
    <font>
      <b/>
      <sz val="16"/>
      <color indexed="12"/>
      <name val="Helvetica 65"/>
    </font>
    <font>
      <sz val="11"/>
      <name val="Arial"/>
      <family val="2"/>
    </font>
    <font>
      <vertAlign val="superscript"/>
      <sz val="11"/>
      <name val="Arial"/>
      <family val="2"/>
    </font>
    <font>
      <b/>
      <sz val="11"/>
      <name val="Arial"/>
      <family val="2"/>
    </font>
    <font>
      <b/>
      <u/>
      <sz val="12"/>
      <color indexed="10"/>
      <name val="Helvetica 65"/>
    </font>
    <font>
      <b/>
      <vertAlign val="superscript"/>
      <sz val="11"/>
      <name val="Arial"/>
      <family val="2"/>
    </font>
    <font>
      <b/>
      <vertAlign val="superscript"/>
      <sz val="14"/>
      <name val="Arial"/>
      <family val="2"/>
    </font>
    <font>
      <b/>
      <u/>
      <sz val="11"/>
      <name val="Arial"/>
      <family val="2"/>
    </font>
    <font>
      <sz val="9"/>
      <name val="Arial"/>
      <family val="2"/>
    </font>
    <font>
      <sz val="12"/>
      <color indexed="21"/>
      <name val="Arial"/>
      <family val="2"/>
    </font>
    <font>
      <sz val="9"/>
      <color indexed="21"/>
      <name val="Arial"/>
      <family val="2"/>
    </font>
    <font>
      <sz val="10"/>
      <color indexed="21"/>
      <name val="Arial"/>
      <family val="2"/>
    </font>
    <font>
      <i/>
      <sz val="11"/>
      <name val="Arial"/>
      <family val="2"/>
    </font>
    <font>
      <i/>
      <sz val="9"/>
      <color indexed="21"/>
      <name val="Arial"/>
      <family val="2"/>
    </font>
    <font>
      <sz val="16"/>
      <name val="Arial"/>
      <family val="2"/>
    </font>
    <font>
      <sz val="8"/>
      <name val="Arial"/>
      <family val="2"/>
    </font>
    <font>
      <u/>
      <sz val="11"/>
      <name val="Arial"/>
      <family val="2"/>
    </font>
    <font>
      <sz val="11"/>
      <color indexed="21"/>
      <name val="Arial"/>
      <family val="2"/>
    </font>
    <font>
      <sz val="11"/>
      <name val="Arial"/>
      <family val="2"/>
    </font>
    <font>
      <sz val="11"/>
      <color indexed="9"/>
      <name val="Arial"/>
      <family val="2"/>
    </font>
    <font>
      <b/>
      <sz val="11"/>
      <name val="Arial"/>
      <family val="2"/>
    </font>
    <font>
      <sz val="14"/>
      <name val="Arial"/>
      <family val="2"/>
    </font>
    <font>
      <sz val="14"/>
      <color indexed="9"/>
      <name val="Arial"/>
      <family val="2"/>
    </font>
    <font>
      <b/>
      <sz val="14"/>
      <name val="Arial"/>
      <family val="2"/>
    </font>
    <font>
      <i/>
      <vertAlign val="superscript"/>
      <sz val="11"/>
      <name val="Arial"/>
      <family val="2"/>
    </font>
    <font>
      <b/>
      <sz val="16"/>
      <color indexed="10"/>
      <name val="Arial"/>
      <family val="2"/>
    </font>
    <font>
      <b/>
      <sz val="11"/>
      <color indexed="9"/>
      <name val="Arial"/>
      <family val="2"/>
    </font>
    <font>
      <sz val="10"/>
      <color indexed="21"/>
      <name val="Arial"/>
      <family val="2"/>
    </font>
    <font>
      <sz val="9"/>
      <color indexed="21"/>
      <name val="Arial"/>
      <family val="2"/>
    </font>
    <font>
      <sz val="9"/>
      <name val="Arial"/>
      <family val="2"/>
    </font>
    <font>
      <i/>
      <sz val="8"/>
      <name val="Arial"/>
      <family val="2"/>
    </font>
    <font>
      <sz val="8"/>
      <color indexed="21"/>
      <name val="Arial"/>
      <family val="2"/>
    </font>
    <font>
      <i/>
      <sz val="8"/>
      <color indexed="21"/>
      <name val="Arial"/>
      <family val="2"/>
    </font>
    <font>
      <sz val="10"/>
      <color indexed="8"/>
      <name val="Arial"/>
      <family val="2"/>
    </font>
    <font>
      <b/>
      <sz val="14"/>
      <color indexed="8"/>
      <name val="Arial"/>
      <family val="2"/>
    </font>
    <font>
      <sz val="14"/>
      <color indexed="8"/>
      <name val="Arial"/>
      <family val="2"/>
    </font>
    <font>
      <sz val="11"/>
      <color indexed="8"/>
      <name val="Arial"/>
      <family val="2"/>
    </font>
    <font>
      <b/>
      <sz val="11"/>
      <color indexed="8"/>
      <name val="Arial"/>
      <family val="2"/>
    </font>
    <font>
      <sz val="11"/>
      <color indexed="81"/>
      <name val="Arial"/>
      <family val="2"/>
    </font>
    <font>
      <sz val="9"/>
      <color indexed="81"/>
      <name val="Tahoma"/>
      <family val="2"/>
    </font>
    <font>
      <b/>
      <sz val="9"/>
      <color indexed="81"/>
      <name val="Tahoma"/>
      <family val="2"/>
    </font>
    <font>
      <u/>
      <sz val="11"/>
      <color indexed="81"/>
      <name val="Arial"/>
      <family val="2"/>
    </font>
    <font>
      <i/>
      <sz val="8"/>
      <name val="Helvetica 65"/>
    </font>
    <font>
      <i/>
      <sz val="11"/>
      <name val="Helvetica 65"/>
    </font>
    <font>
      <b/>
      <sz val="11"/>
      <color theme="0"/>
      <name val="Arial"/>
      <family val="2"/>
    </font>
    <font>
      <sz val="11"/>
      <color theme="0"/>
      <name val="Arial"/>
      <family val="2"/>
    </font>
    <font>
      <sz val="10"/>
      <color theme="0"/>
      <name val="Arial"/>
      <family val="2"/>
    </font>
    <font>
      <b/>
      <sz val="14"/>
      <color theme="0"/>
      <name val="Arial"/>
      <family val="2"/>
    </font>
    <font>
      <sz val="14"/>
      <color theme="0"/>
      <name val="Arial"/>
      <family val="2"/>
    </font>
    <font>
      <sz val="11"/>
      <color theme="0"/>
      <name val="Helvetica 65"/>
    </font>
    <font>
      <b/>
      <sz val="10"/>
      <color theme="0"/>
      <name val="Arial"/>
      <family val="2"/>
    </font>
    <font>
      <b/>
      <u/>
      <sz val="11"/>
      <color theme="0"/>
      <name val="Arial"/>
      <family val="2"/>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gray125">
        <bgColor indexed="43"/>
      </patternFill>
    </fill>
    <fill>
      <patternFill patternType="gray125">
        <bgColor indexed="9"/>
      </patternFill>
    </fill>
    <fill>
      <patternFill patternType="lightGray">
        <bgColor indexed="9"/>
      </patternFill>
    </fill>
    <fill>
      <patternFill patternType="gray0625"/>
    </fill>
    <fill>
      <patternFill patternType="solid">
        <fgColor indexed="22"/>
        <bgColor indexed="0"/>
      </patternFill>
    </fill>
    <fill>
      <patternFill patternType="solid">
        <fgColor indexed="22"/>
        <bgColor indexed="64"/>
      </patternFill>
    </fill>
    <fill>
      <patternFill patternType="solid">
        <fgColor indexed="60"/>
        <bgColor indexed="64"/>
      </patternFill>
    </fill>
    <fill>
      <patternFill patternType="solid">
        <fgColor rgb="FFFFC000"/>
        <bgColor indexed="64"/>
      </patternFill>
    </fill>
  </fills>
  <borders count="35">
    <border>
      <left/>
      <right/>
      <top/>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40" fontId="2"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22" fillId="0" borderId="0"/>
  </cellStyleXfs>
  <cellXfs count="581">
    <xf numFmtId="0" fontId="0" fillId="0" borderId="0" xfId="0"/>
    <xf numFmtId="0" fontId="4" fillId="2" borderId="0" xfId="0" applyFont="1" applyFill="1" applyAlignment="1">
      <alignment vertical="center"/>
    </xf>
    <xf numFmtId="0" fontId="0" fillId="2" borderId="0" xfId="0" applyFill="1"/>
    <xf numFmtId="0" fontId="8" fillId="2" borderId="0" xfId="3" applyFill="1" applyProtection="1">
      <protection locked="0"/>
    </xf>
    <xf numFmtId="0" fontId="8" fillId="2" borderId="0" xfId="3" applyFill="1" applyAlignment="1" applyProtection="1">
      <alignment horizontal="center"/>
      <protection locked="0"/>
    </xf>
    <xf numFmtId="0" fontId="5" fillId="2"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0" fillId="2" borderId="0" xfId="0" applyFill="1" applyBorder="1"/>
    <xf numFmtId="0" fontId="8" fillId="3" borderId="0" xfId="4" applyFill="1"/>
    <xf numFmtId="0" fontId="8" fillId="2" borderId="0" xfId="4" applyFill="1" applyBorder="1"/>
    <xf numFmtId="0" fontId="8" fillId="2" borderId="1" xfId="4" applyFill="1" applyBorder="1"/>
    <xf numFmtId="0" fontId="0" fillId="2" borderId="0" xfId="0" applyFill="1" applyAlignment="1">
      <alignment horizontal="center"/>
    </xf>
    <xf numFmtId="0" fontId="3" fillId="2" borderId="0" xfId="0" applyFont="1" applyFill="1" applyBorder="1" applyAlignment="1" applyProtection="1">
      <alignment vertical="center"/>
    </xf>
    <xf numFmtId="0" fontId="5" fillId="2" borderId="0" xfId="0" applyFont="1" applyFill="1" applyAlignment="1" applyProtection="1">
      <alignment vertical="center"/>
    </xf>
    <xf numFmtId="0" fontId="17" fillId="2" borderId="0" xfId="0" applyFont="1" applyFill="1" applyBorder="1" applyAlignment="1" applyProtection="1">
      <alignment horizontal="centerContinuous" vertical="center"/>
    </xf>
    <xf numFmtId="0" fontId="3" fillId="2" borderId="2" xfId="0" applyFont="1" applyFill="1" applyBorder="1" applyAlignment="1" applyProtection="1">
      <alignment vertical="center"/>
    </xf>
    <xf numFmtId="0" fontId="20"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11" fillId="2" borderId="0" xfId="0" applyNumberFormat="1" applyFont="1" applyFill="1" applyBorder="1" applyAlignment="1">
      <alignment horizontal="left" vertical="center" wrapText="1"/>
    </xf>
    <xf numFmtId="0" fontId="10" fillId="2" borderId="3" xfId="0" applyFont="1" applyFill="1" applyBorder="1" applyAlignment="1">
      <alignment horizontal="center" vertical="center"/>
    </xf>
    <xf numFmtId="0" fontId="0" fillId="2" borderId="3" xfId="0" applyFill="1" applyBorder="1" applyAlignment="1">
      <alignment vertical="center"/>
    </xf>
    <xf numFmtId="0" fontId="11" fillId="2" borderId="0" xfId="0" applyFont="1" applyFill="1" applyAlignment="1">
      <alignment horizontal="center"/>
    </xf>
    <xf numFmtId="0" fontId="13" fillId="2" borderId="0" xfId="0" quotePrefix="1" applyFont="1" applyFill="1" applyBorder="1" applyAlignment="1">
      <alignment horizontal="center" vertical="center"/>
    </xf>
    <xf numFmtId="0" fontId="24" fillId="2" borderId="0" xfId="0" applyFont="1" applyFill="1" applyAlignment="1">
      <alignment horizontal="right"/>
    </xf>
    <xf numFmtId="0" fontId="26" fillId="2" borderId="0" xfId="0" applyFont="1" applyFill="1" applyAlignment="1">
      <alignment vertical="center"/>
    </xf>
    <xf numFmtId="0" fontId="24" fillId="2" borderId="0" xfId="0" applyFont="1" applyFill="1" applyAlignment="1">
      <alignment horizontal="right" vertical="top"/>
    </xf>
    <xf numFmtId="0" fontId="24" fillId="2" borderId="0" xfId="0" quotePrefix="1" applyFont="1" applyFill="1" applyAlignment="1">
      <alignment horizontal="right"/>
    </xf>
    <xf numFmtId="0" fontId="0" fillId="2" borderId="0" xfId="0" applyFill="1" applyAlignment="1">
      <alignment vertical="top"/>
    </xf>
    <xf numFmtId="0" fontId="13" fillId="2" borderId="0" xfId="0" quotePrefix="1" applyFont="1" applyFill="1" applyBorder="1" applyAlignment="1">
      <alignment vertical="center"/>
    </xf>
    <xf numFmtId="0" fontId="0" fillId="2" borderId="0" xfId="0" applyFill="1" applyProtection="1"/>
    <xf numFmtId="0" fontId="8" fillId="2" borderId="0" xfId="3" applyFill="1" applyAlignment="1" applyProtection="1">
      <alignment vertical="center" wrapText="1"/>
    </xf>
    <xf numFmtId="0" fontId="10" fillId="2" borderId="0" xfId="0" applyFont="1" applyFill="1" applyBorder="1" applyAlignment="1">
      <alignment horizontal="center" vertical="center"/>
    </xf>
    <xf numFmtId="0" fontId="0" fillId="2" borderId="0" xfId="0" applyFill="1" applyBorder="1" applyAlignment="1">
      <alignment vertical="center"/>
    </xf>
    <xf numFmtId="0" fontId="12" fillId="2" borderId="0" xfId="0" applyFont="1" applyFill="1" applyAlignment="1">
      <alignment horizontal="justify" vertical="center"/>
    </xf>
    <xf numFmtId="0" fontId="13" fillId="2" borderId="0" xfId="0" quotePrefix="1" applyFont="1" applyFill="1" applyBorder="1" applyAlignment="1">
      <alignment horizontal="justify" vertical="center" wrapText="1"/>
    </xf>
    <xf numFmtId="0" fontId="12" fillId="2" borderId="0" xfId="0" applyFont="1" applyFill="1" applyAlignment="1">
      <alignment horizontal="justify" vertical="center" wrapText="1"/>
    </xf>
    <xf numFmtId="0" fontId="13" fillId="2" borderId="0" xfId="0" quotePrefix="1" applyFont="1" applyFill="1" applyAlignment="1">
      <alignment horizontal="justify" vertical="center" wrapText="1"/>
    </xf>
    <xf numFmtId="0" fontId="12" fillId="2" borderId="0" xfId="0" applyFont="1" applyFill="1" applyBorder="1" applyAlignment="1">
      <alignment horizontal="justify" vertical="center" wrapText="1"/>
    </xf>
    <xf numFmtId="0" fontId="0" fillId="2" borderId="0" xfId="0" applyFill="1" applyAlignment="1">
      <alignment horizontal="right"/>
    </xf>
    <xf numFmtId="0" fontId="13" fillId="2" borderId="0" xfId="0" applyFont="1" applyFill="1" applyBorder="1" applyAlignment="1">
      <alignment horizontal="center" vertical="center"/>
    </xf>
    <xf numFmtId="0" fontId="12" fillId="2" borderId="0" xfId="0" applyFont="1" applyFill="1" applyBorder="1" applyAlignment="1">
      <alignment horizontal="justify" vertical="center"/>
    </xf>
    <xf numFmtId="0" fontId="6" fillId="2" borderId="0" xfId="3" quotePrefix="1" applyFont="1" applyFill="1" applyAlignment="1" applyProtection="1">
      <alignment horizontal="justify" vertical="center" wrapText="1"/>
    </xf>
    <xf numFmtId="0" fontId="8" fillId="2" borderId="0" xfId="3" applyFill="1" applyAlignment="1" applyProtection="1">
      <alignment vertical="center"/>
      <protection locked="0"/>
    </xf>
    <xf numFmtId="0" fontId="10" fillId="2" borderId="0" xfId="0" applyFont="1" applyFill="1" applyAlignment="1">
      <alignment horizontal="left" vertical="center"/>
    </xf>
    <xf numFmtId="0" fontId="21" fillId="2" borderId="0" xfId="0" applyFont="1" applyFill="1" applyBorder="1" applyAlignment="1">
      <alignment horizontal="left" vertical="center"/>
    </xf>
    <xf numFmtId="0" fontId="21" fillId="2" borderId="0" xfId="0" applyFont="1" applyFill="1" applyAlignment="1">
      <alignment horizontal="center" vertical="center"/>
    </xf>
    <xf numFmtId="0" fontId="21" fillId="2" borderId="0" xfId="0" applyFont="1" applyFill="1" applyAlignment="1" applyProtection="1">
      <alignment vertical="center"/>
      <protection locked="0"/>
    </xf>
    <xf numFmtId="0" fontId="21" fillId="2" borderId="0" xfId="0" applyFont="1" applyFill="1" applyAlignment="1">
      <alignment vertical="center"/>
    </xf>
    <xf numFmtId="0" fontId="21" fillId="2" borderId="0" xfId="0" applyFont="1" applyFill="1" applyBorder="1" applyAlignment="1">
      <alignment vertical="center"/>
    </xf>
    <xf numFmtId="0" fontId="18" fillId="2" borderId="0" xfId="0" quotePrefix="1" applyFont="1" applyFill="1" applyAlignment="1" applyProtection="1">
      <alignment vertical="center"/>
      <protection locked="0"/>
    </xf>
    <xf numFmtId="0" fontId="18" fillId="2" borderId="0" xfId="0" quotePrefix="1" applyFont="1" applyFill="1" applyAlignment="1">
      <alignment vertical="center"/>
    </xf>
    <xf numFmtId="0" fontId="21" fillId="2" borderId="0" xfId="0" applyFont="1" applyFill="1" applyBorder="1" applyAlignment="1">
      <alignment horizontal="center" vertical="center"/>
    </xf>
    <xf numFmtId="0" fontId="10" fillId="2" borderId="0" xfId="0" applyFont="1" applyFill="1" applyAlignment="1">
      <alignment horizontal="center" vertical="center"/>
    </xf>
    <xf numFmtId="0" fontId="29" fillId="2" borderId="4" xfId="0" applyFont="1" applyFill="1" applyBorder="1" applyAlignment="1">
      <alignment horizontal="centerContinuous" vertical="center" wrapText="1"/>
    </xf>
    <xf numFmtId="0" fontId="29" fillId="2" borderId="5" xfId="0" applyFont="1" applyFill="1" applyBorder="1" applyAlignment="1">
      <alignment horizontal="centerContinuous" wrapText="1"/>
    </xf>
    <xf numFmtId="0" fontId="29" fillId="2" borderId="0" xfId="0" applyFont="1" applyFill="1" applyBorder="1" applyAlignment="1">
      <alignment horizontal="centerContinuous" vertical="center"/>
    </xf>
    <xf numFmtId="0" fontId="29" fillId="2" borderId="0" xfId="0" applyFont="1" applyFill="1" applyAlignment="1" applyProtection="1">
      <alignment vertical="center"/>
      <protection locked="0"/>
    </xf>
    <xf numFmtId="0" fontId="29" fillId="2" borderId="0" xfId="0" applyFont="1" applyFill="1" applyAlignment="1">
      <alignment vertical="center"/>
    </xf>
    <xf numFmtId="0" fontId="31" fillId="2" borderId="0" xfId="0" applyFont="1" applyFill="1" applyBorder="1" applyAlignment="1">
      <alignment horizontal="center" vertical="center"/>
    </xf>
    <xf numFmtId="0" fontId="29" fillId="2" borderId="0" xfId="0" applyFont="1" applyFill="1" applyBorder="1" applyAlignment="1" applyProtection="1">
      <alignment horizontal="center"/>
    </xf>
    <xf numFmtId="0" fontId="29" fillId="2" borderId="0" xfId="0" applyFont="1" applyFill="1" applyAlignment="1" applyProtection="1">
      <protection locked="0"/>
    </xf>
    <xf numFmtId="0" fontId="29" fillId="2" borderId="0" xfId="0" applyFont="1" applyFill="1" applyAlignment="1"/>
    <xf numFmtId="0" fontId="29" fillId="2" borderId="2" xfId="0" applyFont="1" applyFill="1" applyBorder="1" applyAlignment="1">
      <alignment vertical="center"/>
    </xf>
    <xf numFmtId="0" fontId="29" fillId="2" borderId="0" xfId="0" applyFont="1" applyFill="1" applyBorder="1" applyAlignment="1">
      <alignment vertical="center"/>
    </xf>
    <xf numFmtId="166" fontId="29" fillId="2" borderId="0" xfId="0" applyNumberFormat="1" applyFont="1" applyFill="1" applyBorder="1" applyAlignment="1" applyProtection="1">
      <alignment horizontal="center" vertical="center"/>
      <protection locked="0"/>
    </xf>
    <xf numFmtId="0" fontId="29" fillId="2" borderId="2" xfId="0" quotePrefix="1" applyFont="1" applyFill="1" applyBorder="1" applyAlignment="1">
      <alignment vertical="center"/>
    </xf>
    <xf numFmtId="0" fontId="29" fillId="2" borderId="0" xfId="0" quotePrefix="1" applyFont="1" applyFill="1" applyBorder="1" applyAlignment="1">
      <alignment vertical="center"/>
    </xf>
    <xf numFmtId="0" fontId="35" fillId="2" borderId="2" xfId="0" applyFont="1" applyFill="1" applyBorder="1" applyAlignment="1"/>
    <xf numFmtId="0" fontId="31" fillId="2" borderId="0" xfId="0" applyFont="1" applyFill="1" applyBorder="1" applyAlignment="1"/>
    <xf numFmtId="3" fontId="29" fillId="2" borderId="0" xfId="0" applyNumberFormat="1" applyFont="1" applyFill="1" applyBorder="1" applyAlignment="1" applyProtection="1">
      <alignment horizontal="center"/>
      <protection locked="0"/>
    </xf>
    <xf numFmtId="3" fontId="29" fillId="2" borderId="0" xfId="0" applyNumberFormat="1" applyFont="1" applyFill="1" applyBorder="1" applyAlignment="1" applyProtection="1">
      <alignment horizontal="center"/>
    </xf>
    <xf numFmtId="0" fontId="36" fillId="2" borderId="0" xfId="0" applyFont="1" applyFill="1" applyAlignment="1" applyProtection="1">
      <alignment vertical="center"/>
      <protection locked="0"/>
    </xf>
    <xf numFmtId="0" fontId="36" fillId="2" borderId="0" xfId="0" applyFont="1" applyFill="1" applyProtection="1">
      <protection locked="0"/>
    </xf>
    <xf numFmtId="0" fontId="36" fillId="2" borderId="0" xfId="0" applyFont="1" applyFill="1" applyAlignment="1" applyProtection="1">
      <alignment vertical="top"/>
      <protection locked="0"/>
    </xf>
    <xf numFmtId="0" fontId="31" fillId="2" borderId="6" xfId="0" applyFont="1" applyFill="1" applyBorder="1" applyAlignment="1">
      <alignment vertical="center"/>
    </xf>
    <xf numFmtId="0" fontId="36" fillId="2" borderId="0" xfId="0" applyFont="1" applyFill="1" applyBorder="1" applyProtection="1">
      <protection locked="0"/>
    </xf>
    <xf numFmtId="0" fontId="36" fillId="2" borderId="7" xfId="0" applyFont="1" applyFill="1" applyBorder="1" applyAlignment="1" applyProtection="1">
      <alignment vertical="top"/>
      <protection locked="0"/>
    </xf>
    <xf numFmtId="0" fontId="36" fillId="2" borderId="6" xfId="0" applyFont="1" applyFill="1" applyBorder="1" applyAlignment="1" applyProtection="1">
      <alignment vertical="top"/>
      <protection locked="0"/>
    </xf>
    <xf numFmtId="0" fontId="38" fillId="2" borderId="0" xfId="0" applyFont="1" applyFill="1" applyProtection="1">
      <protection locked="0"/>
    </xf>
    <xf numFmtId="0" fontId="38" fillId="2" borderId="0" xfId="0" applyFont="1" applyFill="1" applyAlignment="1" applyProtection="1">
      <alignment vertical="top"/>
      <protection locked="0"/>
    </xf>
    <xf numFmtId="0" fontId="38" fillId="2" borderId="0" xfId="0" applyFont="1" applyFill="1" applyAlignment="1" applyProtection="1">
      <alignment horizontal="center" vertical="center"/>
      <protection locked="0"/>
    </xf>
    <xf numFmtId="0" fontId="38" fillId="2" borderId="0" xfId="0" applyFont="1" applyFill="1" applyAlignment="1" applyProtection="1">
      <alignment vertical="center"/>
      <protection locked="0"/>
    </xf>
    <xf numFmtId="0" fontId="38" fillId="2" borderId="0" xfId="0" applyFont="1" applyFill="1" applyBorder="1" applyAlignment="1" applyProtection="1">
      <alignment horizontal="center" vertical="center"/>
      <protection locked="0"/>
    </xf>
    <xf numFmtId="0" fontId="38" fillId="2" borderId="0" xfId="0" quotePrefix="1" applyFont="1" applyFill="1" applyAlignment="1" applyProtection="1">
      <alignment vertical="center"/>
      <protection locked="0"/>
    </xf>
    <xf numFmtId="0" fontId="38" fillId="2" borderId="0" xfId="0" applyFont="1" applyFill="1" applyAlignment="1" applyProtection="1">
      <alignment horizontal="left" vertical="center"/>
      <protection locked="0"/>
    </xf>
    <xf numFmtId="0" fontId="38" fillId="3" borderId="8" xfId="0" applyFont="1" applyFill="1" applyBorder="1" applyAlignment="1" applyProtection="1">
      <alignment horizontal="center"/>
      <protection locked="0"/>
    </xf>
    <xf numFmtId="0" fontId="39" fillId="3" borderId="9" xfId="0" applyFont="1" applyFill="1" applyBorder="1" applyAlignment="1" applyProtection="1">
      <alignment vertical="center"/>
      <protection locked="0"/>
    </xf>
    <xf numFmtId="0" fontId="39" fillId="3" borderId="9" xfId="0" applyFont="1" applyFill="1" applyBorder="1" applyAlignment="1">
      <alignment vertical="center"/>
    </xf>
    <xf numFmtId="0" fontId="39" fillId="3" borderId="6" xfId="0" applyFont="1" applyFill="1" applyBorder="1" applyAlignment="1">
      <alignment vertical="center"/>
    </xf>
    <xf numFmtId="0" fontId="37" fillId="3" borderId="7" xfId="0" applyFont="1" applyFill="1" applyBorder="1" applyAlignment="1" applyProtection="1">
      <alignment vertical="center"/>
      <protection locked="0"/>
    </xf>
    <xf numFmtId="1" fontId="38" fillId="3" borderId="8" xfId="0" applyNumberFormat="1" applyFont="1" applyFill="1" applyBorder="1" applyAlignment="1" applyProtection="1">
      <alignment horizontal="center"/>
      <protection locked="0"/>
    </xf>
    <xf numFmtId="1" fontId="38" fillId="3" borderId="10" xfId="0" applyNumberFormat="1" applyFont="1" applyFill="1" applyBorder="1" applyAlignment="1" applyProtection="1">
      <alignment horizontal="center" vertical="center"/>
      <protection locked="0"/>
    </xf>
    <xf numFmtId="1" fontId="38" fillId="3" borderId="10" xfId="0" applyNumberFormat="1" applyFont="1" applyFill="1" applyBorder="1" applyAlignment="1" applyProtection="1">
      <alignment horizontal="center"/>
      <protection locked="0"/>
    </xf>
    <xf numFmtId="1" fontId="38" fillId="3" borderId="11" xfId="0" applyNumberFormat="1" applyFont="1" applyFill="1" applyBorder="1" applyAlignment="1" applyProtection="1">
      <alignment horizontal="center" vertical="center"/>
      <protection locked="0"/>
    </xf>
    <xf numFmtId="1" fontId="38" fillId="3" borderId="12" xfId="0" applyNumberFormat="1" applyFont="1" applyFill="1" applyBorder="1" applyAlignment="1" applyProtection="1">
      <alignment horizontal="center" vertical="center"/>
      <protection locked="0"/>
    </xf>
    <xf numFmtId="1" fontId="38" fillId="3" borderId="13" xfId="0" applyNumberFormat="1" applyFont="1" applyFill="1" applyBorder="1" applyAlignment="1" applyProtection="1">
      <alignment horizontal="center" vertical="center"/>
      <protection locked="0"/>
    </xf>
    <xf numFmtId="1" fontId="38" fillId="3" borderId="12" xfId="0" applyNumberFormat="1" applyFont="1" applyFill="1" applyBorder="1" applyAlignment="1" applyProtection="1">
      <alignment horizontal="center"/>
      <protection locked="0"/>
    </xf>
    <xf numFmtId="1" fontId="38" fillId="3" borderId="13" xfId="0" applyNumberFormat="1" applyFont="1" applyFill="1" applyBorder="1" applyAlignment="1" applyProtection="1">
      <alignment horizontal="center"/>
      <protection locked="0"/>
    </xf>
    <xf numFmtId="3" fontId="38" fillId="3" borderId="11" xfId="0" applyNumberFormat="1" applyFont="1" applyFill="1" applyBorder="1" applyAlignment="1" applyProtection="1">
      <alignment horizontal="center"/>
      <protection locked="0"/>
    </xf>
    <xf numFmtId="3" fontId="38" fillId="3" borderId="11" xfId="0" applyNumberFormat="1" applyFont="1" applyFill="1" applyBorder="1" applyAlignment="1" applyProtection="1">
      <alignment horizontal="center" vertical="center"/>
      <protection locked="0"/>
    </xf>
    <xf numFmtId="166" fontId="38" fillId="3" borderId="11" xfId="0" applyNumberFormat="1" applyFont="1" applyFill="1" applyBorder="1" applyAlignment="1" applyProtection="1">
      <alignment horizontal="center"/>
      <protection locked="0"/>
    </xf>
    <xf numFmtId="0" fontId="29" fillId="2" borderId="14" xfId="0" applyFont="1" applyFill="1" applyBorder="1" applyAlignment="1">
      <alignment horizontal="centerContinuous" vertical="center" wrapText="1"/>
    </xf>
    <xf numFmtId="0" fontId="29" fillId="2" borderId="1" xfId="0" applyFont="1" applyFill="1" applyBorder="1" applyAlignment="1">
      <alignment horizontal="centerContinuous" wrapText="1"/>
    </xf>
    <xf numFmtId="166" fontId="40" fillId="2" borderId="0" xfId="0" applyNumberFormat="1" applyFont="1" applyFill="1" applyBorder="1" applyAlignment="1" applyProtection="1">
      <alignment horizontal="center" vertical="center"/>
      <protection locked="0"/>
    </xf>
    <xf numFmtId="1" fontId="41" fillId="3" borderId="12" xfId="0" applyNumberFormat="1" applyFont="1" applyFill="1" applyBorder="1" applyAlignment="1" applyProtection="1">
      <alignment horizontal="center" vertical="center"/>
      <protection locked="0"/>
    </xf>
    <xf numFmtId="1" fontId="41" fillId="3" borderId="10" xfId="0" applyNumberFormat="1" applyFont="1" applyFill="1" applyBorder="1" applyAlignment="1" applyProtection="1">
      <alignment horizontal="center" vertical="center"/>
      <protection locked="0"/>
    </xf>
    <xf numFmtId="1" fontId="41" fillId="3" borderId="13" xfId="0" applyNumberFormat="1" applyFont="1" applyFill="1" applyBorder="1" applyAlignment="1" applyProtection="1">
      <alignment horizontal="center" vertical="center"/>
      <protection locked="0"/>
    </xf>
    <xf numFmtId="0" fontId="40" fillId="2" borderId="0" xfId="0" applyFont="1" applyFill="1" applyAlignment="1" applyProtection="1">
      <alignment vertical="center"/>
      <protection locked="0"/>
    </xf>
    <xf numFmtId="0" fontId="40" fillId="2" borderId="0" xfId="0" applyFont="1" applyFill="1" applyAlignment="1">
      <alignment vertical="center"/>
    </xf>
    <xf numFmtId="166" fontId="15" fillId="2" borderId="0" xfId="3" applyNumberFormat="1" applyFont="1" applyFill="1" applyBorder="1" applyAlignment="1" applyProtection="1">
      <alignment horizontal="center" vertical="center"/>
      <protection locked="0"/>
    </xf>
    <xf numFmtId="0" fontId="10" fillId="2" borderId="0" xfId="0" applyFont="1" applyFill="1" applyBorder="1" applyAlignment="1">
      <alignment vertical="center"/>
    </xf>
    <xf numFmtId="0" fontId="30" fillId="2" borderId="6" xfId="3" quotePrefix="1" applyFont="1" applyFill="1" applyBorder="1" applyAlignment="1" applyProtection="1">
      <alignment horizontal="justify" vertical="center" wrapText="1"/>
    </xf>
    <xf numFmtId="0" fontId="12" fillId="2" borderId="0" xfId="3" applyFont="1" applyFill="1" applyProtection="1">
      <protection locked="0"/>
    </xf>
    <xf numFmtId="0" fontId="12" fillId="2" borderId="0" xfId="3" applyFont="1" applyFill="1" applyAlignment="1" applyProtection="1">
      <alignment horizontal="center"/>
      <protection locked="0"/>
    </xf>
    <xf numFmtId="166" fontId="29" fillId="2" borderId="0" xfId="0" applyNumberFormat="1" applyFont="1" applyFill="1" applyBorder="1" applyAlignment="1" applyProtection="1">
      <alignment horizontal="center"/>
      <protection locked="0"/>
    </xf>
    <xf numFmtId="0" fontId="29" fillId="2" borderId="0" xfId="0" applyFont="1" applyFill="1" applyBorder="1" applyAlignment="1"/>
    <xf numFmtId="0" fontId="29" fillId="2" borderId="6" xfId="0" applyFont="1" applyFill="1" applyBorder="1" applyAlignment="1" applyProtection="1">
      <alignment vertical="center"/>
      <protection locked="0"/>
    </xf>
    <xf numFmtId="0" fontId="0" fillId="2" borderId="0" xfId="0" applyFill="1" applyBorder="1" applyProtection="1"/>
    <xf numFmtId="0" fontId="36" fillId="2" borderId="0" xfId="0" applyFont="1" applyFill="1" applyProtection="1"/>
    <xf numFmtId="0" fontId="29" fillId="2" borderId="0" xfId="0" applyFont="1" applyFill="1" applyBorder="1" applyAlignment="1" applyProtection="1">
      <alignment vertical="center"/>
    </xf>
    <xf numFmtId="0" fontId="29" fillId="2" borderId="6" xfId="0" applyFont="1" applyFill="1" applyBorder="1" applyAlignment="1">
      <alignment horizontal="centerContinuous" vertical="center" wrapText="1"/>
    </xf>
    <xf numFmtId="0" fontId="29" fillId="0" borderId="15" xfId="0" applyFont="1" applyFill="1" applyBorder="1" applyAlignment="1">
      <alignment vertical="center"/>
    </xf>
    <xf numFmtId="0" fontId="3" fillId="2" borderId="0" xfId="0" quotePrefix="1" applyFont="1" applyFill="1" applyBorder="1" applyAlignment="1" applyProtection="1">
      <alignment vertical="center" wrapText="1"/>
    </xf>
    <xf numFmtId="0" fontId="3" fillId="2" borderId="7" xfId="0" quotePrefix="1" applyFont="1" applyFill="1" applyBorder="1" applyAlignment="1" applyProtection="1">
      <alignment vertical="center" wrapText="1"/>
    </xf>
    <xf numFmtId="0" fontId="3" fillId="2" borderId="6" xfId="0" quotePrefix="1" applyFont="1" applyFill="1" applyBorder="1" applyAlignment="1" applyProtection="1">
      <alignment horizontal="justify" vertical="center" wrapText="1"/>
    </xf>
    <xf numFmtId="0" fontId="15" fillId="2" borderId="0" xfId="3" applyFont="1" applyFill="1" applyProtection="1">
      <protection locked="0"/>
    </xf>
    <xf numFmtId="0" fontId="29" fillId="2" borderId="0" xfId="3" applyFont="1" applyFill="1" applyBorder="1" applyProtection="1">
      <protection locked="0"/>
    </xf>
    <xf numFmtId="0" fontId="12" fillId="2" borderId="0" xfId="3" applyFont="1" applyFill="1" applyBorder="1" applyProtection="1">
      <protection locked="0"/>
    </xf>
    <xf numFmtId="0" fontId="10" fillId="2" borderId="0" xfId="3" applyFont="1" applyFill="1" applyBorder="1" applyAlignment="1" applyProtection="1">
      <alignment horizontal="left"/>
      <protection locked="0"/>
    </xf>
    <xf numFmtId="0" fontId="11" fillId="2" borderId="0" xfId="3" applyFont="1" applyFill="1" applyBorder="1" applyAlignment="1" applyProtection="1">
      <alignment horizontal="center" vertical="center" wrapText="1"/>
      <protection locked="0"/>
    </xf>
    <xf numFmtId="0" fontId="31" fillId="2" borderId="0" xfId="3" applyFont="1" applyFill="1" applyBorder="1" applyAlignment="1" applyProtection="1">
      <alignment horizontal="justify" vertical="center"/>
      <protection locked="0"/>
    </xf>
    <xf numFmtId="165" fontId="31" fillId="2" borderId="0" xfId="3" applyNumberFormat="1" applyFont="1" applyFill="1" applyBorder="1" applyAlignment="1" applyProtection="1">
      <alignment horizontal="right"/>
      <protection locked="0"/>
    </xf>
    <xf numFmtId="0" fontId="29" fillId="2" borderId="0" xfId="3" applyFont="1" applyFill="1" applyBorder="1" applyAlignment="1" applyProtection="1">
      <protection locked="0"/>
    </xf>
    <xf numFmtId="0" fontId="31" fillId="2" borderId="0" xfId="3" quotePrefix="1" applyFont="1" applyFill="1" applyBorder="1" applyAlignment="1" applyProtection="1">
      <alignment horizontal="left" vertical="center"/>
      <protection locked="0"/>
    </xf>
    <xf numFmtId="0" fontId="29" fillId="2" borderId="0" xfId="3" applyFont="1" applyFill="1" applyBorder="1" applyAlignment="1" applyProtection="1">
      <alignment horizontal="center" vertical="center" wrapText="1"/>
      <protection locked="0"/>
    </xf>
    <xf numFmtId="0" fontId="29" fillId="2" borderId="0" xfId="3" quotePrefix="1" applyFont="1" applyFill="1" applyBorder="1" applyAlignment="1" applyProtection="1">
      <alignment horizontal="left" vertical="center"/>
      <protection locked="0"/>
    </xf>
    <xf numFmtId="0" fontId="29" fillId="2" borderId="0" xfId="3" applyFont="1" applyFill="1" applyBorder="1" applyAlignment="1" applyProtection="1">
      <alignment horizontal="justify"/>
      <protection locked="0"/>
    </xf>
    <xf numFmtId="3" fontId="29" fillId="2" borderId="0" xfId="3" applyNumberFormat="1" applyFont="1" applyFill="1" applyBorder="1" applyAlignment="1" applyProtection="1">
      <alignment horizontal="center" vertical="center"/>
      <protection locked="0"/>
    </xf>
    <xf numFmtId="0" fontId="29" fillId="2" borderId="0" xfId="3" quotePrefix="1" applyFont="1" applyFill="1" applyBorder="1" applyAlignment="1" applyProtection="1">
      <alignment horizontal="left" vertical="center" wrapText="1"/>
      <protection locked="0"/>
    </xf>
    <xf numFmtId="0" fontId="29" fillId="2" borderId="0" xfId="3" quotePrefix="1" applyFont="1" applyFill="1" applyBorder="1" applyAlignment="1" applyProtection="1">
      <alignment vertical="center" wrapText="1"/>
      <protection locked="0"/>
    </xf>
    <xf numFmtId="0" fontId="29" fillId="2" borderId="0" xfId="3" quotePrefix="1" applyFont="1" applyFill="1" applyBorder="1" applyAlignment="1" applyProtection="1">
      <alignment horizontal="left"/>
      <protection locked="0"/>
    </xf>
    <xf numFmtId="0" fontId="29" fillId="2" borderId="0" xfId="3" quotePrefix="1" applyFont="1" applyFill="1" applyBorder="1" applyAlignment="1" applyProtection="1">
      <alignment horizontal="left" wrapText="1"/>
      <protection locked="0"/>
    </xf>
    <xf numFmtId="0" fontId="29" fillId="2" borderId="0" xfId="3" applyFont="1" applyFill="1" applyBorder="1" applyAlignment="1" applyProtection="1">
      <alignment wrapText="1"/>
      <protection locked="0"/>
    </xf>
    <xf numFmtId="17" fontId="10" fillId="2" borderId="0" xfId="3" quotePrefix="1" applyNumberFormat="1" applyFont="1" applyFill="1" applyAlignment="1" applyProtection="1">
      <alignment horizontal="center"/>
      <protection locked="0"/>
    </xf>
    <xf numFmtId="0" fontId="12" fillId="2" borderId="0" xfId="3" applyFont="1" applyFill="1" applyBorder="1" applyAlignment="1" applyProtection="1">
      <alignment horizontal="center"/>
      <protection locked="0"/>
    </xf>
    <xf numFmtId="0" fontId="21" fillId="0" borderId="0" xfId="0" applyFont="1" applyFill="1" applyAlignment="1" applyProtection="1">
      <alignment vertical="center"/>
      <protection locked="0"/>
    </xf>
    <xf numFmtId="0" fontId="21" fillId="0" borderId="0" xfId="0" applyFont="1" applyFill="1" applyAlignment="1">
      <alignment vertical="center"/>
    </xf>
    <xf numFmtId="0" fontId="29" fillId="0" borderId="6" xfId="0" applyFont="1" applyFill="1" applyBorder="1" applyAlignment="1" applyProtection="1">
      <alignment vertical="center"/>
      <protection locked="0"/>
    </xf>
    <xf numFmtId="0" fontId="36" fillId="0" borderId="6" xfId="0" applyFont="1" applyFill="1" applyBorder="1" applyProtection="1">
      <protection locked="0"/>
    </xf>
    <xf numFmtId="0" fontId="36" fillId="0" borderId="0" xfId="0" applyFont="1" applyFill="1" applyProtection="1">
      <protection locked="0"/>
    </xf>
    <xf numFmtId="0" fontId="21" fillId="0" borderId="0" xfId="0" applyFont="1" applyFill="1" applyBorder="1" applyAlignment="1" applyProtection="1">
      <alignment vertical="center"/>
      <protection locked="0"/>
    </xf>
    <xf numFmtId="0" fontId="21" fillId="0" borderId="0" xfId="0" applyFont="1" applyFill="1" applyBorder="1" applyAlignment="1">
      <alignment vertical="center"/>
    </xf>
    <xf numFmtId="0" fontId="36" fillId="0" borderId="0" xfId="0" applyFont="1" applyFill="1" applyBorder="1" applyProtection="1">
      <protection locked="0"/>
    </xf>
    <xf numFmtId="0" fontId="29" fillId="0" borderId="16" xfId="0" applyFont="1" applyFill="1" applyBorder="1" applyAlignment="1" applyProtection="1">
      <alignment vertical="center"/>
      <protection locked="0"/>
    </xf>
    <xf numFmtId="0" fontId="29" fillId="0" borderId="17" xfId="0" applyFont="1" applyFill="1" applyBorder="1" applyAlignment="1" applyProtection="1">
      <alignment vertical="center"/>
      <protection locked="0"/>
    </xf>
    <xf numFmtId="0" fontId="31" fillId="2" borderId="7" xfId="0" applyFont="1" applyFill="1" applyBorder="1" applyAlignment="1">
      <alignment horizontal="center" vertical="center"/>
    </xf>
    <xf numFmtId="0" fontId="31" fillId="0" borderId="6" xfId="0" applyFont="1" applyFill="1" applyBorder="1" applyAlignment="1" applyProtection="1">
      <alignment horizontal="center" vertical="center"/>
    </xf>
    <xf numFmtId="0" fontId="31" fillId="2" borderId="0"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18" xfId="0" applyFont="1" applyFill="1" applyBorder="1" applyAlignment="1" applyProtection="1">
      <alignment horizontal="center" vertical="center" wrapText="1"/>
    </xf>
    <xf numFmtId="0" fontId="31" fillId="0" borderId="18" xfId="0" quotePrefix="1"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45" fillId="3" borderId="7" xfId="0" applyFont="1" applyFill="1" applyBorder="1" applyAlignment="1" applyProtection="1">
      <alignment horizontal="centerContinuous" vertical="center"/>
      <protection locked="0"/>
    </xf>
    <xf numFmtId="0" fontId="45" fillId="3" borderId="9" xfId="0" applyFont="1" applyFill="1" applyBorder="1" applyAlignment="1" applyProtection="1">
      <alignment horizontal="centerContinuous" vertical="center"/>
      <protection locked="0"/>
    </xf>
    <xf numFmtId="0" fontId="45" fillId="3" borderId="6" xfId="0" applyFont="1" applyFill="1" applyBorder="1" applyAlignment="1" applyProtection="1">
      <alignment horizontal="centerContinuous" vertical="center"/>
      <protection locked="0"/>
    </xf>
    <xf numFmtId="0" fontId="31" fillId="2" borderId="18" xfId="0" applyFont="1" applyFill="1" applyBorder="1" applyAlignment="1">
      <alignment horizontal="center" vertical="center"/>
    </xf>
    <xf numFmtId="0" fontId="31" fillId="2" borderId="18" xfId="0" quotePrefix="1" applyFont="1" applyFill="1" applyBorder="1" applyAlignment="1">
      <alignment horizontal="center" vertical="center"/>
    </xf>
    <xf numFmtId="0" fontId="45" fillId="3" borderId="8" xfId="0" applyFont="1" applyFill="1" applyBorder="1" applyAlignment="1" applyProtection="1">
      <alignment horizontal="center" vertical="center"/>
      <protection locked="0"/>
    </xf>
    <xf numFmtId="0" fontId="45" fillId="3" borderId="8" xfId="0" quotePrefix="1" applyFont="1" applyFill="1" applyBorder="1" applyAlignment="1" applyProtection="1">
      <alignment horizontal="center" vertical="center" wrapText="1"/>
      <protection locked="0"/>
    </xf>
    <xf numFmtId="0" fontId="31" fillId="2" borderId="18" xfId="0" applyFont="1" applyFill="1" applyBorder="1" applyAlignment="1">
      <alignment horizontal="center" vertical="center" wrapText="1"/>
    </xf>
    <xf numFmtId="0" fontId="46" fillId="2" borderId="0" xfId="3" applyFont="1" applyFill="1" applyProtection="1">
      <protection locked="0"/>
    </xf>
    <xf numFmtId="0" fontId="48" fillId="2" borderId="0" xfId="3" applyFont="1" applyFill="1" applyBorder="1" applyAlignment="1" applyProtection="1"/>
    <xf numFmtId="0" fontId="46" fillId="2" borderId="0" xfId="3" applyFont="1" applyFill="1" applyAlignment="1" applyProtection="1">
      <alignment wrapText="1"/>
      <protection locked="0"/>
    </xf>
    <xf numFmtId="0" fontId="46" fillId="2" borderId="0" xfId="3" applyFont="1" applyFill="1" applyBorder="1" applyAlignment="1" applyProtection="1">
      <alignment horizontal="center" vertical="center" wrapText="1"/>
    </xf>
    <xf numFmtId="0" fontId="49" fillId="2" borderId="0" xfId="3" applyFont="1" applyFill="1" applyProtection="1">
      <protection locked="0"/>
    </xf>
    <xf numFmtId="0" fontId="51" fillId="2" borderId="0" xfId="3" applyFont="1" applyFill="1" applyBorder="1" applyAlignment="1" applyProtection="1"/>
    <xf numFmtId="0" fontId="8" fillId="2" borderId="0" xfId="3" applyFill="1" applyBorder="1" applyAlignment="1" applyProtection="1">
      <alignment vertical="center"/>
      <protection locked="0"/>
    </xf>
    <xf numFmtId="0" fontId="8" fillId="2" borderId="0" xfId="3" applyFill="1" applyBorder="1" applyProtection="1">
      <protection locked="0"/>
    </xf>
    <xf numFmtId="0" fontId="8" fillId="2" borderId="5" xfId="3" applyFill="1" applyBorder="1" applyProtection="1">
      <protection locked="0"/>
    </xf>
    <xf numFmtId="0" fontId="8" fillId="2" borderId="0" xfId="3" applyFill="1" applyBorder="1" applyAlignment="1" applyProtection="1">
      <protection locked="0"/>
    </xf>
    <xf numFmtId="166" fontId="15" fillId="2" borderId="0" xfId="3" applyNumberFormat="1" applyFont="1" applyFill="1" applyBorder="1" applyAlignment="1" applyProtection="1">
      <alignment horizontal="center"/>
      <protection locked="0"/>
    </xf>
    <xf numFmtId="0" fontId="29" fillId="2" borderId="0" xfId="0" applyFont="1" applyFill="1" applyAlignment="1">
      <alignment vertical="top"/>
    </xf>
    <xf numFmtId="0" fontId="29" fillId="2" borderId="0" xfId="0" applyFont="1" applyFill="1" applyBorder="1" applyAlignment="1">
      <alignment vertical="top"/>
    </xf>
    <xf numFmtId="0" fontId="29" fillId="2" borderId="0" xfId="0" applyFont="1" applyFill="1" applyAlignment="1" applyProtection="1">
      <alignment vertical="top"/>
      <protection locked="0"/>
    </xf>
    <xf numFmtId="0" fontId="40" fillId="2" borderId="0" xfId="0" quotePrefix="1" applyFont="1" applyFill="1" applyBorder="1" applyAlignment="1">
      <alignment vertical="top"/>
    </xf>
    <xf numFmtId="0" fontId="29" fillId="2" borderId="0" xfId="0" applyFont="1" applyFill="1" applyBorder="1" applyAlignment="1" applyProtection="1">
      <alignment vertical="top"/>
      <protection locked="0"/>
    </xf>
    <xf numFmtId="166" fontId="29" fillId="2" borderId="0" xfId="0" applyNumberFormat="1" applyFont="1" applyFill="1" applyBorder="1" applyAlignment="1" applyProtection="1">
      <alignment horizontal="center" vertical="top"/>
      <protection locked="0"/>
    </xf>
    <xf numFmtId="0" fontId="29" fillId="2" borderId="14" xfId="0" applyFont="1" applyFill="1" applyBorder="1" applyAlignment="1">
      <alignment vertical="top"/>
    </xf>
    <xf numFmtId="0" fontId="29" fillId="0" borderId="0" xfId="0" applyFont="1" applyFill="1" applyBorder="1" applyAlignment="1">
      <alignment vertical="center"/>
    </xf>
    <xf numFmtId="0" fontId="29" fillId="0" borderId="0" xfId="0" applyFont="1" applyFill="1" applyBorder="1" applyAlignment="1"/>
    <xf numFmtId="0" fontId="29" fillId="0" borderId="0" xfId="0" quotePrefix="1" applyFont="1" applyFill="1" applyBorder="1" applyAlignment="1">
      <alignment vertical="center"/>
    </xf>
    <xf numFmtId="0" fontId="31" fillId="0" borderId="0" xfId="0" applyFont="1" applyFill="1" applyBorder="1" applyAlignment="1"/>
    <xf numFmtId="0" fontId="36" fillId="4" borderId="4" xfId="0" applyFont="1" applyFill="1" applyBorder="1" applyAlignment="1" applyProtection="1">
      <alignment horizontal="left" vertical="center"/>
      <protection locked="0"/>
    </xf>
    <xf numFmtId="1" fontId="36" fillId="4" borderId="16" xfId="0" applyNumberFormat="1" applyFont="1" applyFill="1" applyBorder="1" applyAlignment="1" applyProtection="1">
      <alignment vertical="center"/>
      <protection locked="0"/>
    </xf>
    <xf numFmtId="0" fontId="36" fillId="4" borderId="14" xfId="0" applyFont="1" applyFill="1" applyBorder="1" applyAlignment="1" applyProtection="1">
      <alignment horizontal="left" vertical="center"/>
      <protection locked="0"/>
    </xf>
    <xf numFmtId="1" fontId="36" fillId="4" borderId="17" xfId="0" quotePrefix="1" applyNumberFormat="1" applyFont="1" applyFill="1" applyBorder="1" applyAlignment="1" applyProtection="1">
      <alignment vertical="center"/>
      <protection locked="0"/>
    </xf>
    <xf numFmtId="1" fontId="38" fillId="3" borderId="19" xfId="0" applyNumberFormat="1" applyFont="1" applyFill="1" applyBorder="1" applyAlignment="1" applyProtection="1">
      <alignment horizontal="center" vertical="top"/>
      <protection locked="0"/>
    </xf>
    <xf numFmtId="1" fontId="38" fillId="3" borderId="20" xfId="0" applyNumberFormat="1" applyFont="1" applyFill="1" applyBorder="1" applyAlignment="1" applyProtection="1">
      <alignment horizontal="center" vertical="top"/>
      <protection locked="0"/>
    </xf>
    <xf numFmtId="1" fontId="38" fillId="3" borderId="21" xfId="0" applyNumberFormat="1" applyFont="1" applyFill="1" applyBorder="1" applyAlignment="1" applyProtection="1">
      <alignment horizontal="center" vertical="top"/>
      <protection locked="0"/>
    </xf>
    <xf numFmtId="0" fontId="29" fillId="2" borderId="1" xfId="0" applyFont="1" applyFill="1" applyBorder="1" applyAlignment="1" applyProtection="1">
      <alignment vertical="top"/>
      <protection locked="0"/>
    </xf>
    <xf numFmtId="1" fontId="38" fillId="3" borderId="22" xfId="0" applyNumberFormat="1" applyFont="1" applyFill="1" applyBorder="1" applyAlignment="1" applyProtection="1">
      <alignment horizontal="center" vertical="top"/>
      <protection locked="0"/>
    </xf>
    <xf numFmtId="0" fontId="45" fillId="3" borderId="7" xfId="0" applyFont="1" applyFill="1" applyBorder="1" applyAlignment="1" applyProtection="1">
      <alignment vertical="center"/>
      <protection locked="0"/>
    </xf>
    <xf numFmtId="0" fontId="45" fillId="3" borderId="6" xfId="0" applyFont="1" applyFill="1" applyBorder="1" applyAlignment="1" applyProtection="1">
      <alignment vertical="center"/>
      <protection locked="0"/>
    </xf>
    <xf numFmtId="0" fontId="38" fillId="0" borderId="0" xfId="0" applyFont="1" applyFill="1"/>
    <xf numFmtId="0" fontId="38" fillId="0" borderId="0" xfId="0" applyFont="1" applyFill="1" applyAlignment="1">
      <alignment horizontal="center"/>
    </xf>
    <xf numFmtId="0" fontId="36" fillId="0" borderId="0" xfId="0" applyFont="1" applyFill="1"/>
    <xf numFmtId="0" fontId="38" fillId="3" borderId="4" xfId="0" applyFont="1" applyFill="1" applyBorder="1" applyAlignment="1">
      <alignment horizontal="center" vertical="center"/>
    </xf>
    <xf numFmtId="0" fontId="38" fillId="3" borderId="8" xfId="0" applyFont="1" applyFill="1" applyBorder="1" applyAlignment="1">
      <alignment horizontal="center" vertical="center" wrapText="1"/>
    </xf>
    <xf numFmtId="0" fontId="38" fillId="0" borderId="0" xfId="0" applyFont="1" applyFill="1" applyAlignment="1">
      <alignment vertical="center"/>
    </xf>
    <xf numFmtId="0" fontId="38" fillId="0" borderId="0" xfId="0" applyFont="1" applyFill="1" applyBorder="1" applyAlignment="1">
      <alignment vertical="center"/>
    </xf>
    <xf numFmtId="3" fontId="38" fillId="3" borderId="8" xfId="0" applyNumberFormat="1" applyFont="1" applyFill="1" applyBorder="1" applyAlignment="1">
      <alignment horizontal="center" vertical="center"/>
    </xf>
    <xf numFmtId="0" fontId="36" fillId="0" borderId="0" xfId="0" applyFont="1" applyFill="1" applyAlignment="1">
      <alignment vertical="center"/>
    </xf>
    <xf numFmtId="0" fontId="38" fillId="3" borderId="2" xfId="0" applyFont="1" applyFill="1" applyBorder="1" applyAlignment="1">
      <alignment horizontal="center" vertical="center"/>
    </xf>
    <xf numFmtId="3" fontId="38" fillId="3" borderId="11"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36" fillId="0" borderId="0" xfId="0" applyFont="1" applyFill="1" applyAlignment="1">
      <alignment horizontal="center"/>
    </xf>
    <xf numFmtId="0" fontId="40" fillId="2" borderId="0" xfId="0" applyFont="1" applyFill="1" applyBorder="1" applyAlignment="1" applyProtection="1">
      <alignment vertical="center"/>
      <protection locked="0"/>
    </xf>
    <xf numFmtId="0" fontId="40" fillId="2" borderId="0" xfId="0" applyFont="1" applyFill="1" applyBorder="1" applyAlignment="1">
      <alignment vertical="center"/>
    </xf>
    <xf numFmtId="1" fontId="41" fillId="3" borderId="12" xfId="0" applyNumberFormat="1" applyFont="1" applyFill="1" applyBorder="1" applyAlignment="1" applyProtection="1">
      <alignment horizontal="center"/>
      <protection locked="0"/>
    </xf>
    <xf numFmtId="0" fontId="29" fillId="2" borderId="18" xfId="3" applyFont="1" applyFill="1" applyBorder="1" applyAlignment="1" applyProtection="1">
      <alignment horizontal="center" vertical="center" wrapText="1"/>
      <protection locked="0"/>
    </xf>
    <xf numFmtId="3" fontId="29" fillId="2" borderId="6" xfId="3" applyNumberFormat="1" applyFont="1" applyFill="1" applyBorder="1" applyAlignment="1" applyProtection="1">
      <alignment horizontal="center" vertical="center"/>
      <protection locked="0"/>
    </xf>
    <xf numFmtId="0" fontId="29" fillId="2" borderId="18" xfId="3" applyFont="1" applyFill="1" applyBorder="1" applyAlignment="1" applyProtection="1">
      <alignment horizontal="center" vertical="center"/>
      <protection locked="0"/>
    </xf>
    <xf numFmtId="3" fontId="29" fillId="2" borderId="23" xfId="3" applyNumberFormat="1" applyFont="1" applyFill="1" applyBorder="1" applyAlignment="1" applyProtection="1">
      <alignment horizontal="center" vertical="center"/>
      <protection locked="0"/>
    </xf>
    <xf numFmtId="3" fontId="29" fillId="2" borderId="24" xfId="3" applyNumberFormat="1" applyFont="1" applyFill="1" applyBorder="1" applyAlignment="1" applyProtection="1">
      <alignment horizontal="center" vertical="center"/>
      <protection locked="0"/>
    </xf>
    <xf numFmtId="0" fontId="8" fillId="2" borderId="5" xfId="4" applyFill="1" applyBorder="1"/>
    <xf numFmtId="0" fontId="8" fillId="2" borderId="15" xfId="4" applyFill="1" applyBorder="1"/>
    <xf numFmtId="0" fontId="1" fillId="2" borderId="2" xfId="4" applyFont="1" applyFill="1" applyBorder="1" applyAlignment="1">
      <alignment horizontal="center"/>
    </xf>
    <xf numFmtId="0" fontId="8" fillId="2" borderId="2" xfId="4" applyFill="1" applyBorder="1"/>
    <xf numFmtId="0" fontId="8" fillId="2" borderId="14" xfId="4" applyFill="1" applyBorder="1"/>
    <xf numFmtId="0" fontId="1" fillId="2" borderId="0" xfId="4" quotePrefix="1" applyFont="1" applyFill="1" applyBorder="1" applyAlignment="1">
      <alignment horizontal="left"/>
    </xf>
    <xf numFmtId="0" fontId="23" fillId="2" borderId="0" xfId="0" quotePrefix="1" applyFont="1" applyFill="1" applyBorder="1" applyAlignment="1"/>
    <xf numFmtId="0" fontId="53" fillId="2" borderId="0" xfId="0" applyFont="1" applyFill="1" applyBorder="1" applyAlignment="1">
      <alignment horizontal="center" vertical="center"/>
    </xf>
    <xf numFmtId="0" fontId="53" fillId="2" borderId="16" xfId="4" applyFont="1" applyFill="1" applyBorder="1" applyAlignment="1">
      <alignment horizontal="right"/>
    </xf>
    <xf numFmtId="0" fontId="21" fillId="2" borderId="15" xfId="4" applyFont="1" applyFill="1" applyBorder="1" applyAlignment="1" applyProtection="1">
      <alignment horizontal="center" vertical="center"/>
      <protection locked="0"/>
    </xf>
    <xf numFmtId="0" fontId="0" fillId="0" borderId="15" xfId="0" applyBorder="1"/>
    <xf numFmtId="0" fontId="28" fillId="2" borderId="15" xfId="4" quotePrefix="1" applyFont="1" applyFill="1" applyBorder="1" applyAlignment="1">
      <alignment horizontal="center"/>
    </xf>
    <xf numFmtId="0" fontId="7" fillId="2" borderId="15" xfId="4" applyFont="1" applyFill="1" applyBorder="1" applyAlignment="1">
      <alignment horizontal="center"/>
    </xf>
    <xf numFmtId="0" fontId="32" fillId="2" borderId="15" xfId="4" applyFont="1" applyFill="1" applyBorder="1" applyAlignment="1">
      <alignment horizontal="center"/>
    </xf>
    <xf numFmtId="0" fontId="23" fillId="2" borderId="15" xfId="0" quotePrefix="1" applyFont="1" applyFill="1" applyBorder="1" applyAlignment="1"/>
    <xf numFmtId="0" fontId="8" fillId="0" borderId="1" xfId="4" applyFill="1" applyBorder="1"/>
    <xf numFmtId="0" fontId="8" fillId="0" borderId="17" xfId="4" applyFill="1" applyBorder="1"/>
    <xf numFmtId="0" fontId="53" fillId="2" borderId="5" xfId="4" applyFont="1" applyFill="1" applyBorder="1" applyAlignment="1">
      <alignment horizontal="right"/>
    </xf>
    <xf numFmtId="0" fontId="8" fillId="2" borderId="4" xfId="4" applyFill="1" applyBorder="1"/>
    <xf numFmtId="0" fontId="8" fillId="2" borderId="16" xfId="4" applyFill="1" applyBorder="1"/>
    <xf numFmtId="0" fontId="29" fillId="0" borderId="0" xfId="0" quotePrefix="1" applyFont="1" applyAlignment="1">
      <alignment horizontal="left" vertical="center"/>
    </xf>
    <xf numFmtId="0" fontId="30" fillId="2" borderId="0" xfId="3" quotePrefix="1" applyFont="1" applyFill="1" applyBorder="1" applyAlignment="1" applyProtection="1">
      <alignment horizontal="left" vertical="center"/>
      <protection locked="0"/>
    </xf>
    <xf numFmtId="3" fontId="29" fillId="2" borderId="25" xfId="3" applyNumberFormat="1" applyFont="1" applyFill="1" applyBorder="1" applyAlignment="1" applyProtection="1">
      <alignment horizontal="center" vertical="center"/>
      <protection locked="0"/>
    </xf>
    <xf numFmtId="3" fontId="29" fillId="2" borderId="22" xfId="3" applyNumberFormat="1" applyFont="1" applyFill="1" applyBorder="1" applyAlignment="1" applyProtection="1">
      <alignment horizontal="center" vertical="center"/>
      <protection locked="0"/>
    </xf>
    <xf numFmtId="0" fontId="12" fillId="0" borderId="0" xfId="3" applyFont="1" applyFill="1" applyProtection="1">
      <protection locked="0"/>
    </xf>
    <xf numFmtId="1" fontId="38" fillId="3" borderId="11" xfId="0" applyNumberFormat="1" applyFont="1" applyFill="1" applyBorder="1" applyAlignment="1" applyProtection="1">
      <alignment horizontal="center"/>
      <protection locked="0"/>
    </xf>
    <xf numFmtId="1" fontId="41" fillId="3" borderId="11" xfId="0" applyNumberFormat="1" applyFont="1" applyFill="1" applyBorder="1" applyAlignment="1" applyProtection="1">
      <alignment horizontal="center" vertical="center"/>
      <protection locked="0"/>
    </xf>
    <xf numFmtId="1" fontId="41" fillId="3" borderId="22" xfId="0" applyNumberFormat="1" applyFont="1" applyFill="1" applyBorder="1" applyAlignment="1" applyProtection="1">
      <alignment horizontal="center" vertical="center"/>
      <protection locked="0"/>
    </xf>
    <xf numFmtId="0" fontId="45" fillId="3" borderId="8" xfId="0" applyFont="1" applyFill="1" applyBorder="1" applyAlignment="1" applyProtection="1">
      <alignment horizontal="center" vertical="center" wrapText="1"/>
      <protection locked="0"/>
    </xf>
    <xf numFmtId="1" fontId="41" fillId="3" borderId="11" xfId="0" applyNumberFormat="1" applyFont="1" applyFill="1" applyBorder="1" applyAlignment="1" applyProtection="1">
      <alignment horizontal="center"/>
      <protection locked="0"/>
    </xf>
    <xf numFmtId="0" fontId="54" fillId="2" borderId="0" xfId="0" quotePrefix="1" applyFont="1" applyFill="1" applyAlignment="1" applyProtection="1">
      <alignment vertical="center" wrapText="1"/>
      <protection hidden="1"/>
    </xf>
    <xf numFmtId="0" fontId="21" fillId="2" borderId="1" xfId="0" applyFont="1" applyFill="1" applyBorder="1" applyAlignment="1">
      <alignment vertical="center"/>
    </xf>
    <xf numFmtId="1" fontId="38" fillId="3" borderId="22" xfId="0" applyNumberFormat="1" applyFont="1" applyFill="1" applyBorder="1" applyAlignment="1" applyProtection="1">
      <alignment horizontal="center" vertical="center"/>
      <protection locked="0"/>
    </xf>
    <xf numFmtId="1" fontId="38" fillId="3" borderId="8" xfId="0" applyNumberFormat="1" applyFont="1" applyFill="1" applyBorder="1" applyAlignment="1" applyProtection="1">
      <alignment horizontal="center" vertical="center"/>
      <protection locked="0"/>
    </xf>
    <xf numFmtId="0" fontId="4" fillId="2" borderId="0" xfId="0" applyFont="1" applyFill="1" applyBorder="1" applyAlignment="1">
      <alignment vertical="center"/>
    </xf>
    <xf numFmtId="0" fontId="29" fillId="2" borderId="0" xfId="0" applyFont="1" applyFill="1" applyBorder="1" applyAlignment="1" applyProtection="1">
      <alignment vertical="center"/>
      <protection locked="0"/>
    </xf>
    <xf numFmtId="1" fontId="38" fillId="0" borderId="2" xfId="0" applyNumberFormat="1" applyFont="1" applyFill="1" applyBorder="1" applyAlignment="1" applyProtection="1">
      <alignment horizontal="center" vertical="top"/>
      <protection locked="0"/>
    </xf>
    <xf numFmtId="0" fontId="38" fillId="3" borderId="18" xfId="0" applyFont="1" applyFill="1" applyBorder="1" applyAlignment="1" applyProtection="1">
      <alignment horizontal="center" vertical="center" wrapText="1"/>
      <protection locked="0"/>
    </xf>
    <xf numFmtId="0" fontId="38" fillId="3" borderId="18" xfId="0" applyFont="1" applyFill="1" applyBorder="1" applyAlignment="1" applyProtection="1">
      <alignment horizontal="center" vertical="center"/>
      <protection locked="0"/>
    </xf>
    <xf numFmtId="0" fontId="36" fillId="2" borderId="0" xfId="3" applyFont="1" applyFill="1" applyAlignment="1" applyProtection="1">
      <alignment vertical="center"/>
      <protection locked="0"/>
    </xf>
    <xf numFmtId="0" fontId="36" fillId="2" borderId="0" xfId="3" applyFont="1" applyFill="1" applyBorder="1" applyAlignment="1" applyProtection="1">
      <alignment vertical="center"/>
      <protection locked="0"/>
    </xf>
    <xf numFmtId="0" fontId="55" fillId="3" borderId="8" xfId="3" applyFont="1" applyFill="1" applyBorder="1" applyProtection="1">
      <protection locked="0"/>
    </xf>
    <xf numFmtId="0" fontId="55" fillId="2" borderId="0" xfId="3" applyFont="1" applyFill="1" applyBorder="1" applyAlignment="1" applyProtection="1">
      <alignment vertical="center"/>
      <protection locked="0"/>
    </xf>
    <xf numFmtId="1" fontId="56" fillId="3" borderId="11" xfId="0" applyNumberFormat="1" applyFont="1" applyFill="1" applyBorder="1" applyAlignment="1" applyProtection="1">
      <alignment horizontal="center" vertical="center"/>
      <protection locked="0"/>
    </xf>
    <xf numFmtId="0" fontId="55" fillId="2" borderId="0" xfId="3" applyFont="1" applyFill="1" applyBorder="1" applyProtection="1">
      <protection locked="0"/>
    </xf>
    <xf numFmtId="0" fontId="55" fillId="3" borderId="11" xfId="3" applyFont="1" applyFill="1" applyBorder="1" applyProtection="1">
      <protection locked="0"/>
    </xf>
    <xf numFmtId="0" fontId="55" fillId="3" borderId="11" xfId="3" applyFont="1" applyFill="1" applyBorder="1" applyAlignment="1" applyProtection="1">
      <alignment vertical="center"/>
      <protection locked="0"/>
    </xf>
    <xf numFmtId="0" fontId="55" fillId="2" borderId="0" xfId="3" applyFont="1" applyFill="1" applyAlignment="1" applyProtection="1">
      <alignment vertical="center"/>
      <protection locked="0"/>
    </xf>
    <xf numFmtId="0" fontId="55" fillId="2" borderId="0" xfId="3" applyFont="1" applyFill="1" applyProtection="1">
      <protection locked="0"/>
    </xf>
    <xf numFmtId="0" fontId="55" fillId="3" borderId="22" xfId="3" applyFont="1" applyFill="1" applyBorder="1" applyAlignment="1" applyProtection="1">
      <protection locked="0"/>
    </xf>
    <xf numFmtId="0" fontId="55" fillId="3" borderId="22" xfId="3" applyFont="1" applyFill="1" applyBorder="1" applyProtection="1">
      <protection locked="0"/>
    </xf>
    <xf numFmtId="1" fontId="56" fillId="3" borderId="11" xfId="0" applyNumberFormat="1" applyFont="1" applyFill="1" applyBorder="1" applyAlignment="1" applyProtection="1">
      <alignment horizontal="center"/>
      <protection locked="0"/>
    </xf>
    <xf numFmtId="0" fontId="55" fillId="2" borderId="0" xfId="3" applyFont="1" applyFill="1" applyAlignment="1" applyProtection="1">
      <protection locked="0"/>
    </xf>
    <xf numFmtId="0" fontId="8" fillId="2" borderId="0" xfId="3" applyFill="1" applyAlignment="1" applyProtection="1">
      <protection locked="0"/>
    </xf>
    <xf numFmtId="0" fontId="29" fillId="2" borderId="11" xfId="0" applyFont="1" applyFill="1" applyBorder="1" applyAlignment="1" applyProtection="1">
      <alignment vertical="top"/>
      <protection locked="0"/>
    </xf>
    <xf numFmtId="0" fontId="57" fillId="2" borderId="5" xfId="4" applyFont="1" applyFill="1" applyBorder="1"/>
    <xf numFmtId="0" fontId="11" fillId="0" borderId="4" xfId="0" applyFont="1" applyBorder="1"/>
    <xf numFmtId="0" fontId="29" fillId="2" borderId="0" xfId="3" applyFont="1" applyFill="1" applyBorder="1" applyAlignment="1" applyProtection="1">
      <alignment horizontal="center" vertical="center"/>
      <protection locked="0"/>
    </xf>
    <xf numFmtId="0" fontId="40" fillId="0" borderId="2" xfId="0" applyFont="1" applyFill="1" applyBorder="1" applyAlignment="1">
      <alignment vertical="center"/>
    </xf>
    <xf numFmtId="0" fontId="40" fillId="0" borderId="0" xfId="0" quotePrefix="1" applyFont="1" applyFill="1" applyBorder="1" applyAlignment="1">
      <alignment vertical="center"/>
    </xf>
    <xf numFmtId="0" fontId="40" fillId="0" borderId="2" xfId="0" quotePrefix="1" applyFont="1" applyFill="1" applyBorder="1" applyAlignment="1">
      <alignment vertical="center"/>
    </xf>
    <xf numFmtId="0" fontId="40" fillId="0" borderId="0" xfId="0" quotePrefix="1" applyFont="1" applyFill="1" applyAlignment="1">
      <alignment vertical="center"/>
    </xf>
    <xf numFmtId="3" fontId="43" fillId="2" borderId="11" xfId="0" applyNumberFormat="1" applyFont="1" applyFill="1" applyBorder="1" applyAlignment="1" applyProtection="1">
      <alignment horizontal="center" vertical="center"/>
      <protection locked="0"/>
    </xf>
    <xf numFmtId="0" fontId="43" fillId="2" borderId="8" xfId="0" applyFont="1" applyFill="1" applyBorder="1" applyAlignment="1" applyProtection="1">
      <alignment horizontal="center"/>
    </xf>
    <xf numFmtId="166" fontId="43" fillId="2" borderId="2" xfId="0" applyNumberFormat="1" applyFont="1" applyFill="1" applyBorder="1" applyAlignment="1" applyProtection="1">
      <alignment horizontal="center"/>
      <protection locked="0"/>
    </xf>
    <xf numFmtId="3" fontId="43" fillId="2" borderId="11" xfId="0" applyNumberFormat="1" applyFont="1" applyFill="1" applyBorder="1" applyAlignment="1" applyProtection="1">
      <alignment horizontal="center"/>
      <protection locked="0"/>
    </xf>
    <xf numFmtId="166" fontId="43" fillId="2" borderId="11" xfId="0" applyNumberFormat="1" applyFont="1" applyFill="1" applyBorder="1" applyAlignment="1" applyProtection="1">
      <alignment horizontal="center"/>
      <protection locked="0"/>
    </xf>
    <xf numFmtId="166" fontId="58" fillId="2" borderId="11" xfId="0" applyNumberFormat="1" applyFont="1" applyFill="1" applyBorder="1" applyAlignment="1" applyProtection="1">
      <alignment horizontal="center" vertical="center"/>
      <protection locked="0"/>
    </xf>
    <xf numFmtId="166" fontId="58" fillId="2" borderId="2" xfId="0" applyNumberFormat="1" applyFont="1" applyFill="1" applyBorder="1" applyAlignment="1" applyProtection="1">
      <alignment horizontal="center"/>
      <protection locked="0"/>
    </xf>
    <xf numFmtId="3" fontId="58" fillId="2" borderId="11" xfId="0" applyNumberFormat="1" applyFont="1" applyFill="1" applyBorder="1" applyAlignment="1" applyProtection="1">
      <alignment horizontal="center" vertical="center"/>
      <protection locked="0"/>
    </xf>
    <xf numFmtId="3" fontId="43" fillId="2" borderId="2" xfId="0" applyNumberFormat="1" applyFont="1" applyFill="1" applyBorder="1" applyAlignment="1" applyProtection="1">
      <alignment horizontal="center"/>
    </xf>
    <xf numFmtId="3" fontId="43" fillId="2" borderId="8" xfId="0" applyNumberFormat="1" applyFont="1" applyFill="1" applyBorder="1" applyAlignment="1" applyProtection="1">
      <alignment horizontal="center" vertical="center"/>
      <protection locked="0"/>
    </xf>
    <xf numFmtId="0" fontId="43" fillId="2" borderId="16" xfId="0" applyFont="1" applyFill="1" applyBorder="1" applyAlignment="1" applyProtection="1">
      <alignment horizontal="center"/>
    </xf>
    <xf numFmtId="166" fontId="43" fillId="2" borderId="2" xfId="0" applyNumberFormat="1" applyFont="1" applyFill="1" applyBorder="1" applyAlignment="1" applyProtection="1">
      <alignment horizontal="center" vertical="center"/>
      <protection locked="0"/>
    </xf>
    <xf numFmtId="166" fontId="43" fillId="2" borderId="15" xfId="0" applyNumberFormat="1" applyFont="1" applyFill="1" applyBorder="1" applyAlignment="1" applyProtection="1">
      <alignment horizontal="center" vertical="center"/>
      <protection locked="0"/>
    </xf>
    <xf numFmtId="166" fontId="43" fillId="2" borderId="15" xfId="0" applyNumberFormat="1" applyFont="1" applyFill="1" applyBorder="1" applyAlignment="1" applyProtection="1">
      <alignment horizontal="center"/>
      <protection locked="0"/>
    </xf>
    <xf numFmtId="166" fontId="58" fillId="2" borderId="15" xfId="0" applyNumberFormat="1" applyFont="1" applyFill="1" applyBorder="1" applyAlignment="1" applyProtection="1">
      <alignment horizontal="center" vertical="center"/>
      <protection locked="0"/>
    </xf>
    <xf numFmtId="166" fontId="58" fillId="2" borderId="2" xfId="0" applyNumberFormat="1" applyFont="1" applyFill="1" applyBorder="1" applyAlignment="1" applyProtection="1">
      <alignment horizontal="center" vertical="center"/>
      <protection locked="0"/>
    </xf>
    <xf numFmtId="3" fontId="43" fillId="2" borderId="15" xfId="0" applyNumberFormat="1" applyFont="1" applyFill="1" applyBorder="1" applyAlignment="1" applyProtection="1">
      <alignment horizontal="center"/>
      <protection locked="0"/>
    </xf>
    <xf numFmtId="3" fontId="43" fillId="2" borderId="15" xfId="0" applyNumberFormat="1" applyFont="1" applyFill="1" applyBorder="1" applyAlignment="1" applyProtection="1">
      <alignment horizontal="center"/>
    </xf>
    <xf numFmtId="166" fontId="43" fillId="2" borderId="11" xfId="0" applyNumberFormat="1" applyFont="1" applyFill="1" applyBorder="1" applyAlignment="1" applyProtection="1">
      <alignment horizontal="center" vertical="top"/>
      <protection locked="0"/>
    </xf>
    <xf numFmtId="166" fontId="43" fillId="2" borderId="2" xfId="0" applyNumberFormat="1" applyFont="1" applyFill="1" applyBorder="1" applyAlignment="1" applyProtection="1">
      <alignment horizontal="center" vertical="top"/>
      <protection locked="0"/>
    </xf>
    <xf numFmtId="166" fontId="43" fillId="2" borderId="15" xfId="0" applyNumberFormat="1" applyFont="1" applyFill="1" applyBorder="1" applyAlignment="1" applyProtection="1">
      <alignment horizontal="center" vertical="top"/>
      <protection locked="0"/>
    </xf>
    <xf numFmtId="0" fontId="43" fillId="0" borderId="15" xfId="0" applyFont="1" applyFill="1" applyBorder="1" applyAlignment="1"/>
    <xf numFmtId="1" fontId="59" fillId="0" borderId="15" xfId="0" applyNumberFormat="1" applyFont="1" applyFill="1" applyBorder="1" applyAlignment="1" applyProtection="1">
      <alignment horizontal="center" vertical="center"/>
      <protection locked="0"/>
    </xf>
    <xf numFmtId="1" fontId="59" fillId="0" borderId="15" xfId="0" applyNumberFormat="1" applyFont="1" applyFill="1" applyBorder="1" applyAlignment="1" applyProtection="1">
      <alignment horizontal="center"/>
      <protection locked="0"/>
    </xf>
    <xf numFmtId="0" fontId="58" fillId="0" borderId="15" xfId="0" applyFont="1" applyFill="1" applyBorder="1" applyAlignment="1">
      <alignment vertical="center"/>
    </xf>
    <xf numFmtId="1" fontId="60" fillId="0" borderId="15" xfId="0" applyNumberFormat="1" applyFont="1" applyFill="1" applyBorder="1" applyAlignment="1" applyProtection="1">
      <alignment horizontal="center" vertical="center"/>
      <protection locked="0"/>
    </xf>
    <xf numFmtId="0" fontId="43" fillId="0" borderId="15" xfId="0" applyFont="1" applyFill="1" applyBorder="1" applyAlignment="1">
      <alignment vertical="center"/>
    </xf>
    <xf numFmtId="0" fontId="43" fillId="0" borderId="17" xfId="0" applyFont="1" applyFill="1" applyBorder="1" applyAlignment="1">
      <alignment vertical="top"/>
    </xf>
    <xf numFmtId="166" fontId="58" fillId="7" borderId="11" xfId="0" applyNumberFormat="1" applyFont="1" applyFill="1" applyBorder="1" applyAlignment="1" applyProtection="1">
      <alignment horizontal="center" vertical="center"/>
      <protection locked="0"/>
    </xf>
    <xf numFmtId="0" fontId="43" fillId="0" borderId="15" xfId="0" applyFont="1" applyFill="1" applyBorder="1" applyAlignment="1">
      <alignment vertical="top"/>
    </xf>
    <xf numFmtId="0" fontId="43" fillId="2" borderId="15" xfId="0" applyFont="1" applyFill="1" applyBorder="1" applyAlignment="1"/>
    <xf numFmtId="0" fontId="43" fillId="2" borderId="15" xfId="0" applyFont="1" applyFill="1" applyBorder="1" applyAlignment="1">
      <alignment vertical="center"/>
    </xf>
    <xf numFmtId="0" fontId="58" fillId="2" borderId="15" xfId="0" applyFont="1" applyFill="1" applyBorder="1" applyAlignment="1">
      <alignment vertical="center"/>
    </xf>
    <xf numFmtId="0" fontId="43" fillId="2" borderId="15" xfId="0" applyFont="1" applyFill="1" applyBorder="1" applyAlignment="1">
      <alignment vertical="top"/>
    </xf>
    <xf numFmtId="166" fontId="43" fillId="0" borderId="15" xfId="0" applyNumberFormat="1" applyFont="1" applyFill="1" applyBorder="1" applyAlignment="1" applyProtection="1">
      <alignment horizontal="center" vertical="center"/>
      <protection locked="0"/>
    </xf>
    <xf numFmtId="166" fontId="43" fillId="2" borderId="14" xfId="0" applyNumberFormat="1" applyFont="1" applyFill="1" applyBorder="1" applyAlignment="1" applyProtection="1">
      <alignment horizontal="center" vertical="top"/>
      <protection locked="0"/>
    </xf>
    <xf numFmtId="0" fontId="43" fillId="2" borderId="17" xfId="0" applyFont="1" applyFill="1" applyBorder="1" applyAlignment="1">
      <alignment vertical="top"/>
    </xf>
    <xf numFmtId="0" fontId="43" fillId="2" borderId="0" xfId="0" applyFont="1" applyFill="1" applyAlignment="1" applyProtection="1">
      <alignment vertical="top"/>
      <protection locked="0"/>
    </xf>
    <xf numFmtId="1" fontId="43" fillId="0" borderId="19" xfId="0" applyNumberFormat="1" applyFont="1" applyFill="1" applyBorder="1" applyAlignment="1" applyProtection="1">
      <alignment horizontal="center" vertical="top"/>
      <protection locked="0"/>
    </xf>
    <xf numFmtId="1" fontId="43" fillId="0" borderId="26" xfId="0" applyNumberFormat="1" applyFont="1" applyFill="1" applyBorder="1" applyAlignment="1" applyProtection="1">
      <alignment horizontal="center" vertical="top"/>
      <protection locked="0"/>
    </xf>
    <xf numFmtId="1" fontId="43" fillId="0" borderId="27" xfId="0" applyNumberFormat="1" applyFont="1" applyFill="1" applyBorder="1" applyAlignment="1" applyProtection="1">
      <alignment horizontal="center" vertical="top"/>
      <protection locked="0"/>
    </xf>
    <xf numFmtId="166" fontId="43" fillId="2" borderId="14" xfId="0" applyNumberFormat="1" applyFont="1" applyFill="1" applyBorder="1" applyAlignment="1" applyProtection="1">
      <alignment horizontal="center"/>
      <protection locked="0"/>
    </xf>
    <xf numFmtId="166" fontId="43" fillId="2" borderId="17" xfId="0" applyNumberFormat="1" applyFont="1" applyFill="1" applyBorder="1" applyAlignment="1" applyProtection="1">
      <alignment horizontal="center"/>
      <protection locked="0"/>
    </xf>
    <xf numFmtId="0" fontId="29" fillId="0" borderId="5" xfId="0" quotePrefix="1" applyFont="1" applyBorder="1" applyAlignment="1">
      <alignment vertical="top" wrapText="1"/>
    </xf>
    <xf numFmtId="0" fontId="62" fillId="2" borderId="0" xfId="0" applyFont="1" applyFill="1" applyBorder="1" applyAlignment="1">
      <alignment vertical="center"/>
    </xf>
    <xf numFmtId="0" fontId="61" fillId="2" borderId="0" xfId="3" applyFont="1" applyFill="1" applyProtection="1">
      <protection locked="0"/>
    </xf>
    <xf numFmtId="0" fontId="64" fillId="2" borderId="0" xfId="3" applyFont="1" applyFill="1" applyProtection="1">
      <protection locked="0"/>
    </xf>
    <xf numFmtId="0" fontId="63" fillId="2" borderId="0" xfId="0" applyFont="1" applyFill="1" applyAlignment="1">
      <alignment horizontal="center" vertical="center"/>
    </xf>
    <xf numFmtId="0" fontId="0" fillId="2" borderId="7" xfId="0" applyFill="1" applyBorder="1"/>
    <xf numFmtId="0" fontId="12" fillId="2" borderId="6" xfId="0" quotePrefix="1" applyFont="1" applyFill="1" applyBorder="1" applyAlignment="1">
      <alignment horizontal="justify" vertical="center" wrapText="1"/>
    </xf>
    <xf numFmtId="0" fontId="26" fillId="2" borderId="7" xfId="0" applyFont="1" applyFill="1" applyBorder="1" applyAlignment="1">
      <alignment vertical="center"/>
    </xf>
    <xf numFmtId="0" fontId="12" fillId="2" borderId="6" xfId="0" applyFont="1" applyFill="1" applyBorder="1" applyAlignment="1">
      <alignment horizontal="justify" vertical="center" wrapText="1"/>
    </xf>
    <xf numFmtId="0" fontId="13" fillId="2" borderId="6" xfId="0" quotePrefix="1" applyFont="1" applyFill="1" applyBorder="1" applyAlignment="1">
      <alignment horizontal="justify" vertical="center" wrapText="1"/>
    </xf>
    <xf numFmtId="0" fontId="13" fillId="2" borderId="7" xfId="0" quotePrefix="1"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18" xfId="0" quotePrefix="1" applyFont="1" applyFill="1" applyBorder="1" applyAlignment="1">
      <alignment horizontal="center" vertical="center"/>
    </xf>
    <xf numFmtId="0" fontId="0" fillId="2" borderId="6" xfId="0" quotePrefix="1" applyFill="1" applyBorder="1" applyAlignment="1">
      <alignment horizontal="justify" vertical="center" wrapText="1"/>
    </xf>
    <xf numFmtId="0" fontId="0" fillId="2" borderId="7" xfId="0" applyFill="1" applyBorder="1" applyAlignment="1">
      <alignment vertical="top"/>
    </xf>
    <xf numFmtId="0" fontId="22" fillId="0" borderId="28" xfId="5" applyFont="1" applyFill="1" applyBorder="1" applyAlignment="1">
      <alignment wrapText="1"/>
    </xf>
    <xf numFmtId="0" fontId="22" fillId="0" borderId="29" xfId="5" applyFont="1" applyFill="1" applyBorder="1" applyAlignment="1">
      <alignment wrapText="1"/>
    </xf>
    <xf numFmtId="0" fontId="22" fillId="0" borderId="30" xfId="5" applyFont="1" applyFill="1" applyBorder="1" applyAlignment="1">
      <alignment wrapText="1"/>
    </xf>
    <xf numFmtId="0" fontId="22" fillId="0" borderId="31" xfId="5" applyFont="1" applyFill="1" applyBorder="1" applyAlignment="1">
      <alignment wrapText="1"/>
    </xf>
    <xf numFmtId="0" fontId="22" fillId="0" borderId="29" xfId="5" quotePrefix="1" applyFont="1" applyFill="1" applyBorder="1" applyAlignment="1">
      <alignment horizontal="left" wrapText="1"/>
    </xf>
    <xf numFmtId="0" fontId="22" fillId="0" borderId="29" xfId="5" applyFont="1" applyFill="1" applyBorder="1" applyAlignment="1">
      <alignment horizontal="left" wrapText="1"/>
    </xf>
    <xf numFmtId="0" fontId="22" fillId="0" borderId="32" xfId="5" applyFont="1" applyFill="1" applyBorder="1" applyAlignment="1">
      <alignment wrapText="1"/>
    </xf>
    <xf numFmtId="0" fontId="22" fillId="0" borderId="33" xfId="5" applyFont="1" applyFill="1" applyBorder="1" applyAlignment="1">
      <alignment wrapText="1"/>
    </xf>
    <xf numFmtId="0" fontId="22" fillId="9" borderId="18" xfId="5" applyFont="1" applyFill="1" applyBorder="1" applyAlignment="1">
      <alignment horizontal="center"/>
    </xf>
    <xf numFmtId="0" fontId="29" fillId="2" borderId="0" xfId="3" applyFont="1" applyFill="1" applyBorder="1" applyAlignment="1" applyProtection="1">
      <alignment vertical="top" wrapText="1"/>
      <protection locked="0"/>
    </xf>
    <xf numFmtId="0" fontId="29" fillId="2" borderId="2" xfId="3" applyFont="1" applyFill="1" applyBorder="1" applyAlignment="1" applyProtection="1">
      <alignment vertical="top" wrapText="1"/>
      <protection locked="0"/>
    </xf>
    <xf numFmtId="0" fontId="35" fillId="0" borderId="4" xfId="0" applyFont="1" applyFill="1" applyBorder="1" applyAlignment="1"/>
    <xf numFmtId="0" fontId="31" fillId="0" borderId="5" xfId="0" applyFont="1" applyFill="1" applyBorder="1" applyAlignment="1"/>
    <xf numFmtId="0" fontId="29" fillId="0" borderId="2" xfId="0" applyFont="1" applyFill="1" applyBorder="1" applyAlignment="1">
      <alignment vertical="center"/>
    </xf>
    <xf numFmtId="0" fontId="29" fillId="0" borderId="2" xfId="0" quotePrefix="1" applyFont="1" applyFill="1" applyBorder="1" applyAlignment="1">
      <alignment vertical="center"/>
    </xf>
    <xf numFmtId="0" fontId="29" fillId="0" borderId="2" xfId="0" quotePrefix="1" applyFont="1" applyFill="1" applyBorder="1" applyAlignment="1"/>
    <xf numFmtId="0" fontId="29" fillId="0" borderId="0" xfId="0" quotePrefix="1" applyFont="1" applyFill="1" applyBorder="1" applyAlignment="1"/>
    <xf numFmtId="0" fontId="29" fillId="0" borderId="2" xfId="0" applyFont="1" applyFill="1" applyBorder="1" applyAlignment="1"/>
    <xf numFmtId="0" fontId="35" fillId="0" borderId="2" xfId="0" applyFont="1" applyFill="1" applyBorder="1" applyAlignment="1"/>
    <xf numFmtId="0" fontId="29" fillId="0" borderId="2" xfId="0" applyFont="1" applyFill="1" applyBorder="1" applyAlignment="1">
      <alignment vertical="top"/>
    </xf>
    <xf numFmtId="0" fontId="40" fillId="0" borderId="0" xfId="0" quotePrefix="1" applyFont="1" applyFill="1" applyBorder="1" applyAlignment="1">
      <alignment vertical="top"/>
    </xf>
    <xf numFmtId="166" fontId="40" fillId="0" borderId="0" xfId="0" applyNumberFormat="1" applyFont="1" applyFill="1" applyBorder="1" applyAlignment="1" applyProtection="1">
      <alignment horizontal="center" vertical="center"/>
      <protection locked="0"/>
    </xf>
    <xf numFmtId="0" fontId="31" fillId="0" borderId="18" xfId="0" applyFont="1" applyFill="1" applyBorder="1" applyAlignment="1">
      <alignment horizontal="center" vertical="center"/>
    </xf>
    <xf numFmtId="166" fontId="58" fillId="0" borderId="2" xfId="0" applyNumberFormat="1" applyFont="1" applyFill="1" applyBorder="1" applyAlignment="1" applyProtection="1">
      <alignment horizontal="center"/>
      <protection locked="0"/>
    </xf>
    <xf numFmtId="0" fontId="31" fillId="0" borderId="18" xfId="0" quotePrefix="1" applyFont="1" applyFill="1" applyBorder="1" applyAlignment="1">
      <alignment horizontal="center" vertical="center"/>
    </xf>
    <xf numFmtId="0" fontId="29" fillId="0" borderId="14" xfId="0" applyFont="1" applyFill="1" applyBorder="1" applyAlignment="1">
      <alignment horizontal="centerContinuous" vertical="center" wrapText="1"/>
    </xf>
    <xf numFmtId="0" fontId="29" fillId="0" borderId="1" xfId="0" applyFont="1" applyFill="1" applyBorder="1" applyAlignment="1">
      <alignment horizontal="centerContinuous" wrapText="1"/>
    </xf>
    <xf numFmtId="0" fontId="31" fillId="0" borderId="7" xfId="0" quotePrefix="1" applyFont="1" applyFill="1" applyBorder="1" applyAlignment="1">
      <alignment horizontal="center" vertical="center"/>
    </xf>
    <xf numFmtId="0" fontId="21" fillId="0" borderId="0" xfId="0" applyFont="1" applyFill="1" applyBorder="1" applyAlignment="1">
      <alignment horizontal="left" vertical="center"/>
    </xf>
    <xf numFmtId="0" fontId="29" fillId="0" borderId="5" xfId="0" applyFont="1" applyFill="1" applyBorder="1" applyAlignment="1">
      <alignment horizontal="centerContinuous" wrapText="1"/>
    </xf>
    <xf numFmtId="0" fontId="10" fillId="0" borderId="0" xfId="0" applyFont="1" applyFill="1" applyAlignment="1">
      <alignment horizontal="left" vertical="center"/>
    </xf>
    <xf numFmtId="0" fontId="29" fillId="0" borderId="4" xfId="0" applyFont="1" applyFill="1" applyBorder="1" applyAlignment="1">
      <alignment horizontal="centerContinuous" vertical="center" wrapText="1"/>
    </xf>
    <xf numFmtId="0" fontId="21" fillId="0" borderId="0" xfId="0" applyFont="1" applyFill="1" applyAlignment="1">
      <alignment horizontal="center" vertical="center"/>
    </xf>
    <xf numFmtId="0" fontId="14" fillId="0" borderId="0" xfId="3" applyFont="1" applyFill="1" applyAlignment="1" applyProtection="1">
      <alignment vertical="center"/>
    </xf>
    <xf numFmtId="0" fontId="50" fillId="0" borderId="4" xfId="3" applyFont="1" applyFill="1" applyBorder="1" applyProtection="1"/>
    <xf numFmtId="0" fontId="49" fillId="0" borderId="16" xfId="3" applyFont="1" applyFill="1" applyBorder="1" applyProtection="1">
      <protection locked="0"/>
    </xf>
    <xf numFmtId="0" fontId="47" fillId="0" borderId="2" xfId="3" applyFont="1" applyFill="1" applyBorder="1" applyProtection="1"/>
    <xf numFmtId="0" fontId="21" fillId="0" borderId="15" xfId="3" applyFont="1" applyFill="1" applyBorder="1" applyAlignment="1" applyProtection="1">
      <alignment horizontal="center" vertical="center" wrapText="1"/>
    </xf>
    <xf numFmtId="0" fontId="46" fillId="0" borderId="14" xfId="3" applyFont="1" applyFill="1" applyBorder="1" applyAlignment="1" applyProtection="1">
      <alignment wrapText="1"/>
    </xf>
    <xf numFmtId="0" fontId="21" fillId="0" borderId="17" xfId="3" applyFont="1" applyFill="1" applyBorder="1" applyAlignment="1" applyProtection="1">
      <alignment vertical="center" wrapText="1"/>
    </xf>
    <xf numFmtId="0" fontId="31" fillId="0" borderId="18" xfId="3" applyFont="1" applyFill="1" applyBorder="1" applyAlignment="1" applyProtection="1">
      <alignment horizontal="center" vertical="center" wrapText="1"/>
    </xf>
    <xf numFmtId="0" fontId="12" fillId="0" borderId="2" xfId="3" applyFont="1" applyFill="1" applyBorder="1" applyProtection="1">
      <protection locked="0"/>
    </xf>
    <xf numFmtId="0" fontId="31" fillId="0" borderId="15" xfId="0" applyFont="1" applyFill="1" applyBorder="1" applyAlignment="1"/>
    <xf numFmtId="0" fontId="12" fillId="0" borderId="2" xfId="3" applyFont="1" applyFill="1" applyBorder="1" applyAlignment="1" applyProtection="1">
      <alignment vertical="center"/>
      <protection locked="0"/>
    </xf>
    <xf numFmtId="0" fontId="29" fillId="0" borderId="15" xfId="0" quotePrefix="1" applyFont="1" applyFill="1" applyBorder="1" applyAlignment="1">
      <alignment vertical="center"/>
    </xf>
    <xf numFmtId="0" fontId="12" fillId="0" borderId="2" xfId="3" applyFont="1" applyFill="1" applyBorder="1" applyAlignment="1" applyProtection="1">
      <protection locked="0"/>
    </xf>
    <xf numFmtId="166" fontId="43" fillId="0" borderId="22" xfId="0" applyNumberFormat="1" applyFont="1" applyFill="1" applyBorder="1" applyAlignment="1" applyProtection="1">
      <alignment horizontal="center"/>
      <protection locked="0"/>
    </xf>
    <xf numFmtId="0" fontId="12" fillId="0" borderId="7" xfId="3" applyFont="1" applyFill="1" applyBorder="1" applyAlignment="1" applyProtection="1">
      <alignment vertical="center" wrapText="1"/>
    </xf>
    <xf numFmtId="0" fontId="12" fillId="0" borderId="0" xfId="3" applyFont="1" applyFill="1" applyAlignment="1" applyProtection="1">
      <alignment horizontal="center"/>
      <protection locked="0"/>
    </xf>
    <xf numFmtId="0" fontId="29" fillId="12" borderId="0" xfId="0" applyFont="1" applyFill="1" applyBorder="1" applyAlignment="1">
      <alignment vertical="center"/>
    </xf>
    <xf numFmtId="0" fontId="31" fillId="12" borderId="8" xfId="3" applyFont="1" applyFill="1" applyBorder="1" applyAlignment="1" applyProtection="1">
      <alignment horizontal="center" vertical="center" wrapText="1"/>
    </xf>
    <xf numFmtId="0" fontId="31" fillId="0" borderId="0" xfId="3" quotePrefix="1" applyFont="1" applyFill="1" applyBorder="1" applyAlignment="1" applyProtection="1">
      <alignment horizontal="left" vertical="center" wrapText="1"/>
      <protection locked="0"/>
    </xf>
    <xf numFmtId="0" fontId="29" fillId="0" borderId="0" xfId="3" quotePrefix="1" applyFont="1" applyFill="1" applyBorder="1" applyAlignment="1" applyProtection="1">
      <alignment horizontal="left" vertical="center"/>
      <protection locked="0"/>
    </xf>
    <xf numFmtId="0" fontId="29" fillId="0" borderId="0" xfId="3" quotePrefix="1" applyFont="1" applyFill="1" applyBorder="1" applyAlignment="1" applyProtection="1">
      <alignment horizontal="left" vertical="center" wrapText="1"/>
      <protection locked="0"/>
    </xf>
    <xf numFmtId="0" fontId="29" fillId="0" borderId="0" xfId="3" quotePrefix="1" applyFont="1" applyFill="1" applyBorder="1" applyAlignment="1" applyProtection="1">
      <alignment vertical="center" wrapText="1"/>
      <protection locked="0"/>
    </xf>
    <xf numFmtId="0" fontId="29" fillId="0" borderId="0" xfId="3" applyFont="1" applyFill="1" applyBorder="1" applyAlignment="1" applyProtection="1">
      <protection locked="0"/>
    </xf>
    <xf numFmtId="0" fontId="31" fillId="12" borderId="0" xfId="3" quotePrefix="1" applyFont="1" applyFill="1" applyBorder="1" applyAlignment="1" applyProtection="1">
      <alignment horizontal="left" vertical="center" wrapText="1"/>
      <protection locked="0"/>
    </xf>
    <xf numFmtId="0" fontId="29" fillId="12" borderId="0" xfId="3" applyFont="1" applyFill="1" applyBorder="1" applyAlignment="1" applyProtection="1">
      <alignment horizontal="justify"/>
      <protection locked="0"/>
    </xf>
    <xf numFmtId="0" fontId="29" fillId="12" borderId="18" xfId="3" applyFont="1" applyFill="1" applyBorder="1" applyAlignment="1" applyProtection="1">
      <alignment horizontal="center" vertical="center" wrapText="1"/>
      <protection locked="0"/>
    </xf>
    <xf numFmtId="0" fontId="29" fillId="12" borderId="0" xfId="3" quotePrefix="1" applyFont="1" applyFill="1" applyBorder="1" applyAlignment="1" applyProtection="1">
      <alignment horizontal="left" wrapText="1"/>
      <protection locked="0"/>
    </xf>
    <xf numFmtId="0" fontId="29" fillId="0" borderId="0" xfId="0" quotePrefix="1" applyFont="1" applyBorder="1" applyAlignment="1">
      <alignment wrapText="1"/>
    </xf>
    <xf numFmtId="0" fontId="29" fillId="0" borderId="0" xfId="3" applyFont="1" applyFill="1" applyAlignment="1" applyProtection="1">
      <protection locked="0"/>
    </xf>
    <xf numFmtId="0" fontId="29" fillId="12" borderId="0" xfId="3" applyFont="1" applyFill="1" applyAlignment="1" applyProtection="1">
      <protection locked="0"/>
    </xf>
    <xf numFmtId="0" fontId="29" fillId="12" borderId="34" xfId="3" applyFont="1" applyFill="1" applyBorder="1" applyAlignment="1" applyProtection="1">
      <alignment horizontal="center"/>
      <protection locked="0"/>
    </xf>
    <xf numFmtId="0" fontId="29" fillId="2" borderId="0" xfId="3" applyFont="1" applyFill="1" applyAlignment="1" applyProtection="1">
      <protection locked="0"/>
    </xf>
    <xf numFmtId="0" fontId="64" fillId="2" borderId="0" xfId="3" applyFont="1" applyFill="1" applyAlignment="1" applyProtection="1">
      <protection locked="0"/>
    </xf>
    <xf numFmtId="0" fontId="29" fillId="12" borderId="0" xfId="3" quotePrefix="1" applyFont="1" applyFill="1" applyAlignment="1" applyProtection="1">
      <alignment horizontal="left"/>
      <protection locked="0"/>
    </xf>
    <xf numFmtId="0" fontId="65" fillId="2" borderId="0" xfId="3" quotePrefix="1" applyFont="1" applyFill="1" applyAlignment="1" applyProtection="1">
      <alignment horizontal="left"/>
    </xf>
    <xf numFmtId="0" fontId="29" fillId="0" borderId="0" xfId="3" applyFont="1" applyFill="1" applyProtection="1">
      <protection locked="0"/>
    </xf>
    <xf numFmtId="0" fontId="29" fillId="2" borderId="0" xfId="3" applyFont="1" applyFill="1" applyProtection="1">
      <protection locked="0"/>
    </xf>
    <xf numFmtId="0" fontId="54" fillId="2" borderId="0" xfId="3" quotePrefix="1" applyFont="1" applyFill="1" applyAlignment="1" applyProtection="1">
      <alignment horizontal="left" vertical="center"/>
    </xf>
    <xf numFmtId="0" fontId="0" fillId="10" borderId="17" xfId="0" applyFill="1" applyBorder="1" applyAlignment="1"/>
    <xf numFmtId="0" fontId="0" fillId="12" borderId="16" xfId="0" applyFill="1" applyBorder="1"/>
    <xf numFmtId="0" fontId="36" fillId="0" borderId="7" xfId="0" applyFont="1" applyFill="1" applyBorder="1" applyAlignment="1" applyProtection="1">
      <alignment vertical="top"/>
      <protection locked="0"/>
    </xf>
    <xf numFmtId="0" fontId="36" fillId="2" borderId="6" xfId="0" applyFont="1" applyFill="1" applyBorder="1" applyProtection="1">
      <protection locked="0"/>
    </xf>
    <xf numFmtId="0" fontId="31" fillId="12" borderId="0" xfId="0" applyFont="1" applyFill="1" applyBorder="1" applyAlignment="1"/>
    <xf numFmtId="0" fontId="29" fillId="12" borderId="0" xfId="0" quotePrefix="1" applyFont="1" applyFill="1" applyBorder="1" applyAlignment="1">
      <alignment vertical="center"/>
    </xf>
    <xf numFmtId="0" fontId="29" fillId="12" borderId="0" xfId="0" applyFont="1" applyFill="1" applyBorder="1" applyAlignment="1" applyProtection="1">
      <alignment vertical="center"/>
    </xf>
    <xf numFmtId="0" fontId="29" fillId="12" borderId="0" xfId="0" quotePrefix="1" applyFont="1" applyFill="1" applyBorder="1" applyAlignment="1"/>
    <xf numFmtId="0" fontId="29" fillId="12" borderId="0" xfId="0" applyFont="1" applyFill="1" applyBorder="1" applyAlignment="1"/>
    <xf numFmtId="0" fontId="40" fillId="12" borderId="0" xfId="0" quotePrefix="1" applyFont="1" applyFill="1" applyBorder="1" applyAlignment="1">
      <alignment vertical="center"/>
    </xf>
    <xf numFmtId="0" fontId="40" fillId="12" borderId="0" xfId="0" quotePrefix="1" applyFont="1" applyFill="1" applyAlignment="1">
      <alignment vertical="center"/>
    </xf>
    <xf numFmtId="0" fontId="29" fillId="0" borderId="2" xfId="0" quotePrefix="1" applyFont="1" applyBorder="1" applyAlignment="1">
      <alignment vertical="center" wrapText="1"/>
    </xf>
    <xf numFmtId="0" fontId="29" fillId="0" borderId="0" xfId="0" quotePrefix="1" applyFont="1" applyBorder="1" applyAlignment="1">
      <alignment vertical="center" wrapText="1"/>
    </xf>
    <xf numFmtId="3" fontId="29" fillId="12" borderId="23" xfId="0" applyNumberFormat="1" applyFont="1" applyFill="1" applyBorder="1" applyAlignment="1" applyProtection="1">
      <alignment horizontal="center" vertical="center"/>
      <protection locked="0"/>
    </xf>
    <xf numFmtId="0" fontId="38" fillId="3" borderId="14" xfId="0" applyFont="1" applyFill="1" applyBorder="1" applyAlignment="1">
      <alignment horizontal="center" vertical="center"/>
    </xf>
    <xf numFmtId="3" fontId="38" fillId="3" borderId="22" xfId="0" applyNumberFormat="1" applyFont="1" applyFill="1" applyBorder="1" applyAlignment="1">
      <alignment horizontal="center" vertical="center"/>
    </xf>
    <xf numFmtId="0" fontId="29" fillId="12" borderId="24" xfId="3" applyFont="1" applyFill="1" applyBorder="1" applyAlignment="1" applyProtection="1">
      <alignment horizontal="center"/>
      <protection locked="0"/>
    </xf>
    <xf numFmtId="0" fontId="31" fillId="12" borderId="0" xfId="0" applyFont="1" applyFill="1" applyBorder="1" applyAlignment="1">
      <alignment vertical="center"/>
    </xf>
    <xf numFmtId="0" fontId="29" fillId="12" borderId="23" xfId="3" applyFont="1" applyFill="1" applyBorder="1" applyAlignment="1" applyProtection="1">
      <alignment horizontal="center"/>
      <protection locked="0"/>
    </xf>
    <xf numFmtId="3" fontId="29" fillId="12" borderId="34" xfId="0" applyNumberFormat="1" applyFont="1" applyFill="1" applyBorder="1" applyAlignment="1" applyProtection="1">
      <alignment horizontal="center" vertical="center"/>
      <protection locked="0"/>
    </xf>
    <xf numFmtId="3" fontId="29" fillId="12" borderId="24" xfId="0" applyNumberFormat="1" applyFont="1" applyFill="1" applyBorder="1" applyAlignment="1" applyProtection="1">
      <alignment horizontal="center" vertical="center"/>
      <protection locked="0"/>
    </xf>
    <xf numFmtId="0" fontId="29" fillId="12" borderId="25" xfId="3" applyFont="1" applyFill="1" applyBorder="1" applyAlignment="1" applyProtection="1">
      <alignment horizontal="center"/>
      <protection locked="0"/>
    </xf>
    <xf numFmtId="3" fontId="29" fillId="12" borderId="25" xfId="0" applyNumberFormat="1" applyFont="1" applyFill="1" applyBorder="1" applyAlignment="1" applyProtection="1">
      <alignment horizontal="center" vertical="center"/>
      <protection locked="0"/>
    </xf>
    <xf numFmtId="0" fontId="31" fillId="12" borderId="18" xfId="0" applyFont="1" applyFill="1" applyBorder="1" applyAlignment="1" applyProtection="1">
      <alignment horizontal="center" vertical="center"/>
    </xf>
    <xf numFmtId="0" fontId="29" fillId="12" borderId="8" xfId="3" applyFont="1" applyFill="1" applyBorder="1" applyAlignment="1" applyProtection="1">
      <alignment horizontal="center"/>
      <protection locked="0"/>
    </xf>
    <xf numFmtId="0" fontId="29" fillId="12" borderId="11" xfId="3" applyFont="1" applyFill="1" applyBorder="1" applyAlignment="1" applyProtection="1">
      <alignment horizontal="center"/>
      <protection locked="0"/>
    </xf>
    <xf numFmtId="3" fontId="9" fillId="2" borderId="11" xfId="0" applyNumberFormat="1" applyFont="1" applyFill="1" applyBorder="1" applyAlignment="1" applyProtection="1">
      <alignment horizontal="center" vertical="center"/>
      <protection locked="0"/>
    </xf>
    <xf numFmtId="166" fontId="9" fillId="2" borderId="2" xfId="0" applyNumberFormat="1" applyFont="1" applyFill="1" applyBorder="1" applyAlignment="1" applyProtection="1">
      <alignment horizontal="center" vertical="center"/>
      <protection locked="0"/>
    </xf>
    <xf numFmtId="166" fontId="9" fillId="2" borderId="2" xfId="0" applyNumberFormat="1" applyFont="1" applyFill="1" applyBorder="1" applyAlignment="1" applyProtection="1">
      <alignment horizontal="center"/>
      <protection locked="0"/>
    </xf>
    <xf numFmtId="166" fontId="9" fillId="2" borderId="11" xfId="0" applyNumberFormat="1" applyFont="1" applyFill="1" applyBorder="1" applyAlignment="1" applyProtection="1">
      <alignment horizontal="center" vertical="center"/>
      <protection locked="0"/>
    </xf>
    <xf numFmtId="3" fontId="9" fillId="2" borderId="11" xfId="0" applyNumberFormat="1" applyFont="1" applyFill="1" applyBorder="1" applyAlignment="1" applyProtection="1">
      <alignment horizontal="center"/>
      <protection locked="0"/>
    </xf>
    <xf numFmtId="166" fontId="9" fillId="2" borderId="11" xfId="0" applyNumberFormat="1" applyFont="1" applyFill="1" applyBorder="1" applyAlignment="1" applyProtection="1">
      <alignment horizontal="center"/>
      <protection locked="0"/>
    </xf>
    <xf numFmtId="3" fontId="9" fillId="2" borderId="11" xfId="0" applyNumberFormat="1" applyFont="1" applyFill="1" applyBorder="1" applyAlignment="1" applyProtection="1">
      <alignment horizontal="center"/>
    </xf>
    <xf numFmtId="166" fontId="9" fillId="2" borderId="11" xfId="0" applyNumberFormat="1" applyFont="1" applyFill="1" applyBorder="1" applyAlignment="1" applyProtection="1">
      <alignment horizontal="center"/>
    </xf>
    <xf numFmtId="166" fontId="9" fillId="7" borderId="11" xfId="0" applyNumberFormat="1" applyFont="1" applyFill="1" applyBorder="1" applyAlignment="1" applyProtection="1">
      <alignment horizontal="center" vertical="top"/>
      <protection locked="0"/>
    </xf>
    <xf numFmtId="166" fontId="9" fillId="2" borderId="2" xfId="0" applyNumberFormat="1" applyFont="1" applyFill="1" applyBorder="1" applyAlignment="1" applyProtection="1">
      <alignment horizontal="center"/>
    </xf>
    <xf numFmtId="3" fontId="9" fillId="2" borderId="2" xfId="0" applyNumberFormat="1" applyFont="1" applyFill="1" applyBorder="1" applyAlignment="1" applyProtection="1">
      <alignment horizontal="center"/>
      <protection locked="0"/>
    </xf>
    <xf numFmtId="3" fontId="9" fillId="2" borderId="2" xfId="0" applyNumberFormat="1" applyFont="1" applyFill="1" applyBorder="1" applyAlignment="1" applyProtection="1">
      <alignment horizontal="center"/>
    </xf>
    <xf numFmtId="0" fontId="9" fillId="2" borderId="8" xfId="0" applyFont="1" applyFill="1" applyBorder="1" applyAlignment="1" applyProtection="1">
      <alignment horizontal="center"/>
    </xf>
    <xf numFmtId="0" fontId="9" fillId="2" borderId="4" xfId="0" applyFont="1" applyFill="1" applyBorder="1" applyAlignment="1" applyProtection="1">
      <alignment horizontal="center"/>
    </xf>
    <xf numFmtId="3" fontId="9" fillId="2" borderId="2" xfId="0" applyNumberFormat="1" applyFont="1" applyFill="1" applyBorder="1" applyAlignment="1" applyProtection="1">
      <alignment horizontal="center" vertical="center"/>
      <protection locked="0"/>
    </xf>
    <xf numFmtId="0" fontId="40" fillId="2" borderId="0" xfId="0" quotePrefix="1" applyFont="1" applyFill="1" applyBorder="1" applyAlignment="1" applyProtection="1">
      <alignment horizontal="left" vertical="center" wrapText="1"/>
    </xf>
    <xf numFmtId="0" fontId="58" fillId="8" borderId="11" xfId="1" applyNumberFormat="1" applyFont="1" applyFill="1" applyBorder="1" applyAlignment="1" applyProtection="1">
      <alignment horizontal="center" vertical="center"/>
      <protection locked="0"/>
    </xf>
    <xf numFmtId="166" fontId="58" fillId="0" borderId="2" xfId="0" applyNumberFormat="1" applyFont="1" applyFill="1" applyBorder="1" applyAlignment="1" applyProtection="1">
      <alignment horizontal="center" vertical="center"/>
      <protection locked="0"/>
    </xf>
    <xf numFmtId="3" fontId="9" fillId="0" borderId="11" xfId="0" applyNumberFormat="1" applyFont="1" applyFill="1" applyBorder="1" applyAlignment="1" applyProtection="1">
      <alignment horizontal="center"/>
      <protection locked="0"/>
    </xf>
    <xf numFmtId="1" fontId="9" fillId="0" borderId="11" xfId="0" applyNumberFormat="1" applyFont="1" applyFill="1" applyBorder="1" applyAlignment="1" applyProtection="1">
      <alignment horizontal="center"/>
      <protection locked="0"/>
    </xf>
    <xf numFmtId="0" fontId="9" fillId="0" borderId="11" xfId="0" applyFont="1" applyFill="1" applyBorder="1" applyAlignment="1" applyProtection="1">
      <protection locked="0"/>
    </xf>
    <xf numFmtId="0" fontId="9" fillId="0" borderId="11" xfId="0" applyFont="1" applyFill="1" applyBorder="1" applyAlignment="1"/>
    <xf numFmtId="0" fontId="9" fillId="0" borderId="4" xfId="0" applyFont="1" applyFill="1" applyBorder="1" applyAlignment="1"/>
    <xf numFmtId="166" fontId="9" fillId="0" borderId="2" xfId="0" applyNumberFormat="1" applyFont="1" applyFill="1" applyBorder="1" applyAlignment="1" applyProtection="1">
      <alignment horizontal="center" vertical="center"/>
      <protection locked="0"/>
    </xf>
    <xf numFmtId="166" fontId="9" fillId="0" borderId="13" xfId="0"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center"/>
      <protection locked="0"/>
    </xf>
    <xf numFmtId="0" fontId="9" fillId="0" borderId="11" xfId="0" applyFont="1" applyFill="1" applyBorder="1" applyAlignment="1">
      <alignment horizontal="center"/>
    </xf>
    <xf numFmtId="0" fontId="9" fillId="0" borderId="2" xfId="0" applyFont="1" applyFill="1" applyBorder="1" applyAlignment="1">
      <alignment horizontal="center"/>
    </xf>
    <xf numFmtId="3" fontId="9" fillId="0" borderId="11" xfId="0" applyNumberFormat="1" applyFont="1" applyFill="1" applyBorder="1" applyAlignment="1" applyProtection="1">
      <alignment horizontal="center" vertical="center"/>
      <protection locked="0"/>
    </xf>
    <xf numFmtId="166" fontId="9" fillId="0" borderId="11" xfId="0" applyNumberFormat="1" applyFont="1" applyFill="1" applyBorder="1" applyAlignment="1" applyProtection="1">
      <alignment horizontal="center" vertical="center"/>
      <protection locked="0"/>
    </xf>
    <xf numFmtId="1" fontId="9" fillId="0" borderId="11" xfId="0"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0" fontId="9" fillId="0" borderId="11" xfId="0" applyFont="1" applyFill="1" applyBorder="1" applyAlignment="1">
      <alignment horizontal="center" vertical="center"/>
    </xf>
    <xf numFmtId="3" fontId="9" fillId="0" borderId="11" xfId="0" applyNumberFormat="1" applyFont="1" applyFill="1" applyBorder="1" applyAlignment="1" applyProtection="1">
      <alignment horizontal="center"/>
    </xf>
    <xf numFmtId="0" fontId="9" fillId="8" borderId="11" xfId="1" applyNumberFormat="1" applyFont="1" applyFill="1" applyBorder="1" applyAlignment="1" applyProtection="1">
      <alignment horizontal="center"/>
      <protection locked="0"/>
    </xf>
    <xf numFmtId="166" fontId="9" fillId="0" borderId="2" xfId="0" applyNumberFormat="1" applyFont="1" applyFill="1" applyBorder="1" applyAlignment="1" applyProtection="1">
      <alignment horizontal="center"/>
      <protection locked="0"/>
    </xf>
    <xf numFmtId="166" fontId="9" fillId="0" borderId="11" xfId="0" applyNumberFormat="1" applyFont="1" applyFill="1" applyBorder="1" applyAlignment="1" applyProtection="1">
      <alignment horizontal="center"/>
    </xf>
    <xf numFmtId="166" fontId="9" fillId="0" borderId="2" xfId="0" applyNumberFormat="1" applyFont="1" applyFill="1" applyBorder="1" applyAlignment="1" applyProtection="1">
      <alignment horizontal="center"/>
    </xf>
    <xf numFmtId="3" fontId="9" fillId="0" borderId="8" xfId="0" applyNumberFormat="1" applyFont="1" applyFill="1" applyBorder="1" applyAlignment="1" applyProtection="1">
      <alignment horizontal="center" vertical="center"/>
      <protection locked="0"/>
    </xf>
    <xf numFmtId="166" fontId="9" fillId="0" borderId="11" xfId="0" applyNumberFormat="1" applyFont="1" applyFill="1" applyBorder="1" applyAlignment="1" applyProtection="1">
      <alignment horizontal="center"/>
      <protection locked="0"/>
    </xf>
    <xf numFmtId="3" fontId="70" fillId="6" borderId="11" xfId="0" applyNumberFormat="1" applyFont="1" applyFill="1" applyBorder="1" applyAlignment="1" applyProtection="1">
      <alignment horizontal="center" vertical="center"/>
      <protection locked="0"/>
    </xf>
    <xf numFmtId="3" fontId="70" fillId="0" borderId="2" xfId="0" applyNumberFormat="1" applyFont="1" applyFill="1" applyBorder="1" applyAlignment="1" applyProtection="1">
      <alignment horizontal="center" vertical="center"/>
      <protection locked="0"/>
    </xf>
    <xf numFmtId="3" fontId="70" fillId="0" borderId="15" xfId="0" applyNumberFormat="1" applyFont="1" applyFill="1" applyBorder="1" applyAlignment="1" applyProtection="1">
      <alignment horizontal="center" vertical="center"/>
      <protection locked="0"/>
    </xf>
    <xf numFmtId="3" fontId="71" fillId="5" borderId="11" xfId="0" applyNumberFormat="1" applyFont="1" applyFill="1" applyBorder="1" applyAlignment="1" applyProtection="1">
      <alignment horizontal="center" vertical="center"/>
      <protection locked="0"/>
    </xf>
    <xf numFmtId="3" fontId="70" fillId="0" borderId="11" xfId="0" applyNumberFormat="1" applyFont="1" applyFill="1" applyBorder="1" applyAlignment="1" applyProtection="1">
      <alignment horizontal="center" vertical="center"/>
      <protection locked="0"/>
    </xf>
    <xf numFmtId="166" fontId="70" fillId="0" borderId="11" xfId="0" applyNumberFormat="1" applyFont="1" applyFill="1" applyBorder="1" applyAlignment="1" applyProtection="1">
      <alignment horizontal="center" vertical="center"/>
      <protection locked="0"/>
    </xf>
    <xf numFmtId="3" fontId="70" fillId="6" borderId="2" xfId="0" applyNumberFormat="1" applyFont="1" applyFill="1" applyBorder="1" applyAlignment="1" applyProtection="1">
      <alignment horizontal="center" vertical="center"/>
      <protection locked="0"/>
    </xf>
    <xf numFmtId="3" fontId="70" fillId="6" borderId="15" xfId="0" applyNumberFormat="1" applyFont="1" applyFill="1" applyBorder="1" applyAlignment="1" applyProtection="1">
      <alignment horizontal="center" vertical="center"/>
      <protection locked="0"/>
    </xf>
    <xf numFmtId="0" fontId="29" fillId="0" borderId="0" xfId="0" quotePrefix="1" applyFont="1" applyFill="1" applyAlignment="1">
      <alignment vertical="center"/>
    </xf>
    <xf numFmtId="0" fontId="29" fillId="12" borderId="0" xfId="0" quotePrefix="1" applyFont="1" applyFill="1" applyAlignment="1">
      <alignment vertical="center"/>
    </xf>
    <xf numFmtId="0" fontId="74" fillId="2" borderId="0" xfId="3" applyFont="1" applyFill="1" applyAlignment="1" applyProtection="1">
      <alignment vertical="center"/>
      <protection locked="0"/>
    </xf>
    <xf numFmtId="0" fontId="75" fillId="2" borderId="0" xfId="0" applyFont="1" applyFill="1" applyBorder="1" applyAlignment="1">
      <alignment vertical="center"/>
    </xf>
    <xf numFmtId="0" fontId="76" fillId="2" borderId="0" xfId="0" applyFont="1" applyFill="1" applyBorder="1" applyAlignment="1">
      <alignment horizontal="center" vertical="center"/>
    </xf>
    <xf numFmtId="0" fontId="74" fillId="2" borderId="0" xfId="3" applyFont="1" applyFill="1" applyAlignment="1" applyProtection="1">
      <alignment vertical="center"/>
    </xf>
    <xf numFmtId="0" fontId="73" fillId="2" borderId="0" xfId="3" applyFont="1" applyFill="1" applyAlignment="1" applyProtection="1">
      <alignment vertical="center"/>
    </xf>
    <xf numFmtId="0" fontId="72" fillId="2" borderId="0" xfId="3" applyFont="1" applyFill="1" applyAlignment="1" applyProtection="1">
      <alignment vertical="center"/>
    </xf>
    <xf numFmtId="0" fontId="72" fillId="2" borderId="0" xfId="3" quotePrefix="1" applyFont="1" applyFill="1" applyAlignment="1" applyProtection="1">
      <alignment horizontal="left" vertical="center"/>
    </xf>
    <xf numFmtId="0" fontId="77" fillId="0" borderId="0" xfId="0" applyFont="1"/>
    <xf numFmtId="0" fontId="73" fillId="2" borderId="0" xfId="3" applyFont="1" applyFill="1" applyProtection="1">
      <protection locked="0"/>
    </xf>
    <xf numFmtId="0" fontId="78" fillId="2" borderId="0" xfId="3" applyFont="1" applyFill="1" applyAlignment="1" applyProtection="1">
      <alignment vertical="center"/>
    </xf>
    <xf numFmtId="0" fontId="78" fillId="2" borderId="0" xfId="3" quotePrefix="1" applyFont="1" applyFill="1" applyAlignment="1" applyProtection="1">
      <alignment vertical="center"/>
    </xf>
    <xf numFmtId="0" fontId="73" fillId="2" borderId="0" xfId="3" applyFont="1" applyFill="1" applyAlignment="1" applyProtection="1">
      <alignment vertical="center"/>
      <protection locked="0"/>
    </xf>
    <xf numFmtId="0" fontId="72" fillId="2" borderId="0" xfId="3" quotePrefix="1" applyFont="1" applyFill="1" applyAlignment="1" applyProtection="1">
      <alignment horizontal="left"/>
    </xf>
    <xf numFmtId="0" fontId="32" fillId="2" borderId="2" xfId="4" quotePrefix="1" applyFont="1" applyFill="1" applyBorder="1" applyAlignment="1">
      <alignment horizontal="center"/>
    </xf>
    <xf numFmtId="0" fontId="32" fillId="2" borderId="0" xfId="4" applyFont="1" applyFill="1" applyBorder="1" applyAlignment="1">
      <alignment horizontal="center"/>
    </xf>
    <xf numFmtId="0" fontId="21" fillId="2" borderId="2" xfId="4" quotePrefix="1" applyFont="1" applyFill="1" applyBorder="1" applyAlignment="1" applyProtection="1">
      <alignment horizontal="center" vertical="center"/>
      <protection locked="0"/>
    </xf>
    <xf numFmtId="0" fontId="21" fillId="2" borderId="0" xfId="4" applyFont="1" applyFill="1" applyBorder="1" applyAlignment="1" applyProtection="1">
      <alignment horizontal="center" vertical="center"/>
      <protection locked="0"/>
    </xf>
    <xf numFmtId="0" fontId="11" fillId="2" borderId="2" xfId="4" applyFont="1" applyFill="1" applyBorder="1" applyAlignment="1">
      <alignment horizontal="center"/>
    </xf>
    <xf numFmtId="0" fontId="0" fillId="0" borderId="0" xfId="0" applyBorder="1"/>
    <xf numFmtId="0" fontId="28" fillId="2" borderId="2" xfId="4" quotePrefix="1" applyFont="1" applyFill="1" applyBorder="1" applyAlignment="1">
      <alignment horizontal="center"/>
    </xf>
    <xf numFmtId="0" fontId="28" fillId="2" borderId="0" xfId="4" quotePrefix="1" applyFont="1" applyFill="1" applyBorder="1" applyAlignment="1">
      <alignment horizontal="center"/>
    </xf>
    <xf numFmtId="0" fontId="7" fillId="2" borderId="2" xfId="4" applyFont="1" applyFill="1" applyBorder="1" applyAlignment="1">
      <alignment horizontal="center"/>
    </xf>
    <xf numFmtId="0" fontId="7" fillId="2" borderId="0" xfId="4" applyFont="1" applyFill="1" applyBorder="1" applyAlignment="1">
      <alignment horizontal="center"/>
    </xf>
    <xf numFmtId="0" fontId="13" fillId="2" borderId="9" xfId="0" applyFont="1" applyFill="1" applyBorder="1" applyAlignment="1">
      <alignment horizontal="justify" vertical="center" wrapText="1"/>
    </xf>
    <xf numFmtId="0" fontId="12" fillId="2" borderId="9" xfId="0" quotePrefix="1" applyFont="1" applyFill="1" applyBorder="1" applyAlignment="1">
      <alignment horizontal="justify" vertical="center" wrapText="1"/>
    </xf>
    <xf numFmtId="0" fontId="13" fillId="2" borderId="9" xfId="0" quotePrefix="1" applyFont="1" applyFill="1" applyBorder="1" applyAlignment="1">
      <alignment horizontal="justify" vertical="center" wrapText="1"/>
    </xf>
    <xf numFmtId="0" fontId="12" fillId="2" borderId="9" xfId="0" applyFont="1" applyFill="1" applyBorder="1" applyAlignment="1">
      <alignment horizontal="justify" vertical="center" wrapText="1"/>
    </xf>
    <xf numFmtId="0" fontId="15" fillId="12" borderId="4" xfId="0" applyNumberFormat="1" applyFont="1" applyFill="1" applyBorder="1" applyAlignment="1">
      <alignment horizontal="justify" vertical="center" wrapText="1"/>
    </xf>
    <xf numFmtId="0" fontId="15" fillId="12" borderId="5" xfId="0" applyNumberFormat="1" applyFont="1" applyFill="1" applyBorder="1" applyAlignment="1">
      <alignment horizontal="justify" vertical="center" wrapText="1"/>
    </xf>
    <xf numFmtId="0" fontId="27" fillId="11" borderId="7" xfId="0" applyFont="1" applyFill="1" applyBorder="1" applyAlignment="1">
      <alignment horizontal="center" vertical="center"/>
    </xf>
    <xf numFmtId="0" fontId="27" fillId="11" borderId="9" xfId="0" applyFont="1" applyFill="1" applyBorder="1" applyAlignment="1">
      <alignment horizontal="center" vertical="center"/>
    </xf>
    <xf numFmtId="0" fontId="27" fillId="11" borderId="6" xfId="0" applyFont="1" applyFill="1" applyBorder="1" applyAlignment="1">
      <alignment horizontal="center" vertical="center"/>
    </xf>
    <xf numFmtId="0" fontId="10" fillId="2" borderId="3" xfId="0" applyFont="1" applyFill="1" applyBorder="1" applyAlignment="1">
      <alignment horizontal="center" vertical="center"/>
    </xf>
    <xf numFmtId="0" fontId="15" fillId="10" borderId="14" xfId="0" applyNumberFormat="1" applyFont="1" applyFill="1" applyBorder="1" applyAlignment="1">
      <alignment horizontal="justify" vertical="center" wrapText="1"/>
    </xf>
    <xf numFmtId="0" fontId="15" fillId="10" borderId="1" xfId="0" applyNumberFormat="1" applyFont="1" applyFill="1" applyBorder="1" applyAlignment="1">
      <alignment horizontal="justify" vertical="center" wrapText="1"/>
    </xf>
    <xf numFmtId="0" fontId="29" fillId="0" borderId="2" xfId="0" quotePrefix="1" applyFont="1" applyBorder="1" applyAlignment="1">
      <alignment horizontal="left" vertical="top" wrapText="1"/>
    </xf>
    <xf numFmtId="0" fontId="29" fillId="0" borderId="0" xfId="0" quotePrefix="1" applyFont="1" applyBorder="1" applyAlignment="1">
      <alignment horizontal="left" vertical="top" wrapText="1"/>
    </xf>
    <xf numFmtId="0" fontId="29" fillId="0" borderId="2" xfId="0" quotePrefix="1" applyFont="1" applyBorder="1" applyAlignment="1">
      <alignment horizontal="left" vertical="center" wrapText="1"/>
    </xf>
    <xf numFmtId="0" fontId="29" fillId="0" borderId="0" xfId="0" quotePrefix="1" applyFont="1" applyBorder="1" applyAlignment="1">
      <alignment horizontal="left" vertical="center" wrapText="1"/>
    </xf>
    <xf numFmtId="0" fontId="10" fillId="2" borderId="0" xfId="0" applyFont="1" applyFill="1" applyBorder="1" applyAlignment="1">
      <alignment horizontal="center" vertical="center"/>
    </xf>
    <xf numFmtId="0" fontId="10" fillId="2" borderId="0" xfId="0" applyFont="1" applyFill="1" applyBorder="1" applyAlignment="1" applyProtection="1">
      <alignment horizontal="center" vertical="center"/>
      <protection locked="0"/>
    </xf>
    <xf numFmtId="17" fontId="10" fillId="2" borderId="0" xfId="3" applyNumberFormat="1" applyFont="1" applyFill="1" applyAlignment="1" applyProtection="1">
      <alignment horizontal="center"/>
      <protection locked="0"/>
    </xf>
    <xf numFmtId="17" fontId="10" fillId="2" borderId="0" xfId="3" quotePrefix="1" applyNumberFormat="1" applyFont="1" applyFill="1" applyAlignment="1" applyProtection="1">
      <alignment horizontal="center"/>
      <protection locked="0"/>
    </xf>
    <xf numFmtId="0" fontId="42" fillId="2" borderId="0" xfId="3" applyFont="1" applyFill="1" applyBorder="1" applyAlignment="1" applyProtection="1">
      <alignment horizontal="center" vertical="center"/>
      <protection locked="0"/>
    </xf>
    <xf numFmtId="0" fontId="29" fillId="2" borderId="0" xfId="3" applyFont="1" applyFill="1" applyBorder="1" applyAlignment="1" applyProtection="1">
      <alignment horizontal="left" vertical="top" wrapText="1"/>
      <protection locked="0"/>
    </xf>
    <xf numFmtId="0" fontId="45" fillId="3" borderId="7" xfId="0" applyFont="1" applyFill="1" applyBorder="1" applyAlignment="1" applyProtection="1">
      <alignment horizontal="center" vertical="center"/>
      <protection locked="0"/>
    </xf>
    <xf numFmtId="0" fontId="45" fillId="3" borderId="9"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30" fillId="2" borderId="9" xfId="0" applyFont="1" applyFill="1" applyBorder="1" applyAlignment="1" applyProtection="1">
      <alignment horizontal="justify" vertical="top" wrapText="1"/>
    </xf>
    <xf numFmtId="0" fontId="31" fillId="2" borderId="7" xfId="0" applyFont="1" applyFill="1" applyBorder="1" applyAlignment="1">
      <alignment horizontal="center" vertical="center"/>
    </xf>
    <xf numFmtId="0" fontId="31" fillId="2" borderId="9" xfId="0" applyFont="1" applyFill="1" applyBorder="1" applyAlignment="1">
      <alignment horizontal="center" vertical="center"/>
    </xf>
    <xf numFmtId="0" fontId="54" fillId="2" borderId="0" xfId="0" quotePrefix="1" applyFont="1" applyFill="1" applyAlignment="1" applyProtection="1">
      <alignment horizontal="center" vertical="center" wrapText="1"/>
      <protection hidden="1"/>
    </xf>
    <xf numFmtId="0" fontId="54" fillId="2" borderId="0" xfId="0" applyFont="1" applyFill="1" applyAlignment="1" applyProtection="1">
      <alignment horizontal="center" vertical="center" wrapText="1"/>
      <protection hidden="1"/>
    </xf>
    <xf numFmtId="0" fontId="54" fillId="2" borderId="1" xfId="0" quotePrefix="1" applyFont="1" applyFill="1" applyBorder="1" applyAlignment="1" applyProtection="1">
      <alignment horizontal="center" vertical="center" wrapText="1"/>
      <protection hidden="1"/>
    </xf>
    <xf numFmtId="0" fontId="31" fillId="2" borderId="6"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6" xfId="0" applyFont="1" applyFill="1" applyBorder="1" applyAlignment="1">
      <alignment horizontal="center" vertical="center"/>
    </xf>
    <xf numFmtId="0" fontId="31" fillId="2" borderId="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45" fillId="3" borderId="8" xfId="0" applyFont="1" applyFill="1" applyBorder="1" applyAlignment="1" applyProtection="1">
      <alignment horizontal="center" vertical="center" wrapText="1"/>
      <protection locked="0"/>
    </xf>
    <xf numFmtId="0" fontId="45" fillId="3" borderId="22" xfId="0" quotePrefix="1"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xf>
    <xf numFmtId="0" fontId="30" fillId="2" borderId="9" xfId="3" quotePrefix="1" applyFont="1" applyFill="1" applyBorder="1" applyAlignment="1" applyProtection="1">
      <alignment horizontal="justify" vertical="top" wrapText="1"/>
    </xf>
    <xf numFmtId="0" fontId="10" fillId="0" borderId="5" xfId="3" applyFont="1" applyFill="1" applyBorder="1" applyAlignment="1" applyProtection="1">
      <alignment horizontal="center" vertical="center"/>
    </xf>
    <xf numFmtId="0" fontId="10" fillId="0" borderId="16" xfId="3" applyFont="1" applyFill="1" applyBorder="1" applyAlignment="1" applyProtection="1">
      <alignment horizontal="center" vertical="center"/>
    </xf>
    <xf numFmtId="0" fontId="31" fillId="0" borderId="16" xfId="3" applyFont="1" applyFill="1" applyBorder="1" applyAlignment="1" applyProtection="1">
      <alignment horizontal="center" vertical="center" wrapText="1"/>
    </xf>
    <xf numFmtId="0" fontId="31" fillId="0" borderId="17" xfId="3" applyFont="1" applyFill="1" applyBorder="1" applyAlignment="1" applyProtection="1">
      <alignment horizontal="center" vertical="center" wrapText="1"/>
    </xf>
    <xf numFmtId="0" fontId="31" fillId="0" borderId="8" xfId="3" applyFont="1" applyFill="1" applyBorder="1" applyAlignment="1" applyProtection="1">
      <alignment horizontal="center" vertical="center" wrapText="1"/>
    </xf>
    <xf numFmtId="0" fontId="31" fillId="0" borderId="22" xfId="3" applyFont="1" applyFill="1" applyBorder="1" applyAlignment="1" applyProtection="1">
      <alignment horizontal="center" vertical="center" wrapText="1"/>
    </xf>
    <xf numFmtId="0" fontId="31" fillId="0" borderId="7" xfId="3" applyFont="1" applyFill="1" applyBorder="1" applyAlignment="1" applyProtection="1">
      <alignment horizontal="center" vertical="center" wrapText="1"/>
    </xf>
    <xf numFmtId="0" fontId="31" fillId="0" borderId="6" xfId="3" applyFont="1" applyFill="1" applyBorder="1" applyAlignment="1" applyProtection="1">
      <alignment horizontal="center" vertical="center" wrapText="1"/>
    </xf>
    <xf numFmtId="0" fontId="31" fillId="0" borderId="11" xfId="3" applyFont="1" applyFill="1" applyBorder="1" applyAlignment="1" applyProtection="1">
      <alignment horizontal="center" vertical="center" wrapText="1"/>
    </xf>
    <xf numFmtId="0" fontId="31" fillId="0" borderId="9" xfId="3" applyFont="1" applyFill="1" applyBorder="1" applyAlignment="1" applyProtection="1">
      <alignment horizontal="center" vertical="center" wrapText="1"/>
    </xf>
    <xf numFmtId="0" fontId="10" fillId="0" borderId="7" xfId="3" applyFont="1" applyFill="1" applyBorder="1" applyAlignment="1" applyProtection="1">
      <alignment horizontal="center" vertical="center"/>
    </xf>
    <xf numFmtId="0" fontId="10" fillId="0" borderId="9" xfId="3" applyFont="1" applyFill="1" applyBorder="1" applyAlignment="1" applyProtection="1">
      <alignment horizontal="center" vertical="center"/>
    </xf>
    <xf numFmtId="0" fontId="10" fillId="2" borderId="4" xfId="3" applyFont="1" applyFill="1" applyBorder="1" applyAlignment="1" applyProtection="1">
      <alignment horizontal="center" vertical="center" wrapText="1"/>
    </xf>
    <xf numFmtId="0" fontId="10" fillId="2" borderId="16" xfId="3" applyFont="1" applyFill="1" applyBorder="1" applyAlignment="1" applyProtection="1">
      <alignment horizontal="center" vertical="center" wrapText="1"/>
    </xf>
    <xf numFmtId="0" fontId="10" fillId="2" borderId="2" xfId="3" applyFont="1" applyFill="1" applyBorder="1" applyAlignment="1" applyProtection="1">
      <alignment horizontal="center" vertical="center" wrapText="1"/>
    </xf>
    <xf numFmtId="0" fontId="10" fillId="2" borderId="15" xfId="3" applyFont="1" applyFill="1" applyBorder="1" applyAlignment="1" applyProtection="1">
      <alignment horizontal="center" vertical="center" wrapText="1"/>
    </xf>
    <xf numFmtId="0" fontId="10" fillId="2" borderId="14" xfId="3" applyFont="1" applyFill="1" applyBorder="1" applyAlignment="1" applyProtection="1">
      <alignment horizontal="center" vertical="center" wrapText="1"/>
    </xf>
    <xf numFmtId="0" fontId="10" fillId="2" borderId="17" xfId="3" applyFont="1" applyFill="1" applyBorder="1" applyAlignment="1" applyProtection="1">
      <alignment horizontal="center" vertical="center" wrapText="1"/>
    </xf>
    <xf numFmtId="0" fontId="38" fillId="3" borderId="8" xfId="0" applyFont="1" applyFill="1" applyBorder="1" applyAlignment="1" applyProtection="1">
      <alignment horizontal="center" vertical="center" wrapText="1"/>
      <protection locked="0"/>
    </xf>
    <xf numFmtId="0" fontId="38" fillId="3" borderId="11" xfId="0" applyFont="1" applyFill="1" applyBorder="1" applyAlignment="1" applyProtection="1">
      <alignment horizontal="center" vertical="center" wrapText="1"/>
      <protection locked="0"/>
    </xf>
    <xf numFmtId="0" fontId="38" fillId="3" borderId="22" xfId="0" applyFont="1" applyFill="1" applyBorder="1" applyAlignment="1" applyProtection="1">
      <alignment horizontal="center" vertical="center" wrapText="1"/>
      <protection locked="0"/>
    </xf>
    <xf numFmtId="0" fontId="45" fillId="3" borderId="11" xfId="0" applyFont="1" applyFill="1" applyBorder="1" applyAlignment="1" applyProtection="1">
      <alignment horizontal="center" vertical="center" wrapText="1"/>
      <protection locked="0"/>
    </xf>
    <xf numFmtId="0" fontId="38" fillId="3" borderId="7" xfId="0" applyFont="1" applyFill="1" applyBorder="1" applyAlignment="1" applyProtection="1">
      <alignment horizontal="center" vertical="center" wrapText="1"/>
      <protection locked="0"/>
    </xf>
    <xf numFmtId="0" fontId="38" fillId="3" borderId="6" xfId="0" applyFont="1" applyFill="1" applyBorder="1" applyAlignment="1" applyProtection="1">
      <alignment horizontal="center" vertical="center" wrapText="1"/>
      <protection locked="0"/>
    </xf>
    <xf numFmtId="0" fontId="38" fillId="3" borderId="9" xfId="0" applyFont="1" applyFill="1" applyBorder="1" applyAlignment="1" applyProtection="1">
      <alignment horizontal="center" vertical="center" wrapText="1"/>
      <protection locked="0"/>
    </xf>
  </cellXfs>
  <cellStyles count="6">
    <cellStyle name="Comma" xfId="1" builtinId="3"/>
    <cellStyle name="Dezimal_Tabelle2" xfId="2"/>
    <cellStyle name="Normal" xfId="0" builtinId="0"/>
    <cellStyle name="Normal_2007 Turnover_NON_EU_Template_V.1.2" xfId="3"/>
    <cellStyle name="Normal_Book2" xfId="4"/>
    <cellStyle name="Normal_Front" xfId="5"/>
  </cellStyles>
  <dxfs count="142">
    <dxf>
      <font>
        <b/>
        <i val="0"/>
        <condense val="0"/>
        <extend val="0"/>
        <u val="none"/>
        <color auto="1"/>
      </font>
      <fill>
        <patternFill>
          <bgColor indexed="10"/>
        </patternFill>
      </fill>
    </dxf>
    <dxf>
      <font>
        <b/>
        <i val="0"/>
        <strike val="0"/>
        <condense val="0"/>
        <extend val="0"/>
        <color indexed="10"/>
      </font>
      <fill>
        <patternFill patternType="none">
          <bgColor indexed="65"/>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color indexed="10"/>
      </font>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strike val="0"/>
        <condense val="0"/>
        <extend val="0"/>
        <color indexed="10"/>
      </font>
      <fill>
        <patternFill patternType="none">
          <bgColor indexed="65"/>
        </patternFill>
      </fill>
    </dxf>
    <dxf>
      <fill>
        <patternFill>
          <bgColor indexed="10"/>
        </patternFill>
      </fill>
    </dxf>
    <dxf>
      <font>
        <b/>
        <i val="0"/>
        <strike val="0"/>
        <condense val="0"/>
        <extend val="0"/>
        <color indexed="10"/>
      </font>
      <fill>
        <patternFill patternType="none">
          <bgColor indexed="65"/>
        </patternFill>
      </fill>
    </dxf>
    <dxf>
      <fill>
        <patternFill>
          <bgColor indexed="10"/>
        </patternFill>
      </fill>
    </dxf>
    <dxf>
      <fill>
        <patternFill>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u val="none"/>
        <color auto="1"/>
      </font>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u val="none"/>
        <color auto="1"/>
      </font>
      <fill>
        <patternFill>
          <bgColor indexed="10"/>
        </patternFill>
      </fill>
    </dxf>
    <dxf>
      <font>
        <b/>
        <i val="0"/>
        <condense val="0"/>
        <extend val="0"/>
        <color indexed="10"/>
      </font>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u val="none"/>
        <color auto="1"/>
      </font>
      <fill>
        <patternFill>
          <bgColor indexed="10"/>
        </patternFill>
      </fill>
    </dxf>
    <dxf>
      <font>
        <b/>
        <i val="0"/>
        <condense val="0"/>
        <extend val="0"/>
        <color indexed="10"/>
      </font>
    </dxf>
    <dxf>
      <fill>
        <patternFill>
          <bgColor indexed="10"/>
        </patternFill>
      </fill>
    </dxf>
    <dxf>
      <fill>
        <patternFill>
          <bgColor indexed="10"/>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color indexed="10"/>
      </font>
    </dxf>
    <dxf>
      <fill>
        <patternFill>
          <bgColor indexed="10"/>
        </patternFill>
      </fill>
    </dxf>
    <dxf>
      <font>
        <b/>
        <i val="0"/>
        <condense val="0"/>
        <extend val="0"/>
        <u val="none"/>
        <color auto="1"/>
      </font>
      <fill>
        <patternFill>
          <bgColor indexed="10"/>
        </patternFill>
      </fill>
    </dxf>
    <dxf>
      <font>
        <b/>
        <i val="0"/>
        <condense val="0"/>
        <extend val="0"/>
        <color indexed="10"/>
      </font>
    </dxf>
    <dxf>
      <fill>
        <patternFill>
          <bgColor indexed="10"/>
        </patternFill>
      </fill>
    </dxf>
    <dxf>
      <font>
        <b/>
        <i val="0"/>
        <condense val="0"/>
        <extend val="0"/>
        <color auto="1"/>
      </font>
      <fill>
        <patternFill>
          <bgColor indexed="10"/>
        </patternFill>
      </fill>
    </dxf>
    <dxf>
      <fill>
        <patternFill>
          <bgColor rgb="FFFF0000"/>
        </patternFill>
      </fill>
    </dxf>
    <dxf>
      <font>
        <b/>
        <i val="0"/>
        <condense val="0"/>
        <extend val="0"/>
        <color auto="1"/>
      </font>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ill>
        <patternFill>
          <bgColor rgb="FFFF0000"/>
        </patternFill>
      </fill>
    </dxf>
    <dxf>
      <fill>
        <patternFill>
          <bgColor rgb="FFFF0000"/>
        </patternFill>
      </fill>
    </dxf>
    <dxf>
      <font>
        <b/>
        <i val="0"/>
        <condense val="0"/>
        <extend val="0"/>
        <color auto="1"/>
      </font>
      <fill>
        <patternFill>
          <bgColor indexed="10"/>
        </patternFill>
      </fill>
    </dxf>
    <dxf>
      <fill>
        <patternFill>
          <bgColor rgb="FFFF0000"/>
        </patternFill>
      </fill>
    </dxf>
    <dxf>
      <font>
        <b/>
        <i val="0"/>
        <condense val="0"/>
        <extend val="0"/>
        <color auto="1"/>
      </font>
      <fill>
        <patternFill>
          <bgColor indexed="10"/>
        </patternFill>
      </fill>
    </dxf>
    <dxf>
      <fill>
        <patternFill>
          <bgColor rgb="FFFF0000"/>
        </patternFill>
      </fill>
    </dxf>
    <dxf>
      <font>
        <b/>
        <i val="0"/>
        <condense val="0"/>
        <extend val="0"/>
        <color auto="1"/>
      </font>
      <fill>
        <patternFill>
          <bgColor indexed="10"/>
        </patternFill>
      </fill>
    </dxf>
    <dxf>
      <fill>
        <patternFill>
          <bgColor indexed="10"/>
        </patternFill>
      </fill>
    </dxf>
    <dxf>
      <font>
        <b/>
        <i val="0"/>
        <condense val="0"/>
        <extend val="0"/>
        <color auto="1"/>
      </font>
      <fill>
        <patternFill>
          <bgColor indexed="10"/>
        </patternFill>
      </fill>
    </dxf>
    <dxf>
      <font>
        <color auto="1"/>
      </font>
      <fill>
        <patternFill>
          <bgColor rgb="FFFF0000"/>
        </patternFill>
      </fill>
    </dxf>
    <dxf>
      <font>
        <color auto="1"/>
      </font>
      <fill>
        <patternFill>
          <bgColor rgb="FFFF000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22"/>
      </font>
      <fill>
        <patternFill>
          <bgColor indexed="60"/>
        </patternFill>
      </fill>
      <border>
        <left style="thin">
          <color indexed="64"/>
        </left>
        <right style="thin">
          <color indexed="64"/>
        </right>
        <top style="thin">
          <color indexed="64"/>
        </top>
        <bottom style="thin">
          <color indexed="64"/>
        </bottom>
      </border>
    </dxf>
    <dxf>
      <font>
        <b val="0"/>
        <i val="0"/>
        <condense val="0"/>
        <extend val="0"/>
        <color indexed="9"/>
      </font>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font>
      <fill>
        <patternFill>
          <bgColor indexed="10"/>
        </patternFill>
      </fill>
    </dxf>
    <dxf>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auto="1"/>
      </font>
      <fill>
        <patternFill>
          <bgColor indexed="10"/>
        </patternFill>
      </fill>
    </dxf>
    <dxf>
      <font>
        <b/>
        <i val="0"/>
        <condense val="0"/>
        <extend val="0"/>
        <color indexed="10"/>
      </font>
    </dxf>
    <dxf>
      <font>
        <condense val="0"/>
        <extend val="0"/>
        <color indexed="9"/>
      </font>
    </dxf>
    <dxf>
      <font>
        <b/>
        <i val="0"/>
        <condense val="0"/>
        <extend val="0"/>
        <color indexed="22"/>
      </font>
      <fill>
        <patternFill>
          <bgColor indexed="60"/>
        </patternFill>
      </fill>
    </dxf>
    <dxf>
      <font>
        <b/>
        <i val="0"/>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104775</xdr:rowOff>
    </xdr:from>
    <xdr:to>
      <xdr:col>3</xdr:col>
      <xdr:colOff>1838325</xdr:colOff>
      <xdr:row>2</xdr:row>
      <xdr:rowOff>885825</xdr:rowOff>
    </xdr:to>
    <xdr:pic>
      <xdr:nvPicPr>
        <xdr:cNvPr id="5142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609600"/>
          <a:ext cx="5400675" cy="7810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2</xdr:col>
          <xdr:colOff>66675</xdr:colOff>
          <xdr:row>14</xdr:row>
          <xdr:rowOff>57150</xdr:rowOff>
        </xdr:from>
        <xdr:to>
          <xdr:col>2</xdr:col>
          <xdr:colOff>3276600</xdr:colOff>
          <xdr:row>15</xdr:row>
          <xdr:rowOff>123825</xdr:rowOff>
        </xdr:to>
        <xdr:sp macro="" textlink="">
          <xdr:nvSpPr>
            <xdr:cNvPr id="51202" name="cbo_Cty" hidden="1">
              <a:extLst>
                <a:ext uri="{63B3BB69-23CF-44E3-9099-C40C66FF867C}">
                  <a14:compatExt spid="_x0000_s5120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indexed="60"/>
    <pageSetUpPr fitToPage="1"/>
  </sheetPr>
  <dimension ref="A1:W57"/>
  <sheetViews>
    <sheetView showGridLines="0" tabSelected="1" zoomScale="85" zoomScaleNormal="85" workbookViewId="0"/>
  </sheetViews>
  <sheetFormatPr defaultColWidth="0" defaultRowHeight="12.75" zeroHeight="1"/>
  <cols>
    <col min="1" max="2" width="1.7109375" style="8" customWidth="1"/>
    <col min="3" max="3" width="53.42578125" style="8" customWidth="1"/>
    <col min="4" max="4" width="44.140625" style="8" customWidth="1"/>
    <col min="5" max="5" width="1.7109375" style="8" customWidth="1"/>
    <col min="6" max="6" width="3.42578125" style="8" customWidth="1"/>
    <col min="7" max="7" width="1.140625" style="8" customWidth="1"/>
    <col min="8" max="13" width="9.140625" style="8" hidden="1" customWidth="1"/>
    <col min="14" max="14" width="14.85546875" style="8" hidden="1" customWidth="1"/>
    <col min="15" max="15" width="24.5703125" style="8" hidden="1" customWidth="1"/>
    <col min="16" max="23" width="7" style="8" hidden="1" customWidth="1"/>
    <col min="24" max="16384" width="9.140625" style="8" hidden="1"/>
  </cols>
  <sheetData>
    <row r="1" spans="2:15" ht="20.100000000000001" customHeight="1"/>
    <row r="2" spans="2:15" ht="20.25">
      <c r="B2" s="281" t="s">
        <v>360</v>
      </c>
      <c r="C2" s="280"/>
      <c r="D2" s="242"/>
      <c r="E2" s="233"/>
      <c r="N2" s="353" t="s">
        <v>227</v>
      </c>
      <c r="O2" s="353" t="s">
        <v>228</v>
      </c>
    </row>
    <row r="3" spans="2:15" ht="79.5" customHeight="1">
      <c r="B3" s="227"/>
      <c r="C3" s="9"/>
      <c r="D3" s="9"/>
      <c r="E3" s="226"/>
      <c r="N3" s="347"/>
      <c r="O3" s="348" t="s">
        <v>247</v>
      </c>
    </row>
    <row r="4" spans="2:15" ht="48" customHeight="1">
      <c r="B4" s="507" t="s">
        <v>247</v>
      </c>
      <c r="C4" s="508"/>
      <c r="D4" s="508"/>
      <c r="E4" s="234"/>
      <c r="N4" s="347" t="s">
        <v>76</v>
      </c>
      <c r="O4" s="348" t="s">
        <v>77</v>
      </c>
    </row>
    <row r="5" spans="2:15" ht="9" customHeight="1">
      <c r="B5" s="228"/>
      <c r="C5" s="9"/>
      <c r="D5" s="9"/>
      <c r="E5" s="226"/>
      <c r="N5" s="345" t="s">
        <v>78</v>
      </c>
      <c r="O5" s="346" t="s">
        <v>79</v>
      </c>
    </row>
    <row r="6" spans="2:15" ht="15.75">
      <c r="B6" s="509" t="s">
        <v>283</v>
      </c>
      <c r="C6" s="510"/>
      <c r="D6" s="510"/>
      <c r="E6" s="235"/>
      <c r="N6" s="345" t="s">
        <v>80</v>
      </c>
      <c r="O6" s="349" t="s">
        <v>311</v>
      </c>
    </row>
    <row r="7" spans="2:15" ht="15.75">
      <c r="B7" s="509" t="s">
        <v>41</v>
      </c>
      <c r="C7" s="510"/>
      <c r="D7" s="510"/>
      <c r="E7" s="235"/>
      <c r="N7" s="345" t="s">
        <v>81</v>
      </c>
      <c r="O7" s="346" t="s">
        <v>82</v>
      </c>
    </row>
    <row r="8" spans="2:15" ht="15.75">
      <c r="B8" s="509" t="s">
        <v>67</v>
      </c>
      <c r="C8" s="510"/>
      <c r="D8" s="510"/>
      <c r="E8" s="235"/>
      <c r="N8" s="345" t="s">
        <v>229</v>
      </c>
      <c r="O8" s="349" t="s">
        <v>312</v>
      </c>
    </row>
    <row r="9" spans="2:15" ht="16.5" customHeight="1">
      <c r="B9" s="228"/>
      <c r="C9" s="9"/>
      <c r="D9" s="9"/>
      <c r="E9" s="226"/>
      <c r="N9" s="345" t="s">
        <v>230</v>
      </c>
      <c r="O9" s="346" t="s">
        <v>240</v>
      </c>
    </row>
    <row r="10" spans="2:15" ht="20.25">
      <c r="B10" s="511" t="s">
        <v>288</v>
      </c>
      <c r="C10" s="512"/>
      <c r="D10" s="512"/>
      <c r="E10" s="236"/>
      <c r="N10" s="345" t="s">
        <v>259</v>
      </c>
      <c r="O10" s="350" t="s">
        <v>254</v>
      </c>
    </row>
    <row r="11" spans="2:15" ht="15.75" customHeight="1">
      <c r="B11" s="513"/>
      <c r="C11" s="514"/>
      <c r="D11" s="514"/>
      <c r="E11" s="237"/>
      <c r="N11" s="345" t="s">
        <v>231</v>
      </c>
      <c r="O11" s="346" t="s">
        <v>241</v>
      </c>
    </row>
    <row r="12" spans="2:15" ht="23.25" customHeight="1">
      <c r="B12" s="505"/>
      <c r="C12" s="506"/>
      <c r="D12" s="506"/>
      <c r="E12" s="238"/>
      <c r="N12" s="345" t="s">
        <v>232</v>
      </c>
      <c r="O12" s="346" t="s">
        <v>242</v>
      </c>
    </row>
    <row r="13" spans="2:15" ht="22.5" customHeight="1">
      <c r="B13" s="228"/>
      <c r="C13" s="9"/>
      <c r="D13" s="9"/>
      <c r="E13" s="226"/>
      <c r="N13" s="345" t="s">
        <v>233</v>
      </c>
      <c r="O13" s="346" t="s">
        <v>243</v>
      </c>
    </row>
    <row r="14" spans="2:15">
      <c r="B14" s="243"/>
      <c r="C14" s="225"/>
      <c r="D14" s="225"/>
      <c r="E14" s="244"/>
      <c r="N14" s="345" t="s">
        <v>135</v>
      </c>
      <c r="O14" s="346" t="s">
        <v>136</v>
      </c>
    </row>
    <row r="15" spans="2:15" ht="19.5" customHeight="1">
      <c r="B15" s="228"/>
      <c r="C15" s="230"/>
      <c r="D15" s="231" t="s">
        <v>248</v>
      </c>
      <c r="E15" s="239"/>
      <c r="N15" s="345" t="s">
        <v>234</v>
      </c>
      <c r="O15" s="346" t="s">
        <v>244</v>
      </c>
    </row>
    <row r="16" spans="2:15">
      <c r="B16" s="229"/>
      <c r="C16" s="10"/>
      <c r="D16" s="240"/>
      <c r="E16" s="241"/>
      <c r="N16" s="345" t="s">
        <v>235</v>
      </c>
      <c r="O16" s="346" t="s">
        <v>245</v>
      </c>
    </row>
    <row r="17" spans="14:15">
      <c r="N17" s="345" t="s">
        <v>236</v>
      </c>
      <c r="O17" s="346" t="s">
        <v>246</v>
      </c>
    </row>
    <row r="18" spans="14:15" hidden="1">
      <c r="N18" s="345" t="s">
        <v>237</v>
      </c>
      <c r="O18" s="349" t="s">
        <v>313</v>
      </c>
    </row>
    <row r="19" spans="14:15" hidden="1">
      <c r="N19" s="345" t="s">
        <v>238</v>
      </c>
      <c r="O19" s="349" t="s">
        <v>314</v>
      </c>
    </row>
    <row r="20" spans="14:15" hidden="1">
      <c r="N20" s="345" t="s">
        <v>239</v>
      </c>
      <c r="O20" s="349" t="s">
        <v>315</v>
      </c>
    </row>
    <row r="21" spans="14:15" hidden="1">
      <c r="N21" s="345" t="s">
        <v>83</v>
      </c>
      <c r="O21" s="349" t="s">
        <v>316</v>
      </c>
    </row>
    <row r="22" spans="14:15" hidden="1">
      <c r="N22" s="345" t="s">
        <v>84</v>
      </c>
      <c r="O22" s="346" t="s">
        <v>85</v>
      </c>
    </row>
    <row r="23" spans="14:15" hidden="1">
      <c r="N23" s="345" t="s">
        <v>86</v>
      </c>
      <c r="O23" s="346" t="s">
        <v>87</v>
      </c>
    </row>
    <row r="24" spans="14:15" hidden="1">
      <c r="N24" s="345" t="s">
        <v>88</v>
      </c>
      <c r="O24" s="346" t="s">
        <v>89</v>
      </c>
    </row>
    <row r="25" spans="14:15" hidden="1">
      <c r="N25" s="345" t="s">
        <v>90</v>
      </c>
      <c r="O25" s="346" t="s">
        <v>91</v>
      </c>
    </row>
    <row r="26" spans="14:15" hidden="1">
      <c r="N26" s="345" t="s">
        <v>92</v>
      </c>
      <c r="O26" s="349" t="s">
        <v>317</v>
      </c>
    </row>
    <row r="27" spans="14:15" hidden="1">
      <c r="N27" s="345" t="s">
        <v>93</v>
      </c>
      <c r="O27" s="346" t="s">
        <v>94</v>
      </c>
    </row>
    <row r="28" spans="14:15" hidden="1">
      <c r="N28" s="345" t="s">
        <v>95</v>
      </c>
      <c r="O28" s="349" t="s">
        <v>318</v>
      </c>
    </row>
    <row r="29" spans="14:15" hidden="1">
      <c r="N29" s="345" t="s">
        <v>96</v>
      </c>
      <c r="O29" s="346" t="s">
        <v>97</v>
      </c>
    </row>
    <row r="30" spans="14:15" hidden="1">
      <c r="N30" s="345" t="s">
        <v>98</v>
      </c>
      <c r="O30" s="346" t="s">
        <v>99</v>
      </c>
    </row>
    <row r="31" spans="14:15" hidden="1">
      <c r="N31" s="345" t="s">
        <v>100</v>
      </c>
      <c r="O31" s="346" t="s">
        <v>319</v>
      </c>
    </row>
    <row r="32" spans="14:15" hidden="1">
      <c r="N32" s="345" t="s">
        <v>101</v>
      </c>
      <c r="O32" s="346" t="s">
        <v>320</v>
      </c>
    </row>
    <row r="33" spans="14:15" hidden="1">
      <c r="N33" s="345" t="s">
        <v>102</v>
      </c>
      <c r="O33" s="349" t="s">
        <v>321</v>
      </c>
    </row>
    <row r="34" spans="14:15" hidden="1">
      <c r="N34" s="345" t="s">
        <v>103</v>
      </c>
      <c r="O34" s="346" t="s">
        <v>104</v>
      </c>
    </row>
    <row r="35" spans="14:15" hidden="1">
      <c r="N35" s="345" t="s">
        <v>105</v>
      </c>
      <c r="O35" s="346" t="s">
        <v>106</v>
      </c>
    </row>
    <row r="36" spans="14:15" hidden="1">
      <c r="N36" s="345" t="s">
        <v>107</v>
      </c>
      <c r="O36" s="349" t="s">
        <v>322</v>
      </c>
    </row>
    <row r="37" spans="14:15" hidden="1">
      <c r="N37" s="345" t="s">
        <v>108</v>
      </c>
      <c r="O37" s="346" t="s">
        <v>109</v>
      </c>
    </row>
    <row r="38" spans="14:15" hidden="1">
      <c r="N38" s="345" t="s">
        <v>110</v>
      </c>
      <c r="O38" s="346" t="s">
        <v>111</v>
      </c>
    </row>
    <row r="39" spans="14:15" hidden="1">
      <c r="N39" s="345" t="s">
        <v>112</v>
      </c>
      <c r="O39" s="346" t="s">
        <v>113</v>
      </c>
    </row>
    <row r="40" spans="14:15" hidden="1">
      <c r="N40" s="345" t="s">
        <v>114</v>
      </c>
      <c r="O40" s="346" t="s">
        <v>115</v>
      </c>
    </row>
    <row r="41" spans="14:15" hidden="1">
      <c r="N41" s="345" t="s">
        <v>116</v>
      </c>
      <c r="O41" s="346" t="s">
        <v>117</v>
      </c>
    </row>
    <row r="42" spans="14:15" hidden="1">
      <c r="N42" s="345" t="s">
        <v>118</v>
      </c>
      <c r="O42" s="349" t="s">
        <v>323</v>
      </c>
    </row>
    <row r="43" spans="14:15" hidden="1">
      <c r="N43" s="345" t="s">
        <v>119</v>
      </c>
      <c r="O43" s="346" t="s">
        <v>120</v>
      </c>
    </row>
    <row r="44" spans="14:15" hidden="1">
      <c r="N44" s="345" t="s">
        <v>121</v>
      </c>
      <c r="O44" s="346" t="s">
        <v>122</v>
      </c>
    </row>
    <row r="45" spans="14:15" hidden="1">
      <c r="N45" s="345" t="s">
        <v>123</v>
      </c>
      <c r="O45" s="346" t="s">
        <v>124</v>
      </c>
    </row>
    <row r="46" spans="14:15" hidden="1">
      <c r="N46" s="345" t="s">
        <v>125</v>
      </c>
      <c r="O46" s="346" t="s">
        <v>126</v>
      </c>
    </row>
    <row r="47" spans="14:15" hidden="1">
      <c r="N47" s="345" t="s">
        <v>127</v>
      </c>
      <c r="O47" s="346" t="s">
        <v>324</v>
      </c>
    </row>
    <row r="48" spans="14:15" hidden="1">
      <c r="N48" s="345" t="s">
        <v>128</v>
      </c>
      <c r="O48" s="346" t="s">
        <v>129</v>
      </c>
    </row>
    <row r="49" spans="14:15" hidden="1">
      <c r="N49" s="345" t="s">
        <v>130</v>
      </c>
      <c r="O49" s="349" t="s">
        <v>325</v>
      </c>
    </row>
    <row r="50" spans="14:15" hidden="1">
      <c r="N50" s="345" t="s">
        <v>131</v>
      </c>
      <c r="O50" s="346" t="s">
        <v>132</v>
      </c>
    </row>
    <row r="51" spans="14:15" hidden="1">
      <c r="N51" s="345" t="s">
        <v>133</v>
      </c>
      <c r="O51" s="346" t="s">
        <v>134</v>
      </c>
    </row>
    <row r="52" spans="14:15" hidden="1">
      <c r="N52" s="345" t="s">
        <v>137</v>
      </c>
      <c r="O52" s="346" t="s">
        <v>138</v>
      </c>
    </row>
    <row r="53" spans="14:15" hidden="1">
      <c r="N53" s="345" t="s">
        <v>139</v>
      </c>
      <c r="O53" s="346" t="s">
        <v>140</v>
      </c>
    </row>
    <row r="54" spans="14:15" hidden="1">
      <c r="N54" s="345" t="s">
        <v>334</v>
      </c>
      <c r="O54" s="346" t="s">
        <v>333</v>
      </c>
    </row>
    <row r="55" spans="14:15" hidden="1">
      <c r="N55" s="345" t="s">
        <v>141</v>
      </c>
      <c r="O55" s="346" t="s">
        <v>142</v>
      </c>
    </row>
    <row r="56" spans="14:15" hidden="1">
      <c r="N56" s="351" t="s">
        <v>143</v>
      </c>
      <c r="O56" s="352" t="s">
        <v>144</v>
      </c>
    </row>
    <row r="57" spans="14:15" hidden="1"/>
  </sheetData>
  <mergeCells count="7">
    <mergeCell ref="B12:D12"/>
    <mergeCell ref="B4:D4"/>
    <mergeCell ref="B6:D6"/>
    <mergeCell ref="B10:D10"/>
    <mergeCell ref="B11:D11"/>
    <mergeCell ref="B7:D7"/>
    <mergeCell ref="B8:D8"/>
  </mergeCells>
  <phoneticPr fontId="8" type="noConversion"/>
  <conditionalFormatting sqref="B4:E4">
    <cfRule type="expression" dxfId="141" priority="1" stopIfTrue="1">
      <formula>$B$4=""</formula>
    </cfRule>
    <cfRule type="expression" dxfId="140" priority="2" stopIfTrue="1">
      <formula>$B$4&lt;&gt;"&lt; REPORTING COUNTRY &gt;"</formula>
    </cfRule>
    <cfRule type="expression" dxfId="139" priority="3" stopIfTrue="1">
      <formula>$B$4="&lt; REPORTING COUNTRY &gt;"</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drawing r:id="rId2"/>
  <legacyDrawing r:id="rId3"/>
  <controls>
    <mc:AlternateContent xmlns:mc="http://schemas.openxmlformats.org/markup-compatibility/2006">
      <mc:Choice Requires="x14">
        <control shapeId="51202" r:id="rId4" name="cbo_Cty">
          <controlPr defaultSize="0" autoLine="0" autoPict="0" linkedCell="B4" listFillRange="O3:O56" r:id="rId5">
            <anchor moveWithCells="1">
              <from>
                <xdr:col>2</xdr:col>
                <xdr:colOff>66675</xdr:colOff>
                <xdr:row>14</xdr:row>
                <xdr:rowOff>57150</xdr:rowOff>
              </from>
              <to>
                <xdr:col>2</xdr:col>
                <xdr:colOff>3276600</xdr:colOff>
                <xdr:row>15</xdr:row>
                <xdr:rowOff>123825</xdr:rowOff>
              </to>
            </anchor>
          </controlPr>
        </control>
      </mc:Choice>
      <mc:Fallback>
        <control shapeId="51202" r:id="rId4" name="cbo_Cty"/>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outlinePr summaryBelow="0" summaryRight="0"/>
    <pageSetUpPr fitToPage="1"/>
  </sheetPr>
  <dimension ref="A1:AB69"/>
  <sheetViews>
    <sheetView showGridLines="0" zoomScale="75" zoomScaleNormal="75" workbookViewId="0">
      <pane xSplit="3" ySplit="9" topLeftCell="D10" activePane="bottomRight" state="frozen"/>
      <selection pane="topRight" activeCell="D1" sqref="D1"/>
      <selection pane="bottomLeft" activeCell="A10" sqref="A10"/>
      <selection pane="bottomRight"/>
    </sheetView>
  </sheetViews>
  <sheetFormatPr defaultColWidth="0" defaultRowHeight="12.75" zeroHeight="1"/>
  <cols>
    <col min="1" max="1" width="1.7109375" style="3" customWidth="1"/>
    <col min="2" max="2" width="1.7109375" style="249" customWidth="1"/>
    <col min="3" max="3" width="50.7109375" style="249" customWidth="1"/>
    <col min="4" max="8" width="16.7109375" style="393" customWidth="1"/>
    <col min="9" max="9" width="17.7109375" style="393" customWidth="1"/>
    <col min="10" max="10" width="16.7109375" style="393" customWidth="1"/>
    <col min="11" max="11" width="16.7109375" style="144" customWidth="1"/>
    <col min="12" max="12" width="1.7109375" style="113" customWidth="1"/>
    <col min="13" max="13" width="1.7109375" style="4" customWidth="1"/>
    <col min="14" max="15" width="9.140625" style="3" customWidth="1"/>
    <col min="16" max="16" width="10.140625" style="3" customWidth="1"/>
    <col min="17" max="17" width="9.140625" style="3" customWidth="1"/>
    <col min="18" max="18" width="11" style="3" customWidth="1"/>
    <col min="19" max="20" width="9.140625" style="3" customWidth="1"/>
    <col min="21" max="21" width="9.42578125" style="3" bestFit="1" customWidth="1"/>
    <col min="22" max="22" width="1.7109375" style="3" customWidth="1"/>
    <col min="23" max="23" width="9.140625" style="3" customWidth="1"/>
    <col min="24" max="24" width="1.7109375" style="3" customWidth="1"/>
    <col min="25" max="26" width="9.140625" style="3" customWidth="1"/>
    <col min="27" max="16384" width="0" style="3" hidden="1"/>
  </cols>
  <sheetData>
    <row r="1" spans="1:28" s="47" customFormat="1" ht="20.100000000000001" customHeight="1">
      <c r="B1" s="375" t="s">
        <v>154</v>
      </c>
      <c r="C1" s="373"/>
      <c r="D1" s="377"/>
      <c r="E1" s="377"/>
      <c r="F1" s="377"/>
      <c r="G1" s="377"/>
      <c r="H1" s="377"/>
      <c r="I1" s="377"/>
      <c r="J1" s="377"/>
      <c r="K1" s="232"/>
      <c r="L1" s="45"/>
      <c r="M1" s="51"/>
      <c r="N1" s="80"/>
      <c r="O1" s="80"/>
      <c r="P1" s="80"/>
      <c r="Q1" s="80"/>
      <c r="R1" s="80"/>
      <c r="S1" s="80"/>
      <c r="T1" s="80"/>
      <c r="U1" s="80"/>
      <c r="V1" s="80"/>
      <c r="W1" s="46"/>
      <c r="X1" s="71"/>
    </row>
    <row r="2" spans="1:28" s="47" customFormat="1" ht="20.100000000000001" customHeight="1">
      <c r="B2" s="531" t="s">
        <v>56</v>
      </c>
      <c r="C2" s="531"/>
      <c r="D2" s="531"/>
      <c r="E2" s="531"/>
      <c r="F2" s="531"/>
      <c r="G2" s="531"/>
      <c r="H2" s="531"/>
      <c r="I2" s="531"/>
      <c r="J2" s="531"/>
      <c r="K2" s="531"/>
      <c r="L2" s="531"/>
      <c r="M2" s="110"/>
      <c r="N2" s="193" t="s">
        <v>57</v>
      </c>
      <c r="O2" s="194">
        <f>MAX(N10:Y47)</f>
        <v>0</v>
      </c>
    </row>
    <row r="3" spans="1:28" s="47" customFormat="1" ht="20.100000000000001" customHeight="1">
      <c r="B3" s="531" t="s">
        <v>258</v>
      </c>
      <c r="C3" s="531"/>
      <c r="D3" s="531"/>
      <c r="E3" s="531"/>
      <c r="F3" s="531"/>
      <c r="G3" s="531"/>
      <c r="H3" s="531"/>
      <c r="I3" s="531"/>
      <c r="J3" s="531"/>
      <c r="K3" s="531"/>
      <c r="L3" s="531"/>
      <c r="M3" s="110"/>
      <c r="N3" s="195" t="s">
        <v>58</v>
      </c>
      <c r="O3" s="196">
        <f>MIN(N10:Y47)</f>
        <v>0</v>
      </c>
      <c r="P3" s="81"/>
      <c r="R3" s="81"/>
      <c r="S3" s="82"/>
      <c r="T3" s="84"/>
      <c r="U3" s="84"/>
      <c r="V3" s="84"/>
      <c r="W3" s="46"/>
      <c r="X3" s="71"/>
    </row>
    <row r="4" spans="1:28" s="47" customFormat="1" ht="20.100000000000001" customHeight="1">
      <c r="B4" s="531" t="s">
        <v>289</v>
      </c>
      <c r="C4" s="531"/>
      <c r="D4" s="531"/>
      <c r="E4" s="531"/>
      <c r="F4" s="531"/>
      <c r="G4" s="531"/>
      <c r="H4" s="531"/>
      <c r="I4" s="531"/>
      <c r="J4" s="531"/>
      <c r="K4" s="531"/>
      <c r="L4" s="531"/>
      <c r="M4" s="110"/>
      <c r="P4" s="81"/>
      <c r="Q4" s="83"/>
      <c r="R4" s="83"/>
      <c r="S4" s="82"/>
      <c r="T4" s="83"/>
      <c r="U4" s="83"/>
      <c r="V4" s="83"/>
      <c r="W4" s="46"/>
      <c r="X4" s="71"/>
    </row>
    <row r="5" spans="1:28" s="47" customFormat="1" ht="20.100000000000001" customHeight="1">
      <c r="B5" s="531" t="s">
        <v>275</v>
      </c>
      <c r="C5" s="531"/>
      <c r="D5" s="531"/>
      <c r="E5" s="531"/>
      <c r="F5" s="531"/>
      <c r="G5" s="531"/>
      <c r="H5" s="531"/>
      <c r="I5" s="531"/>
      <c r="J5" s="531"/>
      <c r="K5" s="531"/>
      <c r="L5" s="531"/>
      <c r="M5" s="110"/>
      <c r="N5" s="537" t="s">
        <v>55</v>
      </c>
      <c r="O5" s="538"/>
      <c r="P5" s="538"/>
      <c r="Q5" s="538"/>
      <c r="R5" s="538"/>
      <c r="S5" s="538"/>
      <c r="T5" s="538"/>
      <c r="U5" s="538"/>
      <c r="V5" s="538"/>
      <c r="W5" s="538"/>
      <c r="X5" s="538"/>
      <c r="Y5" s="539"/>
    </row>
    <row r="6" spans="1:28" ht="47.25" customHeight="1">
      <c r="B6" s="3"/>
      <c r="C6" s="378"/>
      <c r="D6" s="543" t="s">
        <v>180</v>
      </c>
      <c r="E6" s="544"/>
      <c r="F6" s="544"/>
      <c r="G6" s="544"/>
      <c r="H6" s="544"/>
      <c r="I6" s="544"/>
      <c r="J6" s="544"/>
      <c r="K6" s="544"/>
      <c r="L6" s="544"/>
      <c r="M6" s="255"/>
      <c r="N6" s="47"/>
      <c r="O6" s="47"/>
      <c r="P6" s="47"/>
      <c r="Q6" s="47"/>
      <c r="R6" s="47"/>
      <c r="S6" s="47"/>
      <c r="T6" s="47"/>
      <c r="U6" s="47"/>
      <c r="V6" s="47"/>
      <c r="W6" s="47"/>
      <c r="X6" s="47"/>
    </row>
    <row r="7" spans="1:28" s="175" customFormat="1" ht="50.1" customHeight="1">
      <c r="B7" s="379"/>
      <c r="C7" s="380"/>
      <c r="D7" s="556" t="s">
        <v>260</v>
      </c>
      <c r="E7" s="557"/>
      <c r="F7" s="566" t="s">
        <v>261</v>
      </c>
      <c r="G7" s="567"/>
      <c r="H7" s="567"/>
      <c r="I7" s="567"/>
      <c r="J7" s="560" t="s">
        <v>281</v>
      </c>
      <c r="K7" s="568" t="s">
        <v>203</v>
      </c>
      <c r="L7" s="569"/>
      <c r="M7" s="176"/>
      <c r="N7" s="578" t="str">
        <f>+D7</f>
        <v>Voice</v>
      </c>
      <c r="O7" s="580"/>
      <c r="P7" s="578" t="str">
        <f>+F7</f>
        <v>Electronic</v>
      </c>
      <c r="Q7" s="580"/>
      <c r="R7" s="580"/>
      <c r="S7" s="580"/>
      <c r="T7" s="574" t="str">
        <f>+J7</f>
        <v>Unallocated</v>
      </c>
      <c r="U7" s="574" t="str">
        <f>MID(K7,1,LEN(K7)-1)</f>
        <v xml:space="preserve">Total </v>
      </c>
      <c r="V7" s="264"/>
      <c r="W7" s="264"/>
      <c r="X7" s="42"/>
      <c r="Y7" s="552" t="s">
        <v>179</v>
      </c>
      <c r="Z7" s="42"/>
      <c r="AA7" s="42"/>
      <c r="AB7" s="42"/>
    </row>
    <row r="8" spans="1:28" s="171" customFormat="1" ht="30" customHeight="1">
      <c r="B8" s="381"/>
      <c r="C8" s="382" t="s">
        <v>0</v>
      </c>
      <c r="D8" s="558" t="s">
        <v>218</v>
      </c>
      <c r="E8" s="560" t="s">
        <v>165</v>
      </c>
      <c r="F8" s="562" t="s">
        <v>218</v>
      </c>
      <c r="G8" s="563"/>
      <c r="H8" s="562" t="s">
        <v>165</v>
      </c>
      <c r="I8" s="565"/>
      <c r="J8" s="564"/>
      <c r="K8" s="570"/>
      <c r="L8" s="571"/>
      <c r="M8" s="172"/>
      <c r="N8" s="574" t="str">
        <f>+D8</f>
        <v>Direct</v>
      </c>
      <c r="O8" s="574" t="str">
        <f>+E8</f>
        <v>Indirect</v>
      </c>
      <c r="P8" s="578" t="str">
        <f>+F8</f>
        <v>Direct</v>
      </c>
      <c r="Q8" s="579"/>
      <c r="R8" s="578" t="str">
        <f>+H8</f>
        <v>Indirect</v>
      </c>
      <c r="S8" s="580"/>
      <c r="T8" s="575"/>
      <c r="U8" s="575"/>
      <c r="V8" s="264"/>
      <c r="W8" s="264"/>
      <c r="X8" s="42"/>
      <c r="Y8" s="577"/>
      <c r="Z8" s="42"/>
      <c r="AA8" s="42"/>
    </row>
    <row r="9" spans="1:28" s="173" customFormat="1" ht="59.25" customHeight="1">
      <c r="B9" s="383"/>
      <c r="C9" s="384"/>
      <c r="D9" s="559"/>
      <c r="E9" s="561"/>
      <c r="F9" s="385" t="s">
        <v>52</v>
      </c>
      <c r="G9" s="385" t="s">
        <v>257</v>
      </c>
      <c r="H9" s="395" t="s">
        <v>296</v>
      </c>
      <c r="I9" s="395" t="s">
        <v>297</v>
      </c>
      <c r="J9" s="561"/>
      <c r="K9" s="572"/>
      <c r="L9" s="573"/>
      <c r="M9" s="174"/>
      <c r="N9" s="576"/>
      <c r="O9" s="576"/>
      <c r="P9" s="262" t="str">
        <f>+F9</f>
        <v>Single-bank proprietary trading system</v>
      </c>
      <c r="Q9" s="262" t="str">
        <f>+G9</f>
        <v>Other</v>
      </c>
      <c r="R9" s="262" t="str">
        <f>+H9</f>
        <v>Anonymous venues</v>
      </c>
      <c r="S9" s="262" t="str">
        <f>+I9</f>
        <v>Disclosed venues</v>
      </c>
      <c r="T9" s="576"/>
      <c r="U9" s="576"/>
      <c r="V9" s="265"/>
      <c r="W9" s="263" t="str">
        <f>+U7</f>
        <v xml:space="preserve">Total </v>
      </c>
      <c r="X9" s="177"/>
      <c r="Y9" s="577"/>
      <c r="Z9" s="177"/>
      <c r="AA9" s="177"/>
      <c r="AB9" s="177"/>
    </row>
    <row r="10" spans="1:28" ht="30" customHeight="1">
      <c r="A10" s="179"/>
      <c r="B10" s="386"/>
      <c r="C10" s="387" t="s">
        <v>219</v>
      </c>
      <c r="D10" s="480"/>
      <c r="E10" s="480"/>
      <c r="F10" s="480"/>
      <c r="G10" s="480"/>
      <c r="H10" s="480"/>
      <c r="I10" s="480"/>
      <c r="J10" s="480"/>
      <c r="K10" s="443"/>
      <c r="L10" s="299"/>
      <c r="M10" s="109"/>
      <c r="N10" s="266"/>
      <c r="O10" s="266"/>
      <c r="P10" s="266"/>
      <c r="Q10" s="266"/>
      <c r="R10" s="266"/>
      <c r="S10" s="266"/>
      <c r="T10" s="266"/>
      <c r="U10" s="266"/>
      <c r="V10" s="267"/>
      <c r="W10" s="266"/>
      <c r="X10" s="177"/>
      <c r="Y10" s="266"/>
      <c r="Z10" s="177"/>
      <c r="AA10" s="177"/>
      <c r="AB10" s="177"/>
    </row>
    <row r="11" spans="1:28" ht="17.100000000000001" customHeight="1">
      <c r="B11" s="386"/>
      <c r="C11" s="121" t="s">
        <v>10</v>
      </c>
      <c r="D11" s="470"/>
      <c r="E11" s="470"/>
      <c r="F11" s="470"/>
      <c r="G11" s="470"/>
      <c r="H11" s="470"/>
      <c r="I11" s="470"/>
      <c r="J11" s="470"/>
      <c r="K11" s="443">
        <f t="shared" ref="K11:K16" si="0">+SUM(D11:J11)</f>
        <v>0</v>
      </c>
      <c r="L11" s="299"/>
      <c r="M11" s="109"/>
      <c r="N11" s="268">
        <f t="shared" ref="N11:U11" si="1">+D11-SUM(D12:D13)</f>
        <v>0</v>
      </c>
      <c r="O11" s="268">
        <f t="shared" si="1"/>
        <v>0</v>
      </c>
      <c r="P11" s="268">
        <f t="shared" si="1"/>
        <v>0</v>
      </c>
      <c r="Q11" s="268">
        <f t="shared" si="1"/>
        <v>0</v>
      </c>
      <c r="R11" s="268">
        <f>+H11-SUM(H12:H13)</f>
        <v>0</v>
      </c>
      <c r="S11" s="268">
        <f t="shared" si="1"/>
        <v>0</v>
      </c>
      <c r="T11" s="268">
        <f t="shared" si="1"/>
        <v>0</v>
      </c>
      <c r="U11" s="268">
        <f t="shared" si="1"/>
        <v>0</v>
      </c>
      <c r="V11" s="269"/>
      <c r="W11" s="268">
        <f>+K11-SUM(D11:J11)</f>
        <v>0</v>
      </c>
      <c r="X11" s="178"/>
      <c r="Y11" s="268">
        <f>+K11-'A3'!AA10</f>
        <v>0</v>
      </c>
      <c r="Z11" s="178"/>
      <c r="AA11" s="178"/>
      <c r="AB11" s="178"/>
    </row>
    <row r="12" spans="1:28" s="42" customFormat="1" ht="17.100000000000001" customHeight="1">
      <c r="B12" s="388"/>
      <c r="C12" s="389" t="s">
        <v>53</v>
      </c>
      <c r="D12" s="470"/>
      <c r="E12" s="470"/>
      <c r="F12" s="470"/>
      <c r="G12" s="470"/>
      <c r="H12" s="470"/>
      <c r="I12" s="470"/>
      <c r="J12" s="470"/>
      <c r="K12" s="443">
        <f t="shared" si="0"/>
        <v>0</v>
      </c>
      <c r="L12" s="299"/>
      <c r="M12" s="109"/>
      <c r="N12" s="271"/>
      <c r="O12" s="271"/>
      <c r="P12" s="271"/>
      <c r="Q12" s="271"/>
      <c r="R12" s="271"/>
      <c r="S12" s="271"/>
      <c r="T12" s="271"/>
      <c r="U12" s="271"/>
      <c r="V12" s="269"/>
      <c r="W12" s="268">
        <f t="shared" ref="W12:W16" si="2">+K12-SUM(D12:J12)</f>
        <v>0</v>
      </c>
      <c r="X12" s="178"/>
      <c r="Y12" s="268">
        <f>+K12-'A3'!AA11</f>
        <v>0</v>
      </c>
      <c r="Z12" s="178"/>
      <c r="AA12" s="178"/>
      <c r="AB12" s="178"/>
    </row>
    <row r="13" spans="1:28" s="42" customFormat="1" ht="17.100000000000001" customHeight="1">
      <c r="B13" s="388"/>
      <c r="C13" s="389" t="s">
        <v>54</v>
      </c>
      <c r="D13" s="470"/>
      <c r="E13" s="470"/>
      <c r="F13" s="470"/>
      <c r="G13" s="470"/>
      <c r="H13" s="470"/>
      <c r="I13" s="470"/>
      <c r="J13" s="470"/>
      <c r="K13" s="443">
        <f t="shared" si="0"/>
        <v>0</v>
      </c>
      <c r="L13" s="299"/>
      <c r="M13" s="109"/>
      <c r="N13" s="271"/>
      <c r="O13" s="271"/>
      <c r="P13" s="271"/>
      <c r="Q13" s="271"/>
      <c r="R13" s="271"/>
      <c r="S13" s="271"/>
      <c r="T13" s="271"/>
      <c r="U13" s="271"/>
      <c r="V13" s="272"/>
      <c r="W13" s="268">
        <f t="shared" si="2"/>
        <v>0</v>
      </c>
      <c r="Y13" s="268">
        <f>+K13-'A3'!AA12</f>
        <v>0</v>
      </c>
    </row>
    <row r="14" spans="1:28" s="42" customFormat="1" ht="17.100000000000001" customHeight="1">
      <c r="B14" s="388"/>
      <c r="C14" s="121" t="s">
        <v>11</v>
      </c>
      <c r="D14" s="470"/>
      <c r="E14" s="470"/>
      <c r="F14" s="470"/>
      <c r="G14" s="470"/>
      <c r="H14" s="470"/>
      <c r="I14" s="470"/>
      <c r="J14" s="470"/>
      <c r="K14" s="443">
        <f t="shared" si="0"/>
        <v>0</v>
      </c>
      <c r="L14" s="299"/>
      <c r="M14" s="109"/>
      <c r="N14" s="271"/>
      <c r="O14" s="271"/>
      <c r="P14" s="271"/>
      <c r="Q14" s="271"/>
      <c r="R14" s="271"/>
      <c r="S14" s="271"/>
      <c r="T14" s="271"/>
      <c r="U14" s="271"/>
      <c r="V14" s="272"/>
      <c r="W14" s="268">
        <f t="shared" si="2"/>
        <v>0</v>
      </c>
      <c r="Y14" s="268">
        <f>+K14-'A3'!AA13</f>
        <v>0</v>
      </c>
    </row>
    <row r="15" spans="1:28" s="177" customFormat="1" ht="17.100000000000001" customHeight="1">
      <c r="B15" s="388"/>
      <c r="C15" s="121" t="s">
        <v>12</v>
      </c>
      <c r="D15" s="470"/>
      <c r="E15" s="470"/>
      <c r="F15" s="470"/>
      <c r="G15" s="470"/>
      <c r="H15" s="470"/>
      <c r="I15" s="470"/>
      <c r="J15" s="470"/>
      <c r="K15" s="443">
        <f t="shared" si="0"/>
        <v>0</v>
      </c>
      <c r="L15" s="299"/>
      <c r="M15" s="109"/>
      <c r="N15" s="271"/>
      <c r="O15" s="271"/>
      <c r="P15" s="271"/>
      <c r="Q15" s="271"/>
      <c r="R15" s="271"/>
      <c r="S15" s="271"/>
      <c r="T15" s="271"/>
      <c r="U15" s="271"/>
      <c r="V15" s="267"/>
      <c r="W15" s="268">
        <f t="shared" si="2"/>
        <v>0</v>
      </c>
      <c r="Y15" s="268">
        <f>+K15-'A3'!AA22</f>
        <v>0</v>
      </c>
    </row>
    <row r="16" spans="1:28" s="177" customFormat="1" ht="30" customHeight="1">
      <c r="B16" s="388"/>
      <c r="C16" s="189" t="s">
        <v>47</v>
      </c>
      <c r="D16" s="471">
        <f t="shared" ref="D16:J16" si="3">+D11+D14+D15</f>
        <v>0</v>
      </c>
      <c r="E16" s="471">
        <f t="shared" si="3"/>
        <v>0</v>
      </c>
      <c r="F16" s="471">
        <f t="shared" si="3"/>
        <v>0</v>
      </c>
      <c r="G16" s="471">
        <f t="shared" si="3"/>
        <v>0</v>
      </c>
      <c r="H16" s="471">
        <f t="shared" si="3"/>
        <v>0</v>
      </c>
      <c r="I16" s="471">
        <f t="shared" si="3"/>
        <v>0</v>
      </c>
      <c r="J16" s="471">
        <f t="shared" si="3"/>
        <v>0</v>
      </c>
      <c r="K16" s="443">
        <f t="shared" si="0"/>
        <v>0</v>
      </c>
      <c r="L16" s="299"/>
      <c r="M16" s="109"/>
      <c r="N16" s="268">
        <f t="shared" ref="N16:U16" si="4">+D16-D11-D15-D14</f>
        <v>0</v>
      </c>
      <c r="O16" s="268">
        <f t="shared" si="4"/>
        <v>0</v>
      </c>
      <c r="P16" s="268">
        <f t="shared" si="4"/>
        <v>0</v>
      </c>
      <c r="Q16" s="268">
        <f t="shared" si="4"/>
        <v>0</v>
      </c>
      <c r="R16" s="268">
        <f>+H16-H11-H15-H14</f>
        <v>0</v>
      </c>
      <c r="S16" s="268">
        <f t="shared" si="4"/>
        <v>0</v>
      </c>
      <c r="T16" s="268">
        <f t="shared" si="4"/>
        <v>0</v>
      </c>
      <c r="U16" s="268">
        <f t="shared" si="4"/>
        <v>0</v>
      </c>
      <c r="V16" s="267"/>
      <c r="W16" s="268">
        <f t="shared" si="2"/>
        <v>0</v>
      </c>
      <c r="Y16" s="268">
        <f>+K16-'A3'!AA25</f>
        <v>0</v>
      </c>
    </row>
    <row r="17" spans="2:28" s="178" customFormat="1" ht="30" customHeight="1">
      <c r="B17" s="386"/>
      <c r="C17" s="192" t="s">
        <v>220</v>
      </c>
      <c r="D17" s="470"/>
      <c r="E17" s="470"/>
      <c r="F17" s="470"/>
      <c r="G17" s="470"/>
      <c r="H17" s="470"/>
      <c r="I17" s="470"/>
      <c r="J17" s="470"/>
      <c r="K17" s="443"/>
      <c r="L17" s="299"/>
      <c r="M17" s="109"/>
      <c r="N17" s="270"/>
      <c r="O17" s="270"/>
      <c r="P17" s="270"/>
      <c r="Q17" s="270"/>
      <c r="R17" s="270"/>
      <c r="S17" s="270"/>
      <c r="T17" s="270"/>
      <c r="U17" s="270"/>
      <c r="V17" s="267"/>
      <c r="W17" s="271"/>
      <c r="X17" s="177"/>
      <c r="Y17" s="271"/>
      <c r="Z17" s="177"/>
      <c r="AA17" s="177"/>
      <c r="AB17" s="177"/>
    </row>
    <row r="18" spans="2:28" s="178" customFormat="1" ht="17.100000000000001" customHeight="1">
      <c r="B18" s="386"/>
      <c r="C18" s="189" t="s">
        <v>10</v>
      </c>
      <c r="D18" s="470"/>
      <c r="E18" s="470"/>
      <c r="F18" s="470"/>
      <c r="G18" s="470"/>
      <c r="H18" s="470"/>
      <c r="I18" s="470"/>
      <c r="J18" s="470"/>
      <c r="K18" s="443">
        <f t="shared" ref="K18:K23" si="5">+SUM(D18:J18)</f>
        <v>0</v>
      </c>
      <c r="L18" s="299"/>
      <c r="M18" s="109"/>
      <c r="N18" s="268">
        <f t="shared" ref="N18:U18" si="6">+D18-SUM(D19:D20)</f>
        <v>0</v>
      </c>
      <c r="O18" s="268">
        <f t="shared" si="6"/>
        <v>0</v>
      </c>
      <c r="P18" s="268">
        <f t="shared" si="6"/>
        <v>0</v>
      </c>
      <c r="Q18" s="268">
        <f t="shared" si="6"/>
        <v>0</v>
      </c>
      <c r="R18" s="268">
        <f t="shared" si="6"/>
        <v>0</v>
      </c>
      <c r="S18" s="268">
        <f t="shared" si="6"/>
        <v>0</v>
      </c>
      <c r="T18" s="268">
        <f t="shared" si="6"/>
        <v>0</v>
      </c>
      <c r="U18" s="268">
        <f t="shared" si="6"/>
        <v>0</v>
      </c>
      <c r="V18" s="269"/>
      <c r="W18" s="268">
        <f t="shared" ref="W18:W23" si="7">+K18-SUM(D18:J18)</f>
        <v>0</v>
      </c>
      <c r="Y18" s="268">
        <f>+K18-'A3'!AA30</f>
        <v>0</v>
      </c>
    </row>
    <row r="19" spans="2:28" s="42" customFormat="1" ht="17.100000000000001" customHeight="1">
      <c r="B19" s="388"/>
      <c r="C19" s="389" t="s">
        <v>53</v>
      </c>
      <c r="D19" s="470"/>
      <c r="E19" s="470"/>
      <c r="F19" s="470"/>
      <c r="G19" s="470"/>
      <c r="H19" s="470"/>
      <c r="I19" s="470"/>
      <c r="J19" s="470"/>
      <c r="K19" s="443">
        <f t="shared" si="5"/>
        <v>0</v>
      </c>
      <c r="L19" s="299"/>
      <c r="M19" s="109"/>
      <c r="N19" s="271"/>
      <c r="O19" s="271"/>
      <c r="P19" s="271"/>
      <c r="Q19" s="271"/>
      <c r="R19" s="271"/>
      <c r="S19" s="271"/>
      <c r="T19" s="271"/>
      <c r="U19" s="271"/>
      <c r="V19" s="269"/>
      <c r="W19" s="268">
        <f t="shared" si="7"/>
        <v>0</v>
      </c>
      <c r="X19" s="178"/>
      <c r="Y19" s="268">
        <f>+K19-'A3'!AA31</f>
        <v>0</v>
      </c>
      <c r="Z19" s="178"/>
      <c r="AA19" s="178"/>
      <c r="AB19" s="178"/>
    </row>
    <row r="20" spans="2:28" s="42" customFormat="1" ht="17.100000000000001" customHeight="1">
      <c r="B20" s="388"/>
      <c r="C20" s="389" t="s">
        <v>54</v>
      </c>
      <c r="D20" s="470"/>
      <c r="E20" s="470"/>
      <c r="F20" s="470"/>
      <c r="G20" s="470"/>
      <c r="H20" s="470"/>
      <c r="I20" s="470"/>
      <c r="J20" s="470"/>
      <c r="K20" s="443">
        <f t="shared" si="5"/>
        <v>0</v>
      </c>
      <c r="L20" s="299"/>
      <c r="M20" s="109"/>
      <c r="N20" s="271"/>
      <c r="O20" s="271"/>
      <c r="P20" s="271"/>
      <c r="Q20" s="271"/>
      <c r="R20" s="271"/>
      <c r="S20" s="271"/>
      <c r="T20" s="271"/>
      <c r="U20" s="271"/>
      <c r="V20" s="272"/>
      <c r="W20" s="268">
        <f t="shared" si="7"/>
        <v>0</v>
      </c>
      <c r="Y20" s="268">
        <f>+K20-'A3'!AA32</f>
        <v>0</v>
      </c>
    </row>
    <row r="21" spans="2:28" s="177" customFormat="1" ht="17.100000000000001" customHeight="1">
      <c r="B21" s="388"/>
      <c r="C21" s="189" t="s">
        <v>11</v>
      </c>
      <c r="D21" s="470"/>
      <c r="E21" s="470"/>
      <c r="F21" s="470"/>
      <c r="G21" s="470"/>
      <c r="H21" s="470"/>
      <c r="I21" s="470"/>
      <c r="J21" s="470"/>
      <c r="K21" s="443">
        <f t="shared" si="5"/>
        <v>0</v>
      </c>
      <c r="L21" s="299"/>
      <c r="M21" s="109"/>
      <c r="N21" s="271"/>
      <c r="O21" s="271"/>
      <c r="P21" s="271"/>
      <c r="Q21" s="271"/>
      <c r="R21" s="271"/>
      <c r="S21" s="271"/>
      <c r="T21" s="271"/>
      <c r="U21" s="271"/>
      <c r="V21" s="272"/>
      <c r="W21" s="268">
        <f t="shared" si="7"/>
        <v>0</v>
      </c>
      <c r="X21" s="42"/>
      <c r="Y21" s="268">
        <f>+K21-'A3'!AA33</f>
        <v>0</v>
      </c>
      <c r="Z21" s="42"/>
      <c r="AA21" s="42"/>
      <c r="AB21" s="42"/>
    </row>
    <row r="22" spans="2:28" s="177" customFormat="1" ht="17.100000000000001" customHeight="1">
      <c r="B22" s="388"/>
      <c r="C22" s="189" t="s">
        <v>12</v>
      </c>
      <c r="D22" s="470"/>
      <c r="E22" s="470"/>
      <c r="F22" s="470"/>
      <c r="G22" s="470"/>
      <c r="H22" s="470"/>
      <c r="I22" s="470"/>
      <c r="J22" s="470"/>
      <c r="K22" s="443">
        <f t="shared" si="5"/>
        <v>0</v>
      </c>
      <c r="L22" s="299"/>
      <c r="M22" s="109"/>
      <c r="N22" s="271"/>
      <c r="O22" s="271"/>
      <c r="P22" s="271"/>
      <c r="Q22" s="271"/>
      <c r="R22" s="271"/>
      <c r="S22" s="271"/>
      <c r="T22" s="271"/>
      <c r="U22" s="271"/>
      <c r="V22" s="267"/>
      <c r="W22" s="268">
        <f t="shared" si="7"/>
        <v>0</v>
      </c>
      <c r="Y22" s="268">
        <f>+K22-'A3'!AA42</f>
        <v>0</v>
      </c>
    </row>
    <row r="23" spans="2:28" s="177" customFormat="1" ht="30" customHeight="1">
      <c r="B23" s="388"/>
      <c r="C23" s="189" t="s">
        <v>48</v>
      </c>
      <c r="D23" s="471">
        <f t="shared" ref="D23:I23" si="8">+D18+D21+D22</f>
        <v>0</v>
      </c>
      <c r="E23" s="471">
        <f t="shared" si="8"/>
        <v>0</v>
      </c>
      <c r="F23" s="471">
        <f t="shared" si="8"/>
        <v>0</v>
      </c>
      <c r="G23" s="471">
        <f t="shared" si="8"/>
        <v>0</v>
      </c>
      <c r="H23" s="471">
        <f t="shared" si="8"/>
        <v>0</v>
      </c>
      <c r="I23" s="471">
        <f t="shared" si="8"/>
        <v>0</v>
      </c>
      <c r="J23" s="471">
        <f>+J18+J21+J22</f>
        <v>0</v>
      </c>
      <c r="K23" s="443">
        <f t="shared" si="5"/>
        <v>0</v>
      </c>
      <c r="L23" s="299"/>
      <c r="M23" s="109"/>
      <c r="N23" s="268">
        <f t="shared" ref="N23:U23" si="9">+D23-D18-D22-D21</f>
        <v>0</v>
      </c>
      <c r="O23" s="268">
        <f t="shared" si="9"/>
        <v>0</v>
      </c>
      <c r="P23" s="268">
        <f t="shared" si="9"/>
        <v>0</v>
      </c>
      <c r="Q23" s="268">
        <f t="shared" si="9"/>
        <v>0</v>
      </c>
      <c r="R23" s="268">
        <f t="shared" si="9"/>
        <v>0</v>
      </c>
      <c r="S23" s="268">
        <f t="shared" si="9"/>
        <v>0</v>
      </c>
      <c r="T23" s="268">
        <f t="shared" si="9"/>
        <v>0</v>
      </c>
      <c r="U23" s="268">
        <f t="shared" si="9"/>
        <v>0</v>
      </c>
      <c r="V23" s="267"/>
      <c r="W23" s="268">
        <f t="shared" si="7"/>
        <v>0</v>
      </c>
      <c r="Y23" s="268">
        <f>+K23-'A3'!AA45</f>
        <v>0</v>
      </c>
    </row>
    <row r="24" spans="2:28" s="178" customFormat="1" ht="30" customHeight="1">
      <c r="B24" s="386"/>
      <c r="C24" s="192" t="s">
        <v>221</v>
      </c>
      <c r="D24" s="481"/>
      <c r="E24" s="481"/>
      <c r="F24" s="481"/>
      <c r="G24" s="481"/>
      <c r="H24" s="481"/>
      <c r="I24" s="481"/>
      <c r="J24" s="481"/>
      <c r="K24" s="443"/>
      <c r="L24" s="299"/>
      <c r="M24" s="109"/>
      <c r="N24" s="270"/>
      <c r="O24" s="270"/>
      <c r="P24" s="270"/>
      <c r="Q24" s="270"/>
      <c r="R24" s="270"/>
      <c r="S24" s="270"/>
      <c r="T24" s="270"/>
      <c r="U24" s="270"/>
      <c r="V24" s="267"/>
      <c r="W24" s="271"/>
      <c r="X24" s="177"/>
      <c r="Y24" s="271"/>
      <c r="Z24" s="177"/>
      <c r="AA24" s="177"/>
      <c r="AB24" s="177"/>
    </row>
    <row r="25" spans="2:28" s="178" customFormat="1" ht="17.100000000000001" customHeight="1">
      <c r="B25" s="386"/>
      <c r="C25" s="189" t="s">
        <v>10</v>
      </c>
      <c r="D25" s="470"/>
      <c r="E25" s="470"/>
      <c r="F25" s="470"/>
      <c r="G25" s="470"/>
      <c r="H25" s="470"/>
      <c r="I25" s="470"/>
      <c r="J25" s="470"/>
      <c r="K25" s="443">
        <f t="shared" ref="K25:K30" si="10">+SUM(D25:J25)</f>
        <v>0</v>
      </c>
      <c r="L25" s="299"/>
      <c r="M25" s="109"/>
      <c r="N25" s="268">
        <f t="shared" ref="N25:U25" si="11">+D25-SUM(D26:D27)</f>
        <v>0</v>
      </c>
      <c r="O25" s="268">
        <f t="shared" si="11"/>
        <v>0</v>
      </c>
      <c r="P25" s="268">
        <f t="shared" si="11"/>
        <v>0</v>
      </c>
      <c r="Q25" s="268">
        <f t="shared" si="11"/>
        <v>0</v>
      </c>
      <c r="R25" s="268">
        <f t="shared" si="11"/>
        <v>0</v>
      </c>
      <c r="S25" s="268">
        <f t="shared" si="11"/>
        <v>0</v>
      </c>
      <c r="T25" s="268">
        <f t="shared" si="11"/>
        <v>0</v>
      </c>
      <c r="U25" s="268">
        <f t="shared" si="11"/>
        <v>0</v>
      </c>
      <c r="V25" s="269"/>
      <c r="W25" s="268">
        <f t="shared" ref="W25:W30" si="12">+K25-SUM(D25:J25)</f>
        <v>0</v>
      </c>
      <c r="X25" s="177"/>
      <c r="Y25" s="268">
        <f>+K25-'A3'!AA57</f>
        <v>0</v>
      </c>
      <c r="Z25" s="177"/>
      <c r="AA25" s="177"/>
      <c r="AB25" s="177"/>
    </row>
    <row r="26" spans="2:28" s="42" customFormat="1" ht="17.100000000000001" customHeight="1">
      <c r="B26" s="388"/>
      <c r="C26" s="389" t="s">
        <v>53</v>
      </c>
      <c r="D26" s="470"/>
      <c r="E26" s="470"/>
      <c r="F26" s="470"/>
      <c r="G26" s="470"/>
      <c r="H26" s="470"/>
      <c r="I26" s="470"/>
      <c r="J26" s="470"/>
      <c r="K26" s="443">
        <f t="shared" si="10"/>
        <v>0</v>
      </c>
      <c r="L26" s="299"/>
      <c r="M26" s="109"/>
      <c r="N26" s="271"/>
      <c r="O26" s="271"/>
      <c r="P26" s="271"/>
      <c r="Q26" s="271"/>
      <c r="R26" s="271"/>
      <c r="S26" s="271"/>
      <c r="T26" s="271"/>
      <c r="U26" s="271"/>
      <c r="V26" s="269"/>
      <c r="W26" s="268">
        <f t="shared" si="12"/>
        <v>0</v>
      </c>
      <c r="X26" s="177"/>
      <c r="Y26" s="268">
        <f>+K26-'A3'!AA58</f>
        <v>0</v>
      </c>
      <c r="Z26" s="177"/>
      <c r="AA26" s="177"/>
      <c r="AB26" s="177"/>
    </row>
    <row r="27" spans="2:28" s="42" customFormat="1" ht="17.100000000000001" customHeight="1">
      <c r="B27" s="388"/>
      <c r="C27" s="389" t="s">
        <v>54</v>
      </c>
      <c r="D27" s="470"/>
      <c r="E27" s="470"/>
      <c r="F27" s="470"/>
      <c r="G27" s="470"/>
      <c r="H27" s="470"/>
      <c r="I27" s="470"/>
      <c r="J27" s="470"/>
      <c r="K27" s="443">
        <f t="shared" si="10"/>
        <v>0</v>
      </c>
      <c r="L27" s="299"/>
      <c r="M27" s="109"/>
      <c r="N27" s="271"/>
      <c r="O27" s="271"/>
      <c r="P27" s="271"/>
      <c r="Q27" s="271"/>
      <c r="R27" s="271"/>
      <c r="S27" s="271"/>
      <c r="T27" s="271"/>
      <c r="U27" s="271"/>
      <c r="V27" s="272"/>
      <c r="W27" s="268">
        <f t="shared" si="12"/>
        <v>0</v>
      </c>
      <c r="Y27" s="268">
        <f>+K27-'A3'!AA59</f>
        <v>0</v>
      </c>
    </row>
    <row r="28" spans="2:28" s="177" customFormat="1" ht="17.100000000000001" customHeight="1">
      <c r="B28" s="388"/>
      <c r="C28" s="189" t="s">
        <v>11</v>
      </c>
      <c r="D28" s="470"/>
      <c r="E28" s="470"/>
      <c r="F28" s="470"/>
      <c r="G28" s="470"/>
      <c r="H28" s="470"/>
      <c r="I28" s="470"/>
      <c r="J28" s="470"/>
      <c r="K28" s="443">
        <f t="shared" si="10"/>
        <v>0</v>
      </c>
      <c r="L28" s="299"/>
      <c r="M28" s="109"/>
      <c r="N28" s="271"/>
      <c r="O28" s="271"/>
      <c r="P28" s="271"/>
      <c r="Q28" s="271"/>
      <c r="R28" s="271"/>
      <c r="S28" s="271"/>
      <c r="T28" s="271"/>
      <c r="U28" s="271"/>
      <c r="V28" s="272"/>
      <c r="W28" s="268">
        <f t="shared" si="12"/>
        <v>0</v>
      </c>
      <c r="X28" s="42"/>
      <c r="Y28" s="268">
        <f>+K28-'A3'!AA60</f>
        <v>0</v>
      </c>
      <c r="Z28" s="42"/>
      <c r="AA28" s="42"/>
      <c r="AB28" s="42"/>
    </row>
    <row r="29" spans="2:28" s="177" customFormat="1" ht="17.100000000000001" customHeight="1">
      <c r="B29" s="388"/>
      <c r="C29" s="189" t="s">
        <v>12</v>
      </c>
      <c r="D29" s="470"/>
      <c r="E29" s="470"/>
      <c r="F29" s="470"/>
      <c r="G29" s="470"/>
      <c r="H29" s="470"/>
      <c r="I29" s="470"/>
      <c r="J29" s="470"/>
      <c r="K29" s="443">
        <f t="shared" si="10"/>
        <v>0</v>
      </c>
      <c r="L29" s="299"/>
      <c r="M29" s="109"/>
      <c r="N29" s="271"/>
      <c r="O29" s="271"/>
      <c r="P29" s="271"/>
      <c r="Q29" s="271"/>
      <c r="R29" s="271"/>
      <c r="S29" s="271"/>
      <c r="T29" s="271"/>
      <c r="U29" s="271"/>
      <c r="V29" s="267"/>
      <c r="W29" s="268">
        <f t="shared" si="12"/>
        <v>0</v>
      </c>
      <c r="Y29" s="268">
        <f>+K29-'A3'!AA69</f>
        <v>0</v>
      </c>
    </row>
    <row r="30" spans="2:28" s="177" customFormat="1" ht="30" customHeight="1">
      <c r="B30" s="388"/>
      <c r="C30" s="189" t="s">
        <v>49</v>
      </c>
      <c r="D30" s="471">
        <f t="shared" ref="D30:I30" si="13">+D25+D28+D29</f>
        <v>0</v>
      </c>
      <c r="E30" s="471">
        <f t="shared" si="13"/>
        <v>0</v>
      </c>
      <c r="F30" s="471">
        <f t="shared" si="13"/>
        <v>0</v>
      </c>
      <c r="G30" s="471">
        <f t="shared" si="13"/>
        <v>0</v>
      </c>
      <c r="H30" s="471">
        <f t="shared" si="13"/>
        <v>0</v>
      </c>
      <c r="I30" s="471">
        <f t="shared" si="13"/>
        <v>0</v>
      </c>
      <c r="J30" s="471">
        <f>+J25+J28+J29</f>
        <v>0</v>
      </c>
      <c r="K30" s="443">
        <f t="shared" si="10"/>
        <v>0</v>
      </c>
      <c r="L30" s="299"/>
      <c r="M30" s="109"/>
      <c r="N30" s="268">
        <f t="shared" ref="N30:U30" si="14">+D30-D25-D29-D28</f>
        <v>0</v>
      </c>
      <c r="O30" s="268">
        <f t="shared" si="14"/>
        <v>0</v>
      </c>
      <c r="P30" s="268">
        <f t="shared" si="14"/>
        <v>0</v>
      </c>
      <c r="Q30" s="268">
        <f t="shared" si="14"/>
        <v>0</v>
      </c>
      <c r="R30" s="268">
        <f t="shared" si="14"/>
        <v>0</v>
      </c>
      <c r="S30" s="268">
        <f t="shared" si="14"/>
        <v>0</v>
      </c>
      <c r="T30" s="268">
        <f t="shared" si="14"/>
        <v>0</v>
      </c>
      <c r="U30" s="268">
        <f t="shared" si="14"/>
        <v>0</v>
      </c>
      <c r="V30" s="267"/>
      <c r="W30" s="268">
        <f t="shared" si="12"/>
        <v>0</v>
      </c>
      <c r="Y30" s="268">
        <f>+K30-'A3'!AA72</f>
        <v>0</v>
      </c>
    </row>
    <row r="31" spans="2:28" s="177" customFormat="1" ht="30" customHeight="1">
      <c r="B31" s="388"/>
      <c r="C31" s="192" t="s">
        <v>222</v>
      </c>
      <c r="D31" s="470"/>
      <c r="E31" s="470"/>
      <c r="F31" s="470"/>
      <c r="G31" s="470"/>
      <c r="H31" s="470"/>
      <c r="I31" s="470"/>
      <c r="J31" s="470"/>
      <c r="K31" s="443"/>
      <c r="L31" s="299"/>
      <c r="M31" s="109"/>
      <c r="N31" s="271"/>
      <c r="O31" s="271"/>
      <c r="P31" s="271"/>
      <c r="Q31" s="271"/>
      <c r="R31" s="271"/>
      <c r="S31" s="271"/>
      <c r="T31" s="271"/>
      <c r="U31" s="271"/>
      <c r="V31" s="267"/>
      <c r="W31" s="271"/>
      <c r="Y31" s="271"/>
    </row>
    <row r="32" spans="2:28" s="177" customFormat="1" ht="17.100000000000001" customHeight="1">
      <c r="B32" s="388"/>
      <c r="C32" s="189" t="s">
        <v>10</v>
      </c>
      <c r="D32" s="470"/>
      <c r="E32" s="470"/>
      <c r="F32" s="470"/>
      <c r="G32" s="470"/>
      <c r="H32" s="470"/>
      <c r="I32" s="470"/>
      <c r="J32" s="470"/>
      <c r="K32" s="443">
        <f t="shared" ref="K32:K37" si="15">+SUM(D32:J32)</f>
        <v>0</v>
      </c>
      <c r="L32" s="299"/>
      <c r="M32" s="109"/>
      <c r="N32" s="268">
        <f t="shared" ref="N32:U32" si="16">+D32-SUM(D33:D34)</f>
        <v>0</v>
      </c>
      <c r="O32" s="268">
        <f t="shared" si="16"/>
        <v>0</v>
      </c>
      <c r="P32" s="268">
        <f t="shared" si="16"/>
        <v>0</v>
      </c>
      <c r="Q32" s="268">
        <f t="shared" si="16"/>
        <v>0</v>
      </c>
      <c r="R32" s="268">
        <f t="shared" si="16"/>
        <v>0</v>
      </c>
      <c r="S32" s="268">
        <f t="shared" si="16"/>
        <v>0</v>
      </c>
      <c r="T32" s="268">
        <f t="shared" si="16"/>
        <v>0</v>
      </c>
      <c r="U32" s="268">
        <f t="shared" si="16"/>
        <v>0</v>
      </c>
      <c r="V32" s="269"/>
      <c r="W32" s="268">
        <f t="shared" ref="W32:W37" si="17">+K32-SUM(D32:J32)</f>
        <v>0</v>
      </c>
      <c r="X32" s="178"/>
      <c r="Y32" s="268">
        <f>+K32-'A3'!AA83</f>
        <v>0</v>
      </c>
      <c r="Z32" s="178"/>
      <c r="AA32" s="178"/>
      <c r="AB32" s="178"/>
    </row>
    <row r="33" spans="2:28" s="42" customFormat="1" ht="17.100000000000001" customHeight="1">
      <c r="B33" s="388"/>
      <c r="C33" s="389" t="s">
        <v>53</v>
      </c>
      <c r="D33" s="470"/>
      <c r="E33" s="470"/>
      <c r="F33" s="470"/>
      <c r="G33" s="470"/>
      <c r="H33" s="470"/>
      <c r="I33" s="470"/>
      <c r="J33" s="470"/>
      <c r="K33" s="443">
        <f t="shared" si="15"/>
        <v>0</v>
      </c>
      <c r="L33" s="299"/>
      <c r="M33" s="109"/>
      <c r="N33" s="271"/>
      <c r="O33" s="271"/>
      <c r="P33" s="271"/>
      <c r="Q33" s="271"/>
      <c r="R33" s="271"/>
      <c r="S33" s="271"/>
      <c r="T33" s="271"/>
      <c r="U33" s="271"/>
      <c r="V33" s="269"/>
      <c r="W33" s="268">
        <f t="shared" si="17"/>
        <v>0</v>
      </c>
      <c r="X33" s="178"/>
      <c r="Y33" s="268">
        <f>+K33-'A3'!AA84</f>
        <v>0</v>
      </c>
      <c r="Z33" s="178"/>
      <c r="AA33" s="178"/>
      <c r="AB33" s="178"/>
    </row>
    <row r="34" spans="2:28" s="42" customFormat="1" ht="17.100000000000001" customHeight="1">
      <c r="B34" s="388"/>
      <c r="C34" s="389" t="s">
        <v>54</v>
      </c>
      <c r="D34" s="470"/>
      <c r="E34" s="470"/>
      <c r="F34" s="470"/>
      <c r="G34" s="470"/>
      <c r="H34" s="470"/>
      <c r="I34" s="470"/>
      <c r="J34" s="470"/>
      <c r="K34" s="443">
        <f t="shared" si="15"/>
        <v>0</v>
      </c>
      <c r="L34" s="299"/>
      <c r="M34" s="109"/>
      <c r="N34" s="271"/>
      <c r="O34" s="271"/>
      <c r="P34" s="271"/>
      <c r="Q34" s="271"/>
      <c r="R34" s="271"/>
      <c r="S34" s="271"/>
      <c r="T34" s="271"/>
      <c r="U34" s="271"/>
      <c r="V34" s="272"/>
      <c r="W34" s="268">
        <f t="shared" si="17"/>
        <v>0</v>
      </c>
      <c r="Y34" s="268">
        <f>+K34-'A3'!AA85</f>
        <v>0</v>
      </c>
    </row>
    <row r="35" spans="2:28" s="177" customFormat="1" ht="17.100000000000001" customHeight="1">
      <c r="B35" s="388"/>
      <c r="C35" s="189" t="s">
        <v>11</v>
      </c>
      <c r="D35" s="470"/>
      <c r="E35" s="470"/>
      <c r="F35" s="470"/>
      <c r="G35" s="470"/>
      <c r="H35" s="470"/>
      <c r="I35" s="470"/>
      <c r="J35" s="470"/>
      <c r="K35" s="443">
        <f t="shared" si="15"/>
        <v>0</v>
      </c>
      <c r="L35" s="299"/>
      <c r="M35" s="109"/>
      <c r="N35" s="271"/>
      <c r="O35" s="271"/>
      <c r="P35" s="271"/>
      <c r="Q35" s="271"/>
      <c r="R35" s="271"/>
      <c r="S35" s="271"/>
      <c r="T35" s="271"/>
      <c r="U35" s="271"/>
      <c r="V35" s="272"/>
      <c r="W35" s="268">
        <f t="shared" si="17"/>
        <v>0</v>
      </c>
      <c r="X35" s="42"/>
      <c r="Y35" s="268">
        <f>+K35-'A3'!AA86</f>
        <v>0</v>
      </c>
      <c r="Z35" s="42"/>
      <c r="AA35" s="42"/>
      <c r="AB35" s="42"/>
    </row>
    <row r="36" spans="2:28" s="177" customFormat="1" ht="17.100000000000001" customHeight="1">
      <c r="B36" s="388"/>
      <c r="C36" s="189" t="s">
        <v>12</v>
      </c>
      <c r="D36" s="470"/>
      <c r="E36" s="470"/>
      <c r="F36" s="470"/>
      <c r="G36" s="470"/>
      <c r="H36" s="470"/>
      <c r="I36" s="470"/>
      <c r="J36" s="470"/>
      <c r="K36" s="443">
        <f t="shared" si="15"/>
        <v>0</v>
      </c>
      <c r="L36" s="299"/>
      <c r="M36" s="109"/>
      <c r="N36" s="271"/>
      <c r="O36" s="271"/>
      <c r="P36" s="271"/>
      <c r="Q36" s="271"/>
      <c r="R36" s="271"/>
      <c r="S36" s="271"/>
      <c r="T36" s="271"/>
      <c r="U36" s="271"/>
      <c r="V36" s="267"/>
      <c r="W36" s="268">
        <f t="shared" si="17"/>
        <v>0</v>
      </c>
      <c r="Y36" s="268">
        <f>+K36-'A3'!AA95</f>
        <v>0</v>
      </c>
    </row>
    <row r="37" spans="2:28" s="177" customFormat="1" ht="30" customHeight="1">
      <c r="B37" s="388"/>
      <c r="C37" s="189" t="s">
        <v>42</v>
      </c>
      <c r="D37" s="471">
        <f t="shared" ref="D37:I37" si="18">+D32+D35+D36</f>
        <v>0</v>
      </c>
      <c r="E37" s="471">
        <f t="shared" si="18"/>
        <v>0</v>
      </c>
      <c r="F37" s="471">
        <f t="shared" si="18"/>
        <v>0</v>
      </c>
      <c r="G37" s="471">
        <f t="shared" si="18"/>
        <v>0</v>
      </c>
      <c r="H37" s="471">
        <f t="shared" si="18"/>
        <v>0</v>
      </c>
      <c r="I37" s="471">
        <f t="shared" si="18"/>
        <v>0</v>
      </c>
      <c r="J37" s="471">
        <f>+J32+J35+J36</f>
        <v>0</v>
      </c>
      <c r="K37" s="443">
        <f t="shared" si="15"/>
        <v>0</v>
      </c>
      <c r="L37" s="299"/>
      <c r="M37" s="109"/>
      <c r="N37" s="268">
        <f t="shared" ref="N37:U37" si="19">+D37-D32-D36-D35</f>
        <v>0</v>
      </c>
      <c r="O37" s="268">
        <f t="shared" si="19"/>
        <v>0</v>
      </c>
      <c r="P37" s="268">
        <f t="shared" si="19"/>
        <v>0</v>
      </c>
      <c r="Q37" s="268">
        <f t="shared" si="19"/>
        <v>0</v>
      </c>
      <c r="R37" s="268">
        <f t="shared" si="19"/>
        <v>0</v>
      </c>
      <c r="S37" s="268">
        <f t="shared" si="19"/>
        <v>0</v>
      </c>
      <c r="T37" s="268">
        <f t="shared" si="19"/>
        <v>0</v>
      </c>
      <c r="U37" s="268">
        <f t="shared" si="19"/>
        <v>0</v>
      </c>
      <c r="V37" s="267"/>
      <c r="W37" s="268">
        <f t="shared" si="17"/>
        <v>0</v>
      </c>
      <c r="Y37" s="268">
        <f>+K37-'A3'!AA98</f>
        <v>0</v>
      </c>
    </row>
    <row r="38" spans="2:28" s="178" customFormat="1" ht="30" customHeight="1">
      <c r="B38" s="386"/>
      <c r="C38" s="192" t="s">
        <v>17</v>
      </c>
      <c r="D38" s="470"/>
      <c r="E38" s="470"/>
      <c r="F38" s="470"/>
      <c r="G38" s="470"/>
      <c r="H38" s="470"/>
      <c r="I38" s="470"/>
      <c r="J38" s="470"/>
      <c r="K38" s="443"/>
      <c r="L38" s="299"/>
      <c r="M38" s="109"/>
      <c r="N38" s="270"/>
      <c r="O38" s="270"/>
      <c r="P38" s="270"/>
      <c r="Q38" s="270"/>
      <c r="R38" s="270"/>
      <c r="S38" s="270"/>
      <c r="T38" s="270"/>
      <c r="U38" s="270"/>
      <c r="V38" s="267"/>
      <c r="W38" s="271"/>
      <c r="X38" s="177"/>
      <c r="Y38" s="271"/>
      <c r="Z38" s="177"/>
      <c r="AA38" s="177"/>
      <c r="AB38" s="177"/>
    </row>
    <row r="39" spans="2:28" s="178" customFormat="1" ht="17.100000000000001" customHeight="1">
      <c r="B39" s="386"/>
      <c r="C39" s="189" t="s">
        <v>10</v>
      </c>
      <c r="D39" s="470"/>
      <c r="E39" s="470"/>
      <c r="F39" s="470"/>
      <c r="G39" s="470"/>
      <c r="H39" s="470"/>
      <c r="I39" s="470"/>
      <c r="J39" s="470"/>
      <c r="K39" s="443">
        <f t="shared" ref="K39:K45" si="20">+SUM(D39:J39)</f>
        <v>0</v>
      </c>
      <c r="L39" s="299"/>
      <c r="M39" s="109"/>
      <c r="N39" s="268">
        <f t="shared" ref="N39:U39" si="21">+D39-SUM(D40:D41)</f>
        <v>0</v>
      </c>
      <c r="O39" s="268">
        <f t="shared" si="21"/>
        <v>0</v>
      </c>
      <c r="P39" s="268">
        <f t="shared" si="21"/>
        <v>0</v>
      </c>
      <c r="Q39" s="268">
        <f t="shared" si="21"/>
        <v>0</v>
      </c>
      <c r="R39" s="268">
        <f t="shared" si="21"/>
        <v>0</v>
      </c>
      <c r="S39" s="268">
        <f t="shared" si="21"/>
        <v>0</v>
      </c>
      <c r="T39" s="268">
        <f t="shared" si="21"/>
        <v>0</v>
      </c>
      <c r="U39" s="268">
        <f t="shared" si="21"/>
        <v>0</v>
      </c>
      <c r="V39" s="269"/>
      <c r="W39" s="268">
        <f t="shared" ref="W39:W46" si="22">+K39-SUM(D39:J39)</f>
        <v>0</v>
      </c>
      <c r="X39" s="180"/>
      <c r="Y39" s="268">
        <f>+K39-'A3'!AA103</f>
        <v>0</v>
      </c>
      <c r="Z39" s="180"/>
      <c r="AA39" s="180"/>
      <c r="AB39" s="180"/>
    </row>
    <row r="40" spans="2:28" s="42" customFormat="1" ht="17.100000000000001" customHeight="1">
      <c r="B40" s="388"/>
      <c r="C40" s="389" t="s">
        <v>53</v>
      </c>
      <c r="D40" s="470"/>
      <c r="E40" s="470"/>
      <c r="F40" s="470"/>
      <c r="G40" s="470"/>
      <c r="H40" s="470"/>
      <c r="I40" s="470"/>
      <c r="J40" s="470"/>
      <c r="K40" s="443">
        <f t="shared" si="20"/>
        <v>0</v>
      </c>
      <c r="L40" s="299"/>
      <c r="M40" s="109"/>
      <c r="N40" s="271"/>
      <c r="O40" s="271"/>
      <c r="P40" s="271"/>
      <c r="Q40" s="271"/>
      <c r="R40" s="271"/>
      <c r="S40" s="271"/>
      <c r="T40" s="271"/>
      <c r="U40" s="271"/>
      <c r="V40" s="269"/>
      <c r="W40" s="268">
        <f t="shared" si="22"/>
        <v>0</v>
      </c>
      <c r="X40" s="180"/>
      <c r="Y40" s="268">
        <f>+K40-'A3'!AA104</f>
        <v>0</v>
      </c>
      <c r="Z40" s="180"/>
      <c r="AA40" s="180"/>
      <c r="AB40" s="180"/>
    </row>
    <row r="41" spans="2:28" s="42" customFormat="1" ht="17.100000000000001" customHeight="1">
      <c r="B41" s="388"/>
      <c r="C41" s="389" t="s">
        <v>54</v>
      </c>
      <c r="D41" s="470"/>
      <c r="E41" s="470"/>
      <c r="F41" s="470"/>
      <c r="G41" s="470"/>
      <c r="H41" s="470"/>
      <c r="I41" s="470"/>
      <c r="J41" s="470"/>
      <c r="K41" s="443">
        <f t="shared" si="20"/>
        <v>0</v>
      </c>
      <c r="L41" s="299"/>
      <c r="M41" s="109"/>
      <c r="N41" s="271"/>
      <c r="O41" s="271"/>
      <c r="P41" s="271"/>
      <c r="Q41" s="271"/>
      <c r="R41" s="271"/>
      <c r="S41" s="271"/>
      <c r="T41" s="271"/>
      <c r="U41" s="271"/>
      <c r="V41" s="272"/>
      <c r="W41" s="268">
        <f t="shared" si="22"/>
        <v>0</v>
      </c>
      <c r="X41" s="30"/>
      <c r="Y41" s="268">
        <f>+K41-'A3'!AA105</f>
        <v>0</v>
      </c>
      <c r="Z41" s="30"/>
      <c r="AA41" s="30"/>
      <c r="AB41" s="30"/>
    </row>
    <row r="42" spans="2:28" s="177" customFormat="1" ht="17.100000000000001" customHeight="1">
      <c r="B42" s="388"/>
      <c r="C42" s="189" t="s">
        <v>11</v>
      </c>
      <c r="D42" s="470"/>
      <c r="E42" s="470"/>
      <c r="F42" s="470"/>
      <c r="G42" s="470"/>
      <c r="H42" s="470"/>
      <c r="I42" s="470"/>
      <c r="J42" s="470"/>
      <c r="K42" s="443">
        <f t="shared" si="20"/>
        <v>0</v>
      </c>
      <c r="L42" s="299"/>
      <c r="M42" s="109"/>
      <c r="N42" s="271"/>
      <c r="O42" s="271"/>
      <c r="P42" s="271"/>
      <c r="Q42" s="271"/>
      <c r="R42" s="271"/>
      <c r="S42" s="271"/>
      <c r="T42" s="271"/>
      <c r="U42" s="271"/>
      <c r="V42" s="272"/>
      <c r="W42" s="268">
        <f t="shared" si="22"/>
        <v>0</v>
      </c>
      <c r="X42" s="3"/>
      <c r="Y42" s="268">
        <f>+K42-'A3'!AA106</f>
        <v>0</v>
      </c>
      <c r="Z42" s="3"/>
      <c r="AA42" s="3"/>
      <c r="AB42" s="3"/>
    </row>
    <row r="43" spans="2:28" s="177" customFormat="1" ht="17.100000000000001" customHeight="1">
      <c r="B43" s="388"/>
      <c r="C43" s="189" t="s">
        <v>12</v>
      </c>
      <c r="D43" s="470"/>
      <c r="E43" s="470"/>
      <c r="F43" s="470"/>
      <c r="G43" s="470"/>
      <c r="H43" s="470"/>
      <c r="I43" s="470"/>
      <c r="J43" s="470"/>
      <c r="K43" s="443">
        <f t="shared" si="20"/>
        <v>0</v>
      </c>
      <c r="L43" s="299"/>
      <c r="M43" s="109"/>
      <c r="N43" s="271"/>
      <c r="O43" s="271"/>
      <c r="P43" s="271"/>
      <c r="Q43" s="271"/>
      <c r="R43" s="271"/>
      <c r="S43" s="271"/>
      <c r="T43" s="271"/>
      <c r="U43" s="271"/>
      <c r="V43" s="267"/>
      <c r="W43" s="268">
        <f t="shared" si="22"/>
        <v>0</v>
      </c>
      <c r="X43" s="3"/>
      <c r="Y43" s="268">
        <f>+K43-'A3'!AA115</f>
        <v>0</v>
      </c>
      <c r="Z43" s="3"/>
      <c r="AA43" s="3"/>
      <c r="AB43" s="3"/>
    </row>
    <row r="44" spans="2:28" s="177" customFormat="1" ht="30" customHeight="1">
      <c r="B44" s="388"/>
      <c r="C44" s="189" t="s">
        <v>17</v>
      </c>
      <c r="D44" s="471">
        <f t="shared" ref="D44:I44" si="23">+D39+D42+D43</f>
        <v>0</v>
      </c>
      <c r="E44" s="471">
        <f t="shared" si="23"/>
        <v>0</v>
      </c>
      <c r="F44" s="471">
        <f t="shared" si="23"/>
        <v>0</v>
      </c>
      <c r="G44" s="471">
        <f t="shared" si="23"/>
        <v>0</v>
      </c>
      <c r="H44" s="471">
        <f t="shared" si="23"/>
        <v>0</v>
      </c>
      <c r="I44" s="471">
        <f t="shared" si="23"/>
        <v>0</v>
      </c>
      <c r="J44" s="471">
        <f>+J39+J42+J43</f>
        <v>0</v>
      </c>
      <c r="K44" s="443">
        <f t="shared" si="20"/>
        <v>0</v>
      </c>
      <c r="L44" s="299"/>
      <c r="M44" s="109"/>
      <c r="N44" s="268">
        <f t="shared" ref="N44:U44" si="24">+D44-D39-D43-D42</f>
        <v>0</v>
      </c>
      <c r="O44" s="268">
        <f t="shared" si="24"/>
        <v>0</v>
      </c>
      <c r="P44" s="268">
        <f t="shared" si="24"/>
        <v>0</v>
      </c>
      <c r="Q44" s="268">
        <f t="shared" si="24"/>
        <v>0</v>
      </c>
      <c r="R44" s="268">
        <f t="shared" si="24"/>
        <v>0</v>
      </c>
      <c r="S44" s="268">
        <f t="shared" si="24"/>
        <v>0</v>
      </c>
      <c r="T44" s="268">
        <f t="shared" si="24"/>
        <v>0</v>
      </c>
      <c r="U44" s="268">
        <f t="shared" si="24"/>
        <v>0</v>
      </c>
      <c r="V44" s="267"/>
      <c r="W44" s="268">
        <f t="shared" si="22"/>
        <v>0</v>
      </c>
      <c r="X44" s="3"/>
      <c r="Y44" s="268">
        <f>+K44-'A3'!AA118</f>
        <v>0</v>
      </c>
      <c r="Z44" s="3"/>
      <c r="AA44" s="3"/>
      <c r="AB44" s="3"/>
    </row>
    <row r="45" spans="2:28" s="177" customFormat="1" ht="30" customHeight="1">
      <c r="B45" s="388"/>
      <c r="C45" s="189" t="s">
        <v>276</v>
      </c>
      <c r="D45" s="465"/>
      <c r="E45" s="465"/>
      <c r="F45" s="465"/>
      <c r="G45" s="465"/>
      <c r="H45" s="465"/>
      <c r="I45" s="465"/>
      <c r="J45" s="465"/>
      <c r="K45" s="443">
        <f t="shared" si="20"/>
        <v>0</v>
      </c>
      <c r="L45" s="299"/>
      <c r="M45" s="109"/>
      <c r="N45" s="268"/>
      <c r="O45" s="268"/>
      <c r="P45" s="268"/>
      <c r="Q45" s="268"/>
      <c r="R45" s="268"/>
      <c r="S45" s="268"/>
      <c r="T45" s="268"/>
      <c r="U45" s="268"/>
      <c r="V45" s="267"/>
      <c r="W45" s="268">
        <f t="shared" si="22"/>
        <v>0</v>
      </c>
      <c r="X45" s="3"/>
      <c r="Y45" s="268">
        <f>+K45-'A3'!AA122</f>
        <v>0</v>
      </c>
      <c r="Z45" s="3"/>
      <c r="AA45" s="3"/>
      <c r="AB45" s="3"/>
    </row>
    <row r="46" spans="2:28" s="180" customFormat="1" ht="30" customHeight="1">
      <c r="B46" s="390"/>
      <c r="C46" s="192" t="s">
        <v>18</v>
      </c>
      <c r="D46" s="477">
        <f>+SUM(D16,D23,D30,D37,D44,D45)</f>
        <v>0</v>
      </c>
      <c r="E46" s="477">
        <f t="shared" ref="E46:J46" si="25">+SUM(E16,E23,E30,E37,E44,E45)</f>
        <v>0</v>
      </c>
      <c r="F46" s="477">
        <f t="shared" si="25"/>
        <v>0</v>
      </c>
      <c r="G46" s="477">
        <f t="shared" si="25"/>
        <v>0</v>
      </c>
      <c r="H46" s="477">
        <f t="shared" si="25"/>
        <v>0</v>
      </c>
      <c r="I46" s="477">
        <f t="shared" si="25"/>
        <v>0</v>
      </c>
      <c r="J46" s="477">
        <f t="shared" si="25"/>
        <v>0</v>
      </c>
      <c r="K46" s="444">
        <f>+SUM(D46:J46)</f>
        <v>0</v>
      </c>
      <c r="L46" s="300"/>
      <c r="M46" s="181"/>
      <c r="N46" s="276">
        <f t="shared" ref="N46:U46" si="26">+D46-SUM(D16,D23,D30,D37,D44,D45)</f>
        <v>0</v>
      </c>
      <c r="O46" s="276">
        <f t="shared" si="26"/>
        <v>0</v>
      </c>
      <c r="P46" s="276">
        <f t="shared" si="26"/>
        <v>0</v>
      </c>
      <c r="Q46" s="276">
        <f t="shared" si="26"/>
        <v>0</v>
      </c>
      <c r="R46" s="276">
        <f t="shared" si="26"/>
        <v>0</v>
      </c>
      <c r="S46" s="276">
        <f t="shared" si="26"/>
        <v>0</v>
      </c>
      <c r="T46" s="276">
        <f t="shared" si="26"/>
        <v>0</v>
      </c>
      <c r="U46" s="276">
        <f t="shared" si="26"/>
        <v>0</v>
      </c>
      <c r="V46" s="277"/>
      <c r="W46" s="276">
        <f t="shared" si="22"/>
        <v>0</v>
      </c>
      <c r="X46" s="278"/>
      <c r="Y46" s="276">
        <f>+K46-'A3'!AA123</f>
        <v>0</v>
      </c>
      <c r="Z46" s="278"/>
      <c r="AA46" s="278"/>
      <c r="AB46" s="278"/>
    </row>
    <row r="47" spans="2:28" s="180" customFormat="1" ht="9.9499999999999993" customHeight="1">
      <c r="B47" s="390"/>
      <c r="C47" s="192"/>
      <c r="D47" s="391"/>
      <c r="E47" s="391"/>
      <c r="F47" s="391"/>
      <c r="G47" s="391"/>
      <c r="H47" s="391"/>
      <c r="I47" s="391"/>
      <c r="J47" s="391"/>
      <c r="K47" s="328"/>
      <c r="L47" s="329"/>
      <c r="M47" s="181"/>
      <c r="N47" s="274"/>
      <c r="O47" s="274"/>
      <c r="P47" s="274"/>
      <c r="Q47" s="274"/>
      <c r="R47" s="274"/>
      <c r="S47" s="274"/>
      <c r="T47" s="274"/>
      <c r="U47" s="274"/>
      <c r="V47" s="273"/>
      <c r="W47" s="275"/>
      <c r="X47" s="3"/>
      <c r="Y47" s="275"/>
      <c r="Z47" s="3"/>
      <c r="AA47" s="3"/>
      <c r="AB47" s="3"/>
    </row>
    <row r="48" spans="2:28" s="30" customFormat="1" ht="50.25" customHeight="1">
      <c r="B48" s="392"/>
      <c r="C48" s="555" t="s">
        <v>280</v>
      </c>
      <c r="D48" s="555"/>
      <c r="E48" s="555"/>
      <c r="F48" s="555"/>
      <c r="G48" s="555"/>
      <c r="H48" s="555"/>
      <c r="I48" s="555"/>
      <c r="J48" s="555"/>
      <c r="K48" s="555"/>
      <c r="L48" s="111"/>
      <c r="M48" s="41"/>
      <c r="V48" s="3"/>
      <c r="W48" s="3"/>
      <c r="X48" s="3"/>
      <c r="Z48" s="3"/>
      <c r="AA48" s="3"/>
      <c r="AB48" s="3"/>
    </row>
    <row r="49"/>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sheetData>
  <mergeCells count="24">
    <mergeCell ref="U7:U9"/>
    <mergeCell ref="T7:T9"/>
    <mergeCell ref="N8:N9"/>
    <mergeCell ref="O8:O9"/>
    <mergeCell ref="N5:Y5"/>
    <mergeCell ref="Y7:Y9"/>
    <mergeCell ref="P8:Q8"/>
    <mergeCell ref="N7:O7"/>
    <mergeCell ref="P7:S7"/>
    <mergeCell ref="R8:S8"/>
    <mergeCell ref="D6:L6"/>
    <mergeCell ref="J7:J9"/>
    <mergeCell ref="H8:I8"/>
    <mergeCell ref="F7:I7"/>
    <mergeCell ref="B2:L2"/>
    <mergeCell ref="B3:L3"/>
    <mergeCell ref="B4:L4"/>
    <mergeCell ref="B5:L5"/>
    <mergeCell ref="K7:L9"/>
    <mergeCell ref="C48:K48"/>
    <mergeCell ref="D7:E7"/>
    <mergeCell ref="D8:D9"/>
    <mergeCell ref="E8:E9"/>
    <mergeCell ref="F8:G8"/>
  </mergeCells>
  <phoneticPr fontId="9" type="noConversion"/>
  <conditionalFormatting sqref="D6:F6 J6:L6">
    <cfRule type="expression" dxfId="3" priority="3" stopIfTrue="1">
      <formula>COUNTA(D10:K46)&lt;&gt;COUNTIF(D10:K46,"&gt;=0")</formula>
    </cfRule>
  </conditionalFormatting>
  <conditionalFormatting sqref="D11:K46">
    <cfRule type="expression" dxfId="2" priority="4" stopIfTrue="1">
      <formula>AND(D11&lt;&gt;"",OR(D11&lt;0,NOT(ISNUMBER(D11))))</formula>
    </cfRule>
  </conditionalFormatting>
  <conditionalFormatting sqref="N10:Y47">
    <cfRule type="expression" dxfId="1" priority="5" stopIfTrue="1">
      <formula>ABS(N10)&gt;10</formula>
    </cfRule>
  </conditionalFormatting>
  <conditionalFormatting sqref="G6:I6">
    <cfRule type="expression" dxfId="0" priority="57" stopIfTrue="1">
      <formula>COUNTA(G10:M46)&lt;&gt;COUNTIF(G10:M46,"&gt;=0")</formula>
    </cfRule>
  </conditionalFormatting>
  <pageMargins left="0.78740157480314965" right="0.6692913385826772" top="0.98425196850393704" bottom="0.98425196850393704" header="0.51181102362204722" footer="0.51181102362204722"/>
  <pageSetup paperSize="8" scale="71" orientation="portrait" r:id="rId1"/>
  <headerFooter alignWithMargins="0">
    <oddFooter>&amp;R2019 Triennial Central Bank Survey</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60"/>
  </sheetPr>
  <dimension ref="B1:O85"/>
  <sheetViews>
    <sheetView zoomScale="85" zoomScaleNormal="85" workbookViewId="0"/>
  </sheetViews>
  <sheetFormatPr defaultColWidth="0" defaultRowHeight="0" customHeight="1" zeroHeight="1"/>
  <cols>
    <col min="1" max="1" width="1.5703125" style="2" customWidth="1"/>
    <col min="2" max="2" width="25" style="11" customWidth="1"/>
    <col min="3" max="3" width="3.42578125" style="11" customWidth="1"/>
    <col min="4" max="4" width="1.7109375" style="2" customWidth="1"/>
    <col min="5" max="5" width="22.7109375" style="2" customWidth="1"/>
    <col min="6" max="6" width="5.85546875" style="2" customWidth="1"/>
    <col min="7" max="7" width="6.42578125" style="2" customWidth="1"/>
    <col min="8" max="8" width="9.28515625" style="2" customWidth="1"/>
    <col min="9" max="9" width="9.140625" style="2" customWidth="1"/>
    <col min="10" max="10" width="8.140625" style="2" customWidth="1"/>
    <col min="11" max="11" width="7.5703125" style="2" customWidth="1"/>
    <col min="12" max="12" width="3.5703125" style="2" customWidth="1"/>
    <col min="13" max="13" width="1.5703125" style="2" customWidth="1"/>
    <col min="14" max="14" width="1.7109375" style="2" customWidth="1"/>
    <col min="15" max="15" width="17.7109375" style="2" hidden="1" customWidth="1"/>
    <col min="16" max="16384" width="0" style="2" hidden="1"/>
  </cols>
  <sheetData>
    <row r="1" spans="2:13" ht="12" customHeight="1"/>
    <row r="2" spans="2:13" ht="30" customHeight="1">
      <c r="B2" s="521" t="s">
        <v>160</v>
      </c>
      <c r="C2" s="522"/>
      <c r="D2" s="522"/>
      <c r="E2" s="522"/>
      <c r="F2" s="522"/>
      <c r="G2" s="522"/>
      <c r="H2" s="522"/>
      <c r="I2" s="522"/>
      <c r="J2" s="522"/>
      <c r="K2" s="522"/>
      <c r="L2" s="522"/>
      <c r="M2" s="523"/>
    </row>
    <row r="3" spans="2:13" ht="17.25" customHeight="1"/>
    <row r="4" spans="2:13" ht="36" customHeight="1">
      <c r="B4" s="519" t="s">
        <v>310</v>
      </c>
      <c r="C4" s="520"/>
      <c r="D4" s="520"/>
      <c r="E4" s="520"/>
      <c r="F4" s="520"/>
      <c r="G4" s="520"/>
      <c r="H4" s="520"/>
      <c r="I4" s="520"/>
      <c r="J4" s="520"/>
      <c r="K4" s="520"/>
      <c r="L4" s="520"/>
      <c r="M4" s="417"/>
    </row>
    <row r="5" spans="2:13" ht="119.25" customHeight="1">
      <c r="B5" s="525" t="s">
        <v>282</v>
      </c>
      <c r="C5" s="526"/>
      <c r="D5" s="526"/>
      <c r="E5" s="526"/>
      <c r="F5" s="526"/>
      <c r="G5" s="526"/>
      <c r="H5" s="526"/>
      <c r="I5" s="526"/>
      <c r="J5" s="526"/>
      <c r="K5" s="526"/>
      <c r="L5" s="526"/>
      <c r="M5" s="416"/>
    </row>
    <row r="6" spans="2:13" s="7" customFormat="1" ht="8.25" customHeight="1">
      <c r="B6" s="18"/>
      <c r="C6" s="18"/>
      <c r="D6" s="18"/>
      <c r="E6" s="18"/>
      <c r="F6" s="18"/>
      <c r="G6" s="18"/>
      <c r="H6" s="18"/>
      <c r="I6" s="18"/>
      <c r="J6" s="18"/>
      <c r="K6" s="18"/>
      <c r="L6" s="18"/>
      <c r="M6" s="18"/>
    </row>
    <row r="7" spans="2:13" ht="13.5" customHeight="1"/>
    <row r="8" spans="2:13" ht="30.75" customHeight="1" thickBot="1">
      <c r="B8" s="19" t="s">
        <v>253</v>
      </c>
      <c r="C8" s="19"/>
      <c r="D8" s="20"/>
      <c r="E8" s="524" t="s">
        <v>267</v>
      </c>
      <c r="F8" s="524"/>
      <c r="G8" s="524"/>
      <c r="H8" s="524"/>
      <c r="I8" s="524"/>
      <c r="J8" s="524"/>
      <c r="K8" s="524"/>
      <c r="L8" s="524"/>
      <c r="M8" s="524"/>
    </row>
    <row r="9" spans="2:13" ht="9" customHeight="1" thickTop="1">
      <c r="B9" s="31"/>
      <c r="C9" s="31"/>
      <c r="D9" s="32"/>
      <c r="E9" s="31"/>
      <c r="F9" s="31"/>
      <c r="G9" s="31"/>
      <c r="H9" s="31"/>
      <c r="I9" s="31"/>
      <c r="J9" s="31"/>
      <c r="K9" s="31"/>
      <c r="L9" s="31"/>
      <c r="M9" s="31"/>
    </row>
    <row r="10" spans="2:13" ht="12.75" customHeight="1">
      <c r="B10" s="21"/>
      <c r="C10" s="21"/>
      <c r="E10" s="21"/>
      <c r="F10" s="21"/>
      <c r="G10" s="21"/>
      <c r="H10" s="21"/>
      <c r="I10" s="21"/>
      <c r="J10" s="21"/>
      <c r="K10" s="21"/>
      <c r="L10" s="21"/>
      <c r="M10" s="21"/>
    </row>
    <row r="11" spans="2:13" ht="33.75" customHeight="1">
      <c r="B11" s="341" t="s">
        <v>268</v>
      </c>
      <c r="C11" s="39"/>
      <c r="D11" s="335"/>
      <c r="E11" s="516" t="s">
        <v>164</v>
      </c>
      <c r="F11" s="516"/>
      <c r="G11" s="516"/>
      <c r="H11" s="516"/>
      <c r="I11" s="516"/>
      <c r="J11" s="516"/>
      <c r="K11" s="516"/>
      <c r="L11" s="516"/>
      <c r="M11" s="343"/>
    </row>
    <row r="12" spans="2:13" ht="12.75">
      <c r="E12" s="40"/>
      <c r="F12" s="40"/>
      <c r="G12" s="40"/>
      <c r="H12" s="40"/>
      <c r="I12" s="40"/>
      <c r="J12" s="40"/>
      <c r="K12" s="40"/>
      <c r="L12" s="40"/>
      <c r="M12" s="33"/>
    </row>
    <row r="13" spans="2:13" ht="37.5" customHeight="1">
      <c r="B13" s="341" t="s">
        <v>206</v>
      </c>
      <c r="C13" s="39"/>
      <c r="D13" s="335"/>
      <c r="E13" s="516" t="s">
        <v>167</v>
      </c>
      <c r="F13" s="516"/>
      <c r="G13" s="516"/>
      <c r="H13" s="516"/>
      <c r="I13" s="516"/>
      <c r="J13" s="516"/>
      <c r="K13" s="516"/>
      <c r="L13" s="516"/>
      <c r="M13" s="336"/>
    </row>
    <row r="14" spans="2:13" ht="12.75">
      <c r="E14" s="40"/>
      <c r="F14" s="40"/>
      <c r="G14" s="40"/>
      <c r="H14" s="40"/>
      <c r="I14" s="40"/>
      <c r="J14" s="40"/>
      <c r="K14" s="40"/>
      <c r="L14" s="40"/>
      <c r="M14" s="33"/>
    </row>
    <row r="15" spans="2:13" ht="38.25" customHeight="1">
      <c r="B15" s="342" t="s">
        <v>190</v>
      </c>
      <c r="C15" s="22"/>
      <c r="E15" s="40"/>
      <c r="F15" s="40"/>
      <c r="G15" s="40"/>
      <c r="H15" s="40"/>
      <c r="I15" s="40"/>
      <c r="J15" s="40"/>
      <c r="K15" s="40"/>
      <c r="L15" s="40"/>
      <c r="M15" s="33"/>
    </row>
    <row r="16" spans="2:13" ht="9.75" customHeight="1">
      <c r="B16" s="22"/>
      <c r="C16" s="22"/>
      <c r="E16" s="40"/>
      <c r="F16" s="40"/>
      <c r="G16" s="40"/>
      <c r="H16" s="40"/>
      <c r="I16" s="40"/>
      <c r="J16" s="40"/>
      <c r="K16" s="40"/>
      <c r="L16" s="40"/>
      <c r="M16" s="33"/>
    </row>
    <row r="17" spans="2:13" ht="18.75" customHeight="1">
      <c r="B17" s="23" t="s">
        <v>271</v>
      </c>
      <c r="C17" s="23"/>
      <c r="E17" s="40"/>
      <c r="F17" s="40"/>
      <c r="G17" s="40"/>
      <c r="H17" s="40"/>
      <c r="I17" s="40"/>
      <c r="J17" s="40"/>
      <c r="K17" s="40"/>
      <c r="L17" s="40"/>
      <c r="M17" s="33"/>
    </row>
    <row r="18" spans="2:13" ht="63.75" customHeight="1">
      <c r="D18" s="335"/>
      <c r="E18" s="517" t="s">
        <v>185</v>
      </c>
      <c r="F18" s="517"/>
      <c r="G18" s="517"/>
      <c r="H18" s="517"/>
      <c r="I18" s="517"/>
      <c r="J18" s="517"/>
      <c r="K18" s="517"/>
      <c r="L18" s="517"/>
      <c r="M18" s="339"/>
    </row>
    <row r="19" spans="2:13" ht="12.75">
      <c r="E19" s="34"/>
      <c r="F19" s="34"/>
      <c r="G19" s="34"/>
      <c r="H19" s="34"/>
      <c r="I19" s="34"/>
      <c r="J19" s="34"/>
      <c r="K19" s="34"/>
      <c r="L19" s="34"/>
      <c r="M19" s="34"/>
    </row>
    <row r="20" spans="2:13" ht="76.5" customHeight="1">
      <c r="D20" s="335"/>
      <c r="E20" s="517" t="s">
        <v>186</v>
      </c>
      <c r="F20" s="517"/>
      <c r="G20" s="517"/>
      <c r="H20" s="517"/>
      <c r="I20" s="517"/>
      <c r="J20" s="517"/>
      <c r="K20" s="517"/>
      <c r="L20" s="517"/>
      <c r="M20" s="339"/>
    </row>
    <row r="21" spans="2:13" ht="12.75">
      <c r="E21" s="34"/>
      <c r="F21" s="34"/>
      <c r="G21" s="34"/>
      <c r="H21" s="34"/>
      <c r="I21" s="34"/>
      <c r="J21" s="34"/>
      <c r="K21" s="34"/>
      <c r="L21" s="34"/>
      <c r="M21" s="34"/>
    </row>
    <row r="22" spans="2:13" ht="54.75" customHeight="1">
      <c r="D22" s="335"/>
      <c r="E22" s="517" t="s">
        <v>226</v>
      </c>
      <c r="F22" s="517"/>
      <c r="G22" s="517"/>
      <c r="H22" s="517"/>
      <c r="I22" s="517"/>
      <c r="J22" s="517"/>
      <c r="K22" s="517"/>
      <c r="L22" s="517"/>
      <c r="M22" s="339"/>
    </row>
    <row r="23" spans="2:13" ht="12.75">
      <c r="E23" s="34"/>
      <c r="F23" s="34"/>
      <c r="G23" s="34"/>
      <c r="H23" s="34"/>
      <c r="I23" s="34"/>
      <c r="J23" s="34"/>
      <c r="K23" s="34"/>
      <c r="L23" s="34"/>
      <c r="M23" s="34"/>
    </row>
    <row r="24" spans="2:13" ht="69.75" customHeight="1">
      <c r="D24" s="340"/>
      <c r="E24" s="517" t="s">
        <v>187</v>
      </c>
      <c r="F24" s="517"/>
      <c r="G24" s="517"/>
      <c r="H24" s="517"/>
      <c r="I24" s="517"/>
      <c r="J24" s="517"/>
      <c r="K24" s="517"/>
      <c r="L24" s="517"/>
      <c r="M24" s="339"/>
    </row>
    <row r="25" spans="2:13" ht="47.25" customHeight="1">
      <c r="E25" s="40"/>
      <c r="F25" s="40"/>
      <c r="G25" s="40"/>
      <c r="H25" s="40"/>
      <c r="I25" s="40"/>
      <c r="J25" s="40"/>
      <c r="K25" s="40"/>
      <c r="L25" s="40"/>
      <c r="M25" s="33"/>
    </row>
    <row r="26" spans="2:13" ht="12.75">
      <c r="B26" s="23" t="s">
        <v>272</v>
      </c>
      <c r="C26" s="23"/>
      <c r="E26" s="40"/>
      <c r="F26" s="40"/>
      <c r="G26" s="40"/>
      <c r="H26" s="40"/>
      <c r="I26" s="40"/>
      <c r="J26" s="40"/>
      <c r="K26" s="40"/>
      <c r="L26" s="40"/>
      <c r="M26" s="33"/>
    </row>
    <row r="27" spans="2:13" ht="86.25" customHeight="1">
      <c r="D27" s="335"/>
      <c r="E27" s="517" t="s">
        <v>188</v>
      </c>
      <c r="F27" s="517"/>
      <c r="G27" s="517"/>
      <c r="H27" s="517"/>
      <c r="I27" s="517"/>
      <c r="J27" s="517"/>
      <c r="K27" s="517"/>
      <c r="L27" s="517"/>
      <c r="M27" s="339"/>
    </row>
    <row r="28" spans="2:13" ht="12.75">
      <c r="E28" s="37"/>
      <c r="F28" s="34"/>
      <c r="G28" s="34"/>
      <c r="H28" s="34"/>
      <c r="I28" s="34"/>
      <c r="J28" s="34"/>
      <c r="K28" s="34"/>
      <c r="L28" s="34"/>
      <c r="M28" s="36"/>
    </row>
    <row r="29" spans="2:13" ht="12.75">
      <c r="B29" s="23" t="s">
        <v>273</v>
      </c>
      <c r="C29" s="23"/>
      <c r="E29" s="40"/>
      <c r="F29" s="40"/>
      <c r="G29" s="40"/>
      <c r="H29" s="40"/>
      <c r="I29" s="40"/>
      <c r="J29" s="40"/>
      <c r="K29" s="40"/>
      <c r="L29" s="40"/>
      <c r="M29" s="33"/>
    </row>
    <row r="30" spans="2:13" ht="100.5" customHeight="1">
      <c r="D30" s="337"/>
      <c r="E30" s="517" t="s">
        <v>207</v>
      </c>
      <c r="F30" s="517"/>
      <c r="G30" s="517"/>
      <c r="H30" s="517"/>
      <c r="I30" s="517"/>
      <c r="J30" s="517"/>
      <c r="K30" s="517"/>
      <c r="L30" s="517"/>
      <c r="M30" s="339"/>
    </row>
    <row r="31" spans="2:13" ht="12.75">
      <c r="D31" s="24"/>
      <c r="E31" s="34"/>
      <c r="F31" s="34"/>
      <c r="G31" s="34"/>
      <c r="H31" s="34"/>
      <c r="I31" s="34"/>
      <c r="J31" s="34"/>
      <c r="K31" s="34"/>
      <c r="L31" s="34"/>
      <c r="M31" s="34"/>
    </row>
    <row r="32" spans="2:13" ht="178.5" customHeight="1">
      <c r="D32" s="337"/>
      <c r="E32" s="517" t="s">
        <v>189</v>
      </c>
      <c r="F32" s="518"/>
      <c r="G32" s="518"/>
      <c r="H32" s="518"/>
      <c r="I32" s="518"/>
      <c r="J32" s="518"/>
      <c r="K32" s="518"/>
      <c r="L32" s="518"/>
      <c r="M32" s="338"/>
    </row>
    <row r="33" spans="2:13" ht="12.75">
      <c r="E33" s="40"/>
      <c r="F33" s="40"/>
      <c r="G33" s="40"/>
      <c r="H33" s="40"/>
      <c r="I33" s="40"/>
      <c r="J33" s="40"/>
      <c r="K33" s="40"/>
      <c r="L33" s="40"/>
      <c r="M33" s="33"/>
    </row>
    <row r="34" spans="2:13" ht="36" customHeight="1">
      <c r="B34" s="342" t="s">
        <v>170</v>
      </c>
      <c r="C34" s="22"/>
      <c r="E34" s="40"/>
      <c r="F34" s="40"/>
      <c r="G34" s="40"/>
      <c r="H34" s="40"/>
      <c r="I34" s="40"/>
      <c r="J34" s="40"/>
      <c r="K34" s="40"/>
      <c r="L34" s="40"/>
      <c r="M34" s="33"/>
    </row>
    <row r="35" spans="2:13" ht="12.75">
      <c r="E35" s="40"/>
      <c r="F35" s="40"/>
      <c r="G35" s="40"/>
      <c r="H35" s="40"/>
      <c r="I35" s="40"/>
      <c r="J35" s="40"/>
      <c r="K35" s="40"/>
      <c r="L35" s="40"/>
      <c r="M35" s="33"/>
    </row>
    <row r="36" spans="2:13" ht="12.75">
      <c r="B36" s="23" t="s">
        <v>271</v>
      </c>
      <c r="C36" s="23"/>
      <c r="E36" s="40"/>
      <c r="F36" s="40"/>
      <c r="G36" s="40"/>
      <c r="H36" s="40"/>
      <c r="I36" s="40"/>
      <c r="J36" s="40"/>
      <c r="K36" s="40"/>
      <c r="L36" s="40"/>
      <c r="M36" s="33"/>
    </row>
    <row r="37" spans="2:13" ht="57.75" customHeight="1">
      <c r="D37" s="335"/>
      <c r="E37" s="517" t="s">
        <v>191</v>
      </c>
      <c r="F37" s="517"/>
      <c r="G37" s="517"/>
      <c r="H37" s="517"/>
      <c r="I37" s="517"/>
      <c r="J37" s="517"/>
      <c r="K37" s="517"/>
      <c r="L37" s="517"/>
      <c r="M37" s="339"/>
    </row>
    <row r="38" spans="2:13" ht="12.75">
      <c r="E38" s="34"/>
      <c r="F38" s="34"/>
      <c r="G38" s="34"/>
      <c r="H38" s="34"/>
      <c r="I38" s="34"/>
      <c r="J38" s="34"/>
      <c r="K38" s="34"/>
      <c r="L38" s="34"/>
      <c r="M38" s="34"/>
    </row>
    <row r="39" spans="2:13" ht="78.75" customHeight="1">
      <c r="D39" s="335"/>
      <c r="E39" s="517" t="s">
        <v>192</v>
      </c>
      <c r="F39" s="517"/>
      <c r="G39" s="517"/>
      <c r="H39" s="517"/>
      <c r="I39" s="517"/>
      <c r="J39" s="517"/>
      <c r="K39" s="517"/>
      <c r="L39" s="517"/>
      <c r="M39" s="339"/>
    </row>
    <row r="40" spans="2:13" ht="12.75">
      <c r="B40" s="23"/>
      <c r="C40" s="23"/>
      <c r="E40" s="40"/>
      <c r="F40" s="40"/>
      <c r="G40" s="40"/>
      <c r="H40" s="40"/>
      <c r="I40" s="40"/>
      <c r="J40" s="40"/>
      <c r="K40" s="40"/>
      <c r="L40" s="40"/>
      <c r="M40" s="33"/>
    </row>
    <row r="41" spans="2:13" ht="66.75" customHeight="1">
      <c r="D41" s="340"/>
      <c r="E41" s="517" t="s">
        <v>359</v>
      </c>
      <c r="F41" s="517"/>
      <c r="G41" s="517"/>
      <c r="H41" s="517"/>
      <c r="I41" s="517"/>
      <c r="J41" s="517"/>
      <c r="K41" s="517"/>
      <c r="L41" s="517"/>
      <c r="M41" s="339"/>
    </row>
    <row r="42" spans="2:13" ht="19.5" customHeight="1">
      <c r="E42" s="40"/>
      <c r="F42" s="40"/>
      <c r="G42" s="40"/>
      <c r="H42" s="40"/>
      <c r="I42" s="40"/>
      <c r="J42" s="40"/>
      <c r="K42" s="40"/>
      <c r="L42" s="40"/>
      <c r="M42" s="33"/>
    </row>
    <row r="43" spans="2:13" ht="12.75">
      <c r="B43" s="23" t="s">
        <v>272</v>
      </c>
      <c r="C43" s="23"/>
      <c r="E43" s="40"/>
      <c r="F43" s="40"/>
      <c r="G43" s="40"/>
      <c r="H43" s="40"/>
      <c r="I43" s="40"/>
      <c r="J43" s="40"/>
      <c r="K43" s="40"/>
      <c r="L43" s="40"/>
      <c r="M43" s="33"/>
    </row>
    <row r="44" spans="2:13" ht="69.75" customHeight="1">
      <c r="D44" s="335"/>
      <c r="E44" s="517" t="s">
        <v>193</v>
      </c>
      <c r="F44" s="517"/>
      <c r="G44" s="517"/>
      <c r="H44" s="517"/>
      <c r="I44" s="517"/>
      <c r="J44" s="517"/>
      <c r="K44" s="517"/>
      <c r="L44" s="517"/>
      <c r="M44" s="339"/>
    </row>
    <row r="45" spans="2:13" ht="12.75">
      <c r="E45" s="34"/>
      <c r="F45" s="34"/>
      <c r="G45" s="34"/>
      <c r="H45" s="34"/>
      <c r="I45" s="34"/>
      <c r="J45" s="34"/>
      <c r="K45" s="34"/>
      <c r="L45" s="34"/>
      <c r="M45" s="34"/>
    </row>
    <row r="46" spans="2:13" ht="18.75" customHeight="1">
      <c r="E46" s="40"/>
      <c r="F46" s="40"/>
      <c r="G46" s="40"/>
      <c r="H46" s="40"/>
      <c r="I46" s="40"/>
      <c r="J46" s="40"/>
      <c r="K46" s="40"/>
      <c r="L46" s="40"/>
      <c r="M46" s="33"/>
    </row>
    <row r="47" spans="2:13" ht="36.75" customHeight="1">
      <c r="B47" s="342" t="s">
        <v>154</v>
      </c>
      <c r="C47" s="22"/>
      <c r="D47" s="28"/>
      <c r="E47" s="40"/>
      <c r="F47" s="40"/>
      <c r="G47" s="40"/>
      <c r="H47" s="40"/>
      <c r="I47" s="40"/>
      <c r="J47" s="40"/>
      <c r="K47" s="40"/>
      <c r="L47" s="40"/>
      <c r="M47" s="33"/>
    </row>
    <row r="48" spans="2:13" ht="12.75">
      <c r="E48" s="40"/>
      <c r="F48" s="40"/>
      <c r="G48" s="40"/>
      <c r="H48" s="40"/>
      <c r="I48" s="40"/>
      <c r="J48" s="40"/>
      <c r="K48" s="40"/>
      <c r="L48" s="40"/>
      <c r="M48" s="33"/>
    </row>
    <row r="49" spans="2:13" ht="12.75">
      <c r="B49" s="23" t="s">
        <v>273</v>
      </c>
      <c r="C49" s="23"/>
      <c r="E49" s="40"/>
      <c r="F49" s="40"/>
      <c r="G49" s="40"/>
      <c r="H49" s="40"/>
      <c r="I49" s="40"/>
      <c r="J49" s="40"/>
      <c r="K49" s="40"/>
      <c r="L49" s="40"/>
      <c r="M49" s="33"/>
    </row>
    <row r="50" spans="2:13" ht="56.25" customHeight="1">
      <c r="D50" s="335"/>
      <c r="E50" s="517" t="s">
        <v>68</v>
      </c>
      <c r="F50" s="517"/>
      <c r="G50" s="517"/>
      <c r="H50" s="517"/>
      <c r="I50" s="517"/>
      <c r="J50" s="517"/>
      <c r="K50" s="517"/>
      <c r="L50" s="517"/>
      <c r="M50" s="339"/>
    </row>
    <row r="51" spans="2:13" ht="12.75">
      <c r="E51" s="34"/>
      <c r="F51" s="34"/>
      <c r="G51" s="34"/>
      <c r="H51" s="34"/>
      <c r="I51" s="34"/>
      <c r="J51" s="34"/>
      <c r="K51" s="34"/>
      <c r="L51" s="34"/>
      <c r="M51" s="36"/>
    </row>
    <row r="52" spans="2:13" ht="58.5" customHeight="1">
      <c r="D52" s="335"/>
      <c r="E52" s="517" t="s">
        <v>69</v>
      </c>
      <c r="F52" s="517"/>
      <c r="G52" s="517"/>
      <c r="H52" s="517"/>
      <c r="I52" s="517"/>
      <c r="J52" s="517"/>
      <c r="K52" s="517"/>
      <c r="L52" s="517"/>
      <c r="M52" s="339"/>
    </row>
    <row r="53" spans="2:13" ht="12.75">
      <c r="E53" s="34"/>
      <c r="F53" s="34"/>
      <c r="G53" s="34"/>
      <c r="H53" s="34"/>
      <c r="I53" s="34"/>
      <c r="J53" s="34"/>
      <c r="K53" s="34"/>
      <c r="L53" s="34"/>
      <c r="M53" s="36"/>
    </row>
    <row r="54" spans="2:13" ht="51.75" customHeight="1">
      <c r="D54" s="335"/>
      <c r="E54" s="517" t="s">
        <v>70</v>
      </c>
      <c r="F54" s="517"/>
      <c r="G54" s="517"/>
      <c r="H54" s="517"/>
      <c r="I54" s="517"/>
      <c r="J54" s="517"/>
      <c r="K54" s="517"/>
      <c r="L54" s="517"/>
      <c r="M54" s="339"/>
    </row>
    <row r="55" spans="2:13" ht="12.75">
      <c r="E55" s="34"/>
      <c r="F55" s="34"/>
      <c r="G55" s="34"/>
      <c r="H55" s="34"/>
      <c r="I55" s="34"/>
      <c r="J55" s="34"/>
      <c r="K55" s="34"/>
      <c r="L55" s="34"/>
      <c r="M55" s="36"/>
    </row>
    <row r="56" spans="2:13" ht="51.75" customHeight="1">
      <c r="D56" s="335"/>
      <c r="E56" s="517" t="s">
        <v>71</v>
      </c>
      <c r="F56" s="517"/>
      <c r="G56" s="517"/>
      <c r="H56" s="517"/>
      <c r="I56" s="517"/>
      <c r="J56" s="517"/>
      <c r="K56" s="517"/>
      <c r="L56" s="517"/>
      <c r="M56" s="339"/>
    </row>
    <row r="57" spans="2:13" ht="12.75">
      <c r="E57" s="34"/>
      <c r="F57" s="34"/>
      <c r="G57" s="34"/>
      <c r="H57" s="34"/>
      <c r="I57" s="34"/>
      <c r="J57" s="34"/>
      <c r="K57" s="34"/>
      <c r="L57" s="34"/>
      <c r="M57" s="36"/>
    </row>
    <row r="58" spans="2:13" ht="52.5" customHeight="1">
      <c r="D58" s="335"/>
      <c r="E58" s="517" t="s">
        <v>72</v>
      </c>
      <c r="F58" s="517"/>
      <c r="G58" s="517"/>
      <c r="H58" s="517"/>
      <c r="I58" s="517"/>
      <c r="J58" s="517"/>
      <c r="K58" s="517"/>
      <c r="L58" s="517"/>
      <c r="M58" s="339"/>
    </row>
    <row r="59" spans="2:13" ht="14.25" customHeight="1">
      <c r="E59" s="34"/>
      <c r="F59" s="34"/>
      <c r="G59" s="34"/>
      <c r="H59" s="34"/>
      <c r="I59" s="34"/>
      <c r="J59" s="34"/>
      <c r="K59" s="34"/>
      <c r="L59" s="34"/>
      <c r="M59" s="34"/>
    </row>
    <row r="60" spans="2:13" ht="77.25" customHeight="1">
      <c r="D60" s="335"/>
      <c r="E60" s="517" t="s">
        <v>73</v>
      </c>
      <c r="F60" s="517"/>
      <c r="G60" s="517"/>
      <c r="H60" s="517"/>
      <c r="I60" s="517"/>
      <c r="J60" s="517"/>
      <c r="K60" s="517"/>
      <c r="L60" s="517"/>
      <c r="M60" s="339"/>
    </row>
    <row r="61" spans="2:13" ht="12.75">
      <c r="E61" s="40"/>
      <c r="F61" s="40"/>
      <c r="G61" s="40"/>
      <c r="H61" s="40"/>
      <c r="I61" s="40"/>
      <c r="J61" s="40"/>
      <c r="K61" s="40"/>
      <c r="L61" s="40"/>
      <c r="M61" s="33"/>
    </row>
    <row r="62" spans="2:13" ht="12.75">
      <c r="E62" s="34"/>
      <c r="F62" s="34"/>
      <c r="G62" s="34"/>
      <c r="H62" s="34"/>
      <c r="I62" s="34"/>
      <c r="J62" s="34"/>
      <c r="K62" s="34"/>
      <c r="L62" s="34"/>
      <c r="M62" s="34"/>
    </row>
    <row r="63" spans="2:13" ht="12.75">
      <c r="B63" s="26" t="s">
        <v>271</v>
      </c>
      <c r="C63" s="26"/>
      <c r="E63" s="34"/>
      <c r="F63" s="34"/>
      <c r="G63" s="34"/>
      <c r="H63" s="34"/>
      <c r="I63" s="34"/>
      <c r="J63" s="34"/>
      <c r="K63" s="34"/>
      <c r="L63" s="34"/>
      <c r="M63" s="36"/>
    </row>
    <row r="64" spans="2:13" ht="58.5" customHeight="1">
      <c r="D64" s="344"/>
      <c r="E64" s="517" t="s">
        <v>171</v>
      </c>
      <c r="F64" s="517"/>
      <c r="G64" s="517"/>
      <c r="H64" s="517"/>
      <c r="I64" s="517"/>
      <c r="J64" s="517"/>
      <c r="K64" s="517"/>
      <c r="L64" s="517"/>
      <c r="M64" s="339"/>
    </row>
    <row r="65" spans="2:13" ht="12.75">
      <c r="D65" s="27"/>
      <c r="E65" s="34"/>
      <c r="F65" s="34"/>
      <c r="G65" s="34"/>
      <c r="H65" s="34"/>
      <c r="I65" s="34"/>
      <c r="J65" s="34"/>
      <c r="K65" s="34"/>
      <c r="L65" s="34"/>
      <c r="M65" s="36"/>
    </row>
    <row r="66" spans="2:13" ht="52.5" customHeight="1">
      <c r="D66" s="344"/>
      <c r="E66" s="517" t="s">
        <v>74</v>
      </c>
      <c r="F66" s="517"/>
      <c r="G66" s="517"/>
      <c r="H66" s="517"/>
      <c r="I66" s="517"/>
      <c r="J66" s="517"/>
      <c r="K66" s="517"/>
      <c r="L66" s="517"/>
      <c r="M66" s="339"/>
    </row>
    <row r="67" spans="2:13" ht="12.75">
      <c r="D67" s="27"/>
      <c r="E67" s="34"/>
      <c r="F67" s="34"/>
      <c r="G67" s="34"/>
      <c r="H67" s="34"/>
      <c r="I67" s="34"/>
      <c r="J67" s="34"/>
      <c r="K67" s="34"/>
      <c r="L67" s="34"/>
      <c r="M67" s="36"/>
    </row>
    <row r="68" spans="2:13" ht="61.5" customHeight="1">
      <c r="D68" s="344"/>
      <c r="E68" s="517" t="s">
        <v>172</v>
      </c>
      <c r="F68" s="517"/>
      <c r="G68" s="517"/>
      <c r="H68" s="517"/>
      <c r="I68" s="517"/>
      <c r="J68" s="517"/>
      <c r="K68" s="517"/>
      <c r="L68" s="517"/>
      <c r="M68" s="339"/>
    </row>
    <row r="69" spans="2:13" ht="12.75">
      <c r="B69" s="23" t="s">
        <v>272</v>
      </c>
      <c r="C69" s="23"/>
      <c r="E69" s="34"/>
      <c r="F69" s="34"/>
      <c r="G69" s="34"/>
      <c r="H69" s="34"/>
      <c r="I69" s="34"/>
      <c r="J69" s="34"/>
      <c r="K69" s="34"/>
      <c r="L69" s="34"/>
      <c r="M69" s="36"/>
    </row>
    <row r="70" spans="2:13" ht="61.5" customHeight="1">
      <c r="D70" s="344"/>
      <c r="E70" s="517" t="s">
        <v>225</v>
      </c>
      <c r="F70" s="517"/>
      <c r="G70" s="517"/>
      <c r="H70" s="517"/>
      <c r="I70" s="517"/>
      <c r="J70" s="517"/>
      <c r="K70" s="517"/>
      <c r="L70" s="517"/>
      <c r="M70" s="339"/>
    </row>
    <row r="71" spans="2:13" ht="36.75" customHeight="1">
      <c r="B71" s="342" t="s">
        <v>309</v>
      </c>
      <c r="C71" s="22"/>
      <c r="D71" s="28"/>
      <c r="E71" s="40"/>
      <c r="F71" s="40"/>
      <c r="G71" s="40"/>
      <c r="H71" s="40"/>
      <c r="I71" s="40"/>
      <c r="J71" s="40"/>
      <c r="K71" s="40"/>
      <c r="L71" s="40"/>
      <c r="M71" s="33"/>
    </row>
    <row r="72" spans="2:13" ht="12.75">
      <c r="B72" s="38"/>
      <c r="C72" s="38"/>
      <c r="D72" s="24"/>
      <c r="E72" s="34"/>
      <c r="F72" s="37"/>
      <c r="G72" s="37"/>
      <c r="H72" s="37"/>
      <c r="I72" s="37"/>
      <c r="J72" s="37"/>
      <c r="K72" s="37"/>
      <c r="L72" s="37"/>
      <c r="M72" s="35"/>
    </row>
    <row r="73" spans="2:13" ht="165" customHeight="1">
      <c r="B73" s="25"/>
      <c r="C73" s="25"/>
      <c r="D73" s="335"/>
      <c r="E73" s="515" t="s">
        <v>75</v>
      </c>
      <c r="F73" s="516"/>
      <c r="G73" s="516"/>
      <c r="H73" s="516"/>
      <c r="I73" s="516"/>
      <c r="J73" s="516"/>
      <c r="K73" s="516"/>
      <c r="L73" s="516"/>
      <c r="M73" s="336"/>
    </row>
    <row r="74" spans="2:13" ht="12"/>
    <row r="75" spans="2:13" ht="12" hidden="1"/>
    <row r="76" spans="2:13" ht="12" hidden="1"/>
    <row r="77" spans="2:13" ht="12.75" hidden="1" customHeight="1"/>
    <row r="78" spans="2:13" ht="12.75" hidden="1" customHeight="1"/>
    <row r="79" spans="2:13" ht="12.75" hidden="1" customHeight="1"/>
    <row r="80" spans="2:13" ht="12.75" hidden="1" customHeight="1"/>
    <row r="81" ht="12.75" hidden="1" customHeight="1"/>
    <row r="82" ht="12.75" hidden="1" customHeight="1"/>
    <row r="83" ht="12.75" hidden="1" customHeight="1"/>
    <row r="84" ht="12.75" hidden="1" customHeight="1"/>
    <row r="85" ht="12.75" hidden="1" customHeight="1"/>
  </sheetData>
  <mergeCells count="28">
    <mergeCell ref="B4:L4"/>
    <mergeCell ref="B2:M2"/>
    <mergeCell ref="E8:M8"/>
    <mergeCell ref="B5:L5"/>
    <mergeCell ref="E11:L11"/>
    <mergeCell ref="E18:L18"/>
    <mergeCell ref="E20:L20"/>
    <mergeCell ref="E13:L13"/>
    <mergeCell ref="E22:L22"/>
    <mergeCell ref="E24:L24"/>
    <mergeCell ref="E60:L60"/>
    <mergeCell ref="E30:L30"/>
    <mergeCell ref="E32:L32"/>
    <mergeCell ref="E37:L37"/>
    <mergeCell ref="E39:L39"/>
    <mergeCell ref="E41:L41"/>
    <mergeCell ref="E44:L44"/>
    <mergeCell ref="E58:L58"/>
    <mergeCell ref="E50:L50"/>
    <mergeCell ref="E52:L52"/>
    <mergeCell ref="E54:L54"/>
    <mergeCell ref="E27:L27"/>
    <mergeCell ref="E56:L56"/>
    <mergeCell ref="E73:L73"/>
    <mergeCell ref="E70:L70"/>
    <mergeCell ref="E64:L64"/>
    <mergeCell ref="E66:L66"/>
    <mergeCell ref="E68:L68"/>
  </mergeCells>
  <phoneticPr fontId="16" type="noConversion"/>
  <pageMargins left="0.39370078740157483" right="0.55118110236220474" top="0.39370078740157483" bottom="0.39370078740157483" header="0.23622047244094491" footer="0.19685039370078741"/>
  <pageSetup paperSize="8" scale="90" orientation="portrait"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D21"/>
  <sheetViews>
    <sheetView showGridLines="0" zoomScaleNormal="100" workbookViewId="0"/>
  </sheetViews>
  <sheetFormatPr defaultColWidth="0" defaultRowHeight="12" zeroHeight="1"/>
  <cols>
    <col min="1" max="1" width="2.140625" style="206" customWidth="1"/>
    <col min="2" max="2" width="6.85546875" style="206" customWidth="1"/>
    <col min="3" max="3" width="24.28515625" style="206" customWidth="1"/>
    <col min="4" max="4" width="16.7109375" style="216" customWidth="1"/>
    <col min="5" max="5" width="9.140625" style="206" customWidth="1"/>
    <col min="6" max="16384" width="0" style="206" hidden="1"/>
  </cols>
  <sheetData>
    <row r="1" spans="1:4">
      <c r="A1" s="204"/>
      <c r="B1" s="204"/>
      <c r="C1" s="204"/>
      <c r="D1" s="205"/>
    </row>
    <row r="2" spans="1:4" ht="14.25">
      <c r="A2" s="204"/>
      <c r="B2" s="204"/>
      <c r="C2" s="202" t="s">
        <v>266</v>
      </c>
      <c r="D2" s="203"/>
    </row>
    <row r="3" spans="1:4" ht="20.100000000000001" customHeight="1">
      <c r="A3" s="204"/>
      <c r="B3" s="204"/>
      <c r="C3" s="204"/>
      <c r="D3" s="205"/>
    </row>
    <row r="4" spans="1:4" ht="33" customHeight="1">
      <c r="A4" s="204"/>
      <c r="B4" s="204"/>
      <c r="C4" s="207" t="s">
        <v>262</v>
      </c>
      <c r="D4" s="208" t="s">
        <v>263</v>
      </c>
    </row>
    <row r="5" spans="1:4" s="212" customFormat="1" ht="20.100000000000001" customHeight="1">
      <c r="A5" s="209"/>
      <c r="B5" s="210"/>
      <c r="C5" s="207" t="s">
        <v>249</v>
      </c>
      <c r="D5" s="211">
        <f>MAX(ABS('A1'!Q2),ABS('A1'!Q3))</f>
        <v>0</v>
      </c>
    </row>
    <row r="6" spans="1:4" s="212" customFormat="1" ht="20.100000000000001" customHeight="1">
      <c r="A6" s="209"/>
      <c r="B6" s="210"/>
      <c r="C6" s="213" t="s">
        <v>250</v>
      </c>
      <c r="D6" s="214">
        <f>MAX(ABS('A2'!AD2),ABS('A2'!AD3))</f>
        <v>0</v>
      </c>
    </row>
    <row r="7" spans="1:4" s="212" customFormat="1" ht="20.100000000000001" customHeight="1">
      <c r="A7" s="209"/>
      <c r="B7" s="210"/>
      <c r="C7" s="213" t="s">
        <v>251</v>
      </c>
      <c r="D7" s="214">
        <f>MAX(ABS('A3'!AE2),ABS('A3'!AE3))</f>
        <v>0</v>
      </c>
    </row>
    <row r="8" spans="1:4" s="212" customFormat="1" ht="20.100000000000001" customHeight="1">
      <c r="A8" s="209"/>
      <c r="B8" s="210"/>
      <c r="C8" s="213" t="s">
        <v>252</v>
      </c>
      <c r="D8" s="214">
        <f>MAX(ABS('A4'!AR2),ABS('A4'!AR3))</f>
        <v>0</v>
      </c>
    </row>
    <row r="9" spans="1:4" s="212" customFormat="1" ht="20.100000000000001" customHeight="1">
      <c r="A9" s="209"/>
      <c r="B9" s="215"/>
      <c r="C9" s="213" t="s">
        <v>264</v>
      </c>
      <c r="D9" s="214">
        <f>MAX(ABS(B!AV2),ABS(B!AV3))</f>
        <v>0</v>
      </c>
    </row>
    <row r="10" spans="1:4" s="212" customFormat="1" ht="20.100000000000001" customHeight="1">
      <c r="A10" s="210"/>
      <c r="B10" s="210"/>
      <c r="C10" s="430" t="s">
        <v>265</v>
      </c>
      <c r="D10" s="431">
        <f>MAX(ABS('C'!O2),ABS('C'!O3))</f>
        <v>0</v>
      </c>
    </row>
    <row r="11" spans="1:4" ht="38.25" customHeight="1"/>
    <row r="12" spans="1:4" hidden="1"/>
    <row r="13" spans="1:4" hidden="1"/>
    <row r="14" spans="1:4" hidden="1"/>
    <row r="15" spans="1:4" hidden="1"/>
    <row r="16" spans="1:4" hidden="1"/>
    <row r="17" hidden="1"/>
    <row r="18"/>
    <row r="19"/>
    <row r="20"/>
    <row r="21"/>
  </sheetData>
  <phoneticPr fontId="16" type="noConversion"/>
  <conditionalFormatting sqref="D5:D10">
    <cfRule type="cellIs" dxfId="138" priority="1" stopIfTrue="1" operator="greaterThan">
      <formula>5</formula>
    </cfRule>
  </conditionalFormatting>
  <pageMargins left="0.74803149606299213" right="0.74803149606299213" top="0.98425196850393704" bottom="0.98425196850393704" header="0.51181102362204722" footer="0.51181102362204722"/>
  <pageSetup paperSize="8" orientation="portrait" r:id="rId1"/>
  <headerFooter alignWithMargins="0">
    <oddFooter>&amp;R2019 Triennial Central Bank Survey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AB78"/>
  <sheetViews>
    <sheetView showGridLines="0" zoomScale="70" zoomScaleNormal="70" workbookViewId="0"/>
  </sheetViews>
  <sheetFormatPr defaultColWidth="0" defaultRowHeight="14.25" zeroHeight="1"/>
  <cols>
    <col min="1" max="1" width="2.140625" style="413" customWidth="1"/>
    <col min="2" max="2" width="94.85546875" style="414" customWidth="1"/>
    <col min="3" max="3" width="2.42578125" style="414" customWidth="1"/>
    <col min="4" max="7" width="16.7109375" style="414" customWidth="1"/>
    <col min="8" max="8" width="15.7109375" style="414" customWidth="1"/>
    <col min="9" max="9" width="13.85546875" style="414" customWidth="1"/>
    <col min="10" max="10" width="12" style="126" customWidth="1"/>
    <col min="11" max="11" width="3.85546875" style="333" customWidth="1"/>
    <col min="12" max="12" width="82" style="503" customWidth="1"/>
    <col min="13" max="13" width="3.7109375" style="414" customWidth="1"/>
    <col min="14" max="16384" width="11.42578125" style="414" hidden="1"/>
  </cols>
  <sheetData>
    <row r="1" spans="1:28" s="112" customFormat="1" ht="20.100000000000001" customHeight="1">
      <c r="A1" s="249"/>
      <c r="B1" s="125"/>
      <c r="I1" s="232"/>
      <c r="J1" s="127"/>
      <c r="K1" s="332"/>
      <c r="L1" s="492"/>
    </row>
    <row r="2" spans="1:28" s="47" customFormat="1" ht="20.100000000000001" customHeight="1">
      <c r="A2" s="146"/>
      <c r="B2" s="531" t="s">
        <v>56</v>
      </c>
      <c r="C2" s="531"/>
      <c r="D2" s="531"/>
      <c r="E2" s="531"/>
      <c r="F2" s="531"/>
      <c r="G2" s="531"/>
      <c r="H2" s="531"/>
      <c r="I2" s="531"/>
      <c r="J2" s="110"/>
      <c r="K2" s="331"/>
      <c r="L2" s="493"/>
      <c r="M2" s="31"/>
      <c r="N2" s="31"/>
      <c r="O2" s="89"/>
      <c r="P2" s="86"/>
      <c r="Q2" s="86"/>
      <c r="R2" s="86"/>
      <c r="S2" s="87"/>
      <c r="T2" s="87"/>
      <c r="U2" s="87"/>
      <c r="V2" s="87"/>
      <c r="W2" s="87"/>
      <c r="X2" s="87"/>
      <c r="Y2" s="87"/>
      <c r="Z2" s="88"/>
      <c r="AA2" s="46"/>
      <c r="AB2" s="46"/>
    </row>
    <row r="3" spans="1:28" s="112" customFormat="1" ht="20.100000000000001" customHeight="1">
      <c r="A3" s="249"/>
      <c r="B3" s="532" t="s">
        <v>161</v>
      </c>
      <c r="C3" s="532"/>
      <c r="D3" s="532"/>
      <c r="E3" s="532"/>
      <c r="F3" s="532"/>
      <c r="G3" s="532"/>
      <c r="H3" s="532"/>
      <c r="I3" s="532"/>
      <c r="J3" s="126"/>
      <c r="K3" s="333"/>
      <c r="L3" s="492"/>
    </row>
    <row r="4" spans="1:28" s="112" customFormat="1" ht="20.100000000000001" customHeight="1">
      <c r="A4" s="249"/>
      <c r="B4" s="533" t="s">
        <v>289</v>
      </c>
      <c r="C4" s="534"/>
      <c r="D4" s="534"/>
      <c r="E4" s="534"/>
      <c r="F4" s="534"/>
      <c r="G4" s="534"/>
      <c r="H4" s="534"/>
      <c r="I4" s="534"/>
      <c r="J4" s="126"/>
      <c r="K4" s="333"/>
      <c r="L4" s="492"/>
    </row>
    <row r="5" spans="1:28" s="112" customFormat="1" ht="20.100000000000001" customHeight="1">
      <c r="A5" s="249"/>
      <c r="B5" s="143"/>
      <c r="C5" s="143"/>
      <c r="D5" s="143"/>
      <c r="E5" s="143"/>
      <c r="F5" s="143"/>
      <c r="G5" s="143"/>
      <c r="H5" s="143"/>
      <c r="I5" s="143"/>
      <c r="J5" s="126"/>
      <c r="K5" s="333"/>
      <c r="L5" s="492"/>
    </row>
    <row r="6" spans="1:28" s="47" customFormat="1" ht="39.950000000000003" customHeight="1">
      <c r="A6" s="146"/>
      <c r="C6" s="52"/>
      <c r="D6" s="45"/>
      <c r="E6" s="45"/>
      <c r="F6" s="45"/>
      <c r="G6" s="45"/>
      <c r="H6" s="45"/>
      <c r="I6" s="45"/>
      <c r="J6" s="51"/>
      <c r="K6" s="334"/>
      <c r="L6" s="494"/>
      <c r="M6" s="45"/>
      <c r="N6" s="45"/>
      <c r="O6" s="80"/>
      <c r="P6" s="80"/>
      <c r="Q6" s="80"/>
      <c r="R6" s="80"/>
      <c r="S6" s="80"/>
      <c r="T6" s="80"/>
      <c r="U6" s="80"/>
      <c r="V6" s="80"/>
      <c r="W6" s="80"/>
      <c r="X6" s="80"/>
      <c r="Y6" s="46"/>
      <c r="Z6" s="71"/>
      <c r="AA6" s="46"/>
      <c r="AB6" s="46"/>
    </row>
    <row r="7" spans="1:28" s="112" customFormat="1" ht="44.25" customHeight="1">
      <c r="A7" s="249"/>
      <c r="B7" s="535" t="str">
        <f>Front!B4</f>
        <v>&lt; REPORTING COUNTRY &gt;</v>
      </c>
      <c r="C7" s="535"/>
      <c r="D7" s="535"/>
      <c r="E7" s="535"/>
      <c r="F7" s="535"/>
      <c r="G7" s="535"/>
      <c r="H7" s="535"/>
      <c r="I7" s="535"/>
      <c r="J7" s="127"/>
      <c r="K7" s="332"/>
      <c r="L7" s="492"/>
    </row>
    <row r="8" spans="1:28" s="112" customFormat="1" ht="19.5" customHeight="1">
      <c r="A8" s="249"/>
      <c r="B8" s="127" t="s">
        <v>9</v>
      </c>
      <c r="C8" s="128"/>
      <c r="D8" s="128"/>
      <c r="E8" s="128"/>
      <c r="F8" s="128"/>
      <c r="G8" s="128"/>
      <c r="H8" s="128"/>
      <c r="I8" s="129"/>
      <c r="J8" s="127"/>
      <c r="K8" s="332"/>
      <c r="L8" s="495"/>
    </row>
    <row r="9" spans="1:28">
      <c r="B9" s="126"/>
      <c r="C9" s="126"/>
      <c r="D9" s="126"/>
      <c r="E9" s="132"/>
      <c r="F9" s="132"/>
      <c r="G9" s="132"/>
      <c r="H9" s="132"/>
      <c r="I9" s="126"/>
      <c r="L9" s="496"/>
    </row>
    <row r="10" spans="1:28">
      <c r="B10" s="126"/>
      <c r="C10" s="126"/>
      <c r="D10" s="126"/>
      <c r="E10" s="132"/>
      <c r="F10" s="132"/>
      <c r="G10" s="132"/>
      <c r="H10" s="132"/>
      <c r="I10" s="126"/>
      <c r="L10" s="496"/>
    </row>
    <row r="11" spans="1:28" ht="36.75" customHeight="1">
      <c r="B11" s="130" t="s">
        <v>156</v>
      </c>
      <c r="C11" s="130"/>
      <c r="D11" s="220" t="s">
        <v>145</v>
      </c>
      <c r="E11" s="221"/>
      <c r="F11" s="131"/>
      <c r="G11" s="131"/>
      <c r="H11" s="131"/>
      <c r="I11" s="131"/>
      <c r="L11" s="497" t="s">
        <v>215</v>
      </c>
    </row>
    <row r="12" spans="1:28" ht="35.1" customHeight="1">
      <c r="B12" s="132"/>
      <c r="C12" s="132"/>
      <c r="D12" s="132"/>
      <c r="E12" s="132"/>
      <c r="F12" s="132"/>
      <c r="G12" s="132"/>
      <c r="H12" s="132"/>
      <c r="I12" s="126"/>
      <c r="L12" s="496"/>
    </row>
    <row r="13" spans="1:28" ht="34.5" customHeight="1">
      <c r="B13" s="133" t="s">
        <v>157</v>
      </c>
      <c r="C13" s="130"/>
      <c r="D13" s="132"/>
      <c r="E13" s="222" t="s">
        <v>162</v>
      </c>
      <c r="F13" s="134"/>
      <c r="G13" s="132"/>
      <c r="H13" s="132"/>
      <c r="I13" s="126"/>
      <c r="L13" s="496"/>
    </row>
    <row r="14" spans="1:28" ht="20.100000000000001" customHeight="1">
      <c r="B14" s="135" t="s">
        <v>163</v>
      </c>
      <c r="C14" s="136"/>
      <c r="D14" s="132"/>
      <c r="E14" s="223"/>
      <c r="F14" s="137"/>
      <c r="G14" s="132"/>
      <c r="H14" s="132"/>
      <c r="I14" s="126"/>
      <c r="L14" s="497" t="s">
        <v>215</v>
      </c>
    </row>
    <row r="15" spans="1:28" ht="20.100000000000001" customHeight="1">
      <c r="B15" s="138" t="s">
        <v>200</v>
      </c>
      <c r="C15" s="136"/>
      <c r="D15" s="132"/>
      <c r="E15" s="247"/>
      <c r="F15" s="245" t="s">
        <v>198</v>
      </c>
      <c r="G15" s="132"/>
      <c r="H15" s="132"/>
      <c r="I15" s="126"/>
      <c r="L15" s="498" t="s">
        <v>217</v>
      </c>
    </row>
    <row r="16" spans="1:28" ht="20.100000000000001" customHeight="1">
      <c r="B16" s="139" t="s">
        <v>224</v>
      </c>
      <c r="C16" s="136"/>
      <c r="D16" s="132"/>
      <c r="E16" s="224"/>
      <c r="F16" s="137"/>
      <c r="G16" s="132"/>
      <c r="H16" s="132"/>
      <c r="I16" s="126"/>
      <c r="L16" s="497" t="s">
        <v>215</v>
      </c>
    </row>
    <row r="17" spans="1:12" ht="35.1" customHeight="1">
      <c r="B17" s="132"/>
      <c r="C17" s="132"/>
      <c r="D17" s="132"/>
      <c r="E17" s="132"/>
      <c r="F17" s="132"/>
      <c r="G17" s="132"/>
      <c r="H17" s="132"/>
      <c r="I17" s="126"/>
      <c r="L17" s="496"/>
    </row>
    <row r="18" spans="1:12" ht="39" customHeight="1">
      <c r="B18" s="133" t="s">
        <v>158</v>
      </c>
      <c r="C18" s="130"/>
      <c r="D18" s="132"/>
      <c r="E18" s="222" t="s">
        <v>162</v>
      </c>
      <c r="F18" s="134"/>
      <c r="G18" s="132"/>
      <c r="H18" s="132"/>
      <c r="I18" s="126"/>
      <c r="L18" s="499"/>
    </row>
    <row r="19" spans="1:12" ht="20.100000000000001" customHeight="1">
      <c r="B19" s="140" t="s">
        <v>201</v>
      </c>
      <c r="C19" s="132"/>
      <c r="D19" s="132"/>
      <c r="E19" s="223"/>
      <c r="F19" s="246" t="s">
        <v>197</v>
      </c>
      <c r="G19" s="132"/>
      <c r="H19" s="132"/>
      <c r="I19" s="126"/>
      <c r="L19" s="498" t="s">
        <v>216</v>
      </c>
    </row>
    <row r="20" spans="1:12" ht="20.100000000000001" customHeight="1">
      <c r="B20" s="141" t="s">
        <v>202</v>
      </c>
      <c r="C20" s="142"/>
      <c r="D20" s="132"/>
      <c r="E20" s="248"/>
      <c r="F20" s="246" t="s">
        <v>199</v>
      </c>
      <c r="G20" s="132"/>
      <c r="H20" s="132"/>
      <c r="I20" s="126"/>
      <c r="L20" s="498" t="s">
        <v>216</v>
      </c>
    </row>
    <row r="21" spans="1:12" ht="35.1" customHeight="1">
      <c r="B21" s="132"/>
      <c r="C21" s="132"/>
      <c r="D21" s="132"/>
      <c r="E21" s="132"/>
      <c r="F21" s="132"/>
      <c r="G21" s="132"/>
      <c r="H21" s="132"/>
      <c r="I21" s="126"/>
      <c r="L21" s="496"/>
    </row>
    <row r="22" spans="1:12" ht="60" customHeight="1">
      <c r="B22" s="396" t="s">
        <v>294</v>
      </c>
      <c r="C22" s="130"/>
      <c r="D22" s="220" t="s">
        <v>205</v>
      </c>
      <c r="E22" s="220" t="s">
        <v>213</v>
      </c>
      <c r="F22" s="220" t="s">
        <v>214</v>
      </c>
      <c r="G22" s="220" t="s">
        <v>166</v>
      </c>
      <c r="H22" s="126"/>
      <c r="I22" s="126"/>
      <c r="J22" s="333"/>
      <c r="K22" s="415"/>
      <c r="L22" s="500"/>
    </row>
    <row r="23" spans="1:12" ht="20.100000000000001" customHeight="1">
      <c r="B23" s="397" t="s">
        <v>204</v>
      </c>
      <c r="C23" s="136"/>
      <c r="D23" s="247"/>
      <c r="E23" s="247"/>
      <c r="F23" s="247"/>
      <c r="G23" s="247"/>
      <c r="I23" s="354"/>
      <c r="J23" s="333"/>
      <c r="L23" s="501" t="s">
        <v>215</v>
      </c>
    </row>
    <row r="24" spans="1:12" ht="20.100000000000001" customHeight="1">
      <c r="B24" s="398" t="s">
        <v>196</v>
      </c>
      <c r="C24" s="136"/>
      <c r="D24" s="247"/>
      <c r="E24" s="247"/>
      <c r="F24" s="247"/>
      <c r="G24" s="247"/>
      <c r="H24" s="355"/>
      <c r="I24" s="354"/>
      <c r="J24" s="333"/>
      <c r="L24" s="501" t="s">
        <v>215</v>
      </c>
    </row>
    <row r="25" spans="1:12" ht="20.100000000000001" customHeight="1">
      <c r="B25" s="398" t="s">
        <v>195</v>
      </c>
      <c r="C25" s="136"/>
      <c r="D25" s="247"/>
      <c r="E25" s="247"/>
      <c r="F25" s="247"/>
      <c r="G25" s="247"/>
      <c r="H25" s="355"/>
      <c r="I25" s="354"/>
      <c r="J25" s="333"/>
      <c r="L25" s="501" t="s">
        <v>215</v>
      </c>
    </row>
    <row r="26" spans="1:12" ht="20.100000000000001" customHeight="1">
      <c r="B26" s="399" t="s">
        <v>194</v>
      </c>
      <c r="C26" s="136"/>
      <c r="D26" s="224"/>
      <c r="E26" s="224"/>
      <c r="F26" s="224"/>
      <c r="G26" s="224"/>
      <c r="H26" s="536" t="s">
        <v>326</v>
      </c>
      <c r="I26" s="536"/>
      <c r="J26" s="536"/>
      <c r="K26" s="414"/>
      <c r="L26" s="502" t="s">
        <v>217</v>
      </c>
    </row>
    <row r="27" spans="1:12" ht="35.1" customHeight="1">
      <c r="B27" s="400"/>
      <c r="C27" s="132"/>
      <c r="D27" s="132"/>
      <c r="E27" s="132"/>
      <c r="F27" s="132"/>
      <c r="G27" s="330"/>
      <c r="H27" s="536"/>
      <c r="I27" s="536"/>
      <c r="J27" s="536"/>
      <c r="L27" s="496"/>
    </row>
    <row r="28" spans="1:12" ht="39" customHeight="1">
      <c r="B28" s="396"/>
      <c r="C28" s="130"/>
      <c r="D28" s="132"/>
      <c r="E28" s="282"/>
      <c r="F28" s="134"/>
      <c r="G28" s="132"/>
      <c r="H28" s="132"/>
      <c r="I28" s="126"/>
    </row>
    <row r="29" spans="1:12" ht="60" customHeight="1">
      <c r="B29" s="401" t="s">
        <v>306</v>
      </c>
      <c r="C29" s="402"/>
      <c r="D29" s="403" t="s">
        <v>307</v>
      </c>
      <c r="E29" s="403" t="s">
        <v>327</v>
      </c>
      <c r="F29" s="529" t="s">
        <v>308</v>
      </c>
      <c r="G29" s="530"/>
      <c r="H29" s="530"/>
      <c r="I29" s="126"/>
      <c r="J29" s="414"/>
      <c r="L29" s="504" t="s">
        <v>215</v>
      </c>
    </row>
    <row r="30" spans="1:12" s="409" customFormat="1" ht="20.100000000000001" customHeight="1">
      <c r="A30" s="406"/>
      <c r="B30" s="404" t="s">
        <v>336</v>
      </c>
      <c r="C30" s="407"/>
      <c r="D30" s="434"/>
      <c r="E30" s="429"/>
      <c r="G30" s="428"/>
      <c r="H30" s="428"/>
      <c r="K30" s="410"/>
      <c r="L30" s="504" t="s">
        <v>217</v>
      </c>
    </row>
    <row r="31" spans="1:12" s="409" customFormat="1" ht="20.100000000000001" customHeight="1">
      <c r="A31" s="406"/>
      <c r="B31" s="411" t="s">
        <v>328</v>
      </c>
      <c r="C31" s="407"/>
      <c r="D31" s="408"/>
      <c r="E31" s="435"/>
      <c r="F31" s="427"/>
      <c r="G31" s="428"/>
      <c r="H31" s="428"/>
      <c r="I31" s="405"/>
      <c r="K31" s="410"/>
      <c r="L31" s="504" t="s">
        <v>353</v>
      </c>
    </row>
    <row r="32" spans="1:12" s="409" customFormat="1" ht="20.100000000000001" customHeight="1">
      <c r="A32" s="406"/>
      <c r="B32" s="411" t="s">
        <v>329</v>
      </c>
      <c r="C32" s="407"/>
      <c r="D32" s="437"/>
      <c r="E32" s="438"/>
      <c r="F32" s="427"/>
      <c r="G32" s="428"/>
      <c r="H32" s="428"/>
      <c r="I32" s="405"/>
      <c r="K32" s="410"/>
      <c r="L32" s="504" t="s">
        <v>354</v>
      </c>
    </row>
    <row r="33" spans="1:12" s="409" customFormat="1" ht="20.100000000000001" customHeight="1">
      <c r="A33" s="406"/>
      <c r="B33" s="411" t="s">
        <v>330</v>
      </c>
      <c r="C33" s="407"/>
      <c r="D33" s="432"/>
      <c r="E33" s="436"/>
      <c r="F33" s="427"/>
      <c r="G33" s="428"/>
      <c r="H33" s="428"/>
      <c r="I33" s="405"/>
      <c r="K33" s="412"/>
      <c r="L33" s="504" t="s">
        <v>357</v>
      </c>
    </row>
    <row r="34" spans="1:12" ht="39" customHeight="1">
      <c r="B34" s="396"/>
      <c r="C34" s="130"/>
      <c r="D34" s="132"/>
      <c r="E34" s="282"/>
      <c r="F34" s="134"/>
      <c r="G34" s="132"/>
      <c r="H34" s="132"/>
      <c r="I34" s="126"/>
    </row>
    <row r="35" spans="1:12" hidden="1"/>
    <row r="36" spans="1:12" hidden="1"/>
    <row r="37" spans="1:12" hidden="1"/>
    <row r="38" spans="1:12" hidden="1"/>
    <row r="39" spans="1:12" hidden="1"/>
    <row r="40" spans="1:12" hidden="1"/>
    <row r="41" spans="1:12" hidden="1"/>
    <row r="42" spans="1:12" hidden="1"/>
    <row r="43" spans="1:12" hidden="1"/>
    <row r="44" spans="1:12" hidden="1"/>
    <row r="45" spans="1:12" hidden="1"/>
    <row r="46" spans="1:12" hidden="1"/>
    <row r="47" spans="1:12" hidden="1"/>
    <row r="48" spans="1:12" hidden="1"/>
    <row r="49" spans="2:12" hidden="1"/>
    <row r="50" spans="2:12" hidden="1"/>
    <row r="51" spans="2:12" hidden="1"/>
    <row r="52" spans="2:12" hidden="1"/>
    <row r="53" spans="2:12" hidden="1"/>
    <row r="54" spans="2:12" ht="50.25" customHeight="1">
      <c r="B54" s="401" t="s">
        <v>346</v>
      </c>
      <c r="C54" s="402"/>
      <c r="D54" s="403" t="s">
        <v>162</v>
      </c>
      <c r="E54" s="527" t="s">
        <v>347</v>
      </c>
      <c r="F54" s="528"/>
      <c r="G54" s="528"/>
      <c r="L54" s="504" t="s">
        <v>215</v>
      </c>
    </row>
    <row r="55" spans="2:12" ht="20.100000000000001" customHeight="1">
      <c r="B55" s="404" t="s">
        <v>339</v>
      </c>
      <c r="C55" s="407"/>
      <c r="D55" s="440"/>
      <c r="E55" s="527"/>
      <c r="F55" s="528"/>
      <c r="G55" s="528"/>
      <c r="H55" s="428"/>
      <c r="L55" s="504" t="s">
        <v>337</v>
      </c>
    </row>
    <row r="56" spans="2:12" ht="20.100000000000001" customHeight="1">
      <c r="B56" s="404" t="s">
        <v>340</v>
      </c>
      <c r="C56" s="407"/>
      <c r="D56" s="437"/>
      <c r="E56" s="527"/>
      <c r="F56" s="528"/>
      <c r="G56" s="528"/>
      <c r="H56" s="428"/>
      <c r="L56" s="504" t="s">
        <v>355</v>
      </c>
    </row>
    <row r="57" spans="2:12" ht="20.100000000000001" customHeight="1">
      <c r="B57" s="404" t="s">
        <v>345</v>
      </c>
      <c r="C57" s="407"/>
      <c r="D57" s="437"/>
      <c r="H57" s="428"/>
      <c r="L57" s="504"/>
    </row>
    <row r="58" spans="2:12" ht="20.100000000000001" customHeight="1">
      <c r="B58" s="411" t="s">
        <v>350</v>
      </c>
      <c r="C58" s="407"/>
      <c r="D58" s="408"/>
      <c r="H58" s="428"/>
    </row>
    <row r="59" spans="2:12" ht="20.100000000000001" customHeight="1">
      <c r="B59" s="411" t="s">
        <v>351</v>
      </c>
      <c r="C59" s="407"/>
      <c r="D59" s="408"/>
      <c r="H59" s="428"/>
    </row>
    <row r="60" spans="2:12" ht="20.100000000000001" customHeight="1">
      <c r="B60" s="411" t="s">
        <v>344</v>
      </c>
      <c r="C60" s="407"/>
      <c r="D60" s="441"/>
      <c r="H60" s="428"/>
      <c r="L60" s="504" t="s">
        <v>358</v>
      </c>
    </row>
    <row r="61" spans="2:12" ht="20.100000000000001" customHeight="1">
      <c r="B61" s="411" t="s">
        <v>348</v>
      </c>
      <c r="C61" s="407"/>
      <c r="D61" s="408"/>
      <c r="H61" s="428"/>
      <c r="L61" s="504" t="s">
        <v>356</v>
      </c>
    </row>
    <row r="62" spans="2:12" ht="20.100000000000001" customHeight="1">
      <c r="B62" s="411" t="s">
        <v>341</v>
      </c>
      <c r="C62" s="407" t="s">
        <v>9</v>
      </c>
      <c r="D62" s="441"/>
      <c r="H62" s="428"/>
      <c r="L62" s="504"/>
    </row>
    <row r="63" spans="2:12" ht="20.100000000000001" customHeight="1">
      <c r="B63" s="411" t="s">
        <v>342</v>
      </c>
      <c r="C63" s="407"/>
      <c r="D63" s="437"/>
      <c r="H63" s="428"/>
      <c r="L63" s="504"/>
    </row>
    <row r="64" spans="2:12" ht="20.100000000000001" customHeight="1">
      <c r="B64" s="411" t="s">
        <v>343</v>
      </c>
      <c r="C64" s="407"/>
      <c r="D64" s="437"/>
      <c r="H64" s="428"/>
      <c r="L64" s="504"/>
    </row>
    <row r="65" spans="2:12" ht="20.100000000000001" customHeight="1">
      <c r="B65" s="411" t="s">
        <v>338</v>
      </c>
      <c r="C65" s="407"/>
      <c r="D65" s="432"/>
      <c r="H65" s="428"/>
      <c r="L65" s="504"/>
    </row>
    <row r="66" spans="2:12"/>
    <row r="67" spans="2:12"/>
    <row r="68" spans="2:12"/>
    <row r="69" spans="2:12"/>
    <row r="70" spans="2:12"/>
    <row r="71" spans="2:12"/>
    <row r="72" spans="2:12"/>
    <row r="73" spans="2:12"/>
    <row r="74" spans="2:12"/>
    <row r="75" spans="2:12"/>
    <row r="76" spans="2:12"/>
    <row r="77" spans="2:12"/>
    <row r="78" spans="2:12"/>
  </sheetData>
  <mergeCells count="7">
    <mergeCell ref="E54:G56"/>
    <mergeCell ref="F29:H29"/>
    <mergeCell ref="B2:I2"/>
    <mergeCell ref="B3:I3"/>
    <mergeCell ref="B4:I4"/>
    <mergeCell ref="B7:I7"/>
    <mergeCell ref="H26:J27"/>
  </mergeCells>
  <phoneticPr fontId="9" type="noConversion"/>
  <conditionalFormatting sqref="L11">
    <cfRule type="expression" dxfId="137" priority="80" stopIfTrue="1">
      <formula>AND(E11&lt;&gt;"",OR(E11&lt;0,NOT(ISNUMBER(E11))))</formula>
    </cfRule>
  </conditionalFormatting>
  <conditionalFormatting sqref="K22">
    <cfRule type="expression" dxfId="136" priority="81" stopIfTrue="1">
      <formula>OR(COUNTA(D23:E24)&lt;&gt;COUNTIF(D23:E24,"&gt;=0"),#REF!&gt;3,E23&gt;3,#REF!&gt;3,E24&gt;3)</formula>
    </cfRule>
  </conditionalFormatting>
  <conditionalFormatting sqref="L14 L16">
    <cfRule type="expression" dxfId="135" priority="82" stopIfTrue="1">
      <formula>OR(E14&lt;0,ISTEXT(E14))</formula>
    </cfRule>
  </conditionalFormatting>
  <conditionalFormatting sqref="L15">
    <cfRule type="expression" dxfId="134" priority="83" stopIfTrue="1">
      <formula>OR(E15&lt;0, E15&gt;100,ISTEXT(E15))</formula>
    </cfRule>
  </conditionalFormatting>
  <conditionalFormatting sqref="L19:L20">
    <cfRule type="expression" dxfId="133" priority="84" stopIfTrue="1">
      <formula>AND(E19&lt;&gt;"",E19&lt;&gt;1,E19&lt;&gt;2,E19&lt;&gt;3)</formula>
    </cfRule>
  </conditionalFormatting>
  <conditionalFormatting sqref="K33">
    <cfRule type="expression" dxfId="132" priority="87" stopIfTrue="1">
      <formula>OR(#REF!&lt;0,#REF!&lt;0,#REF!&gt; 100,#REF!&gt; 100,ISTEXT(#REF!),ISTEXT(#REF!))</formula>
    </cfRule>
  </conditionalFormatting>
  <conditionalFormatting sqref="D23:G25 E14 E16">
    <cfRule type="expression" dxfId="131" priority="88" stopIfTrue="1">
      <formula>AND(D14&lt;&gt;"",OR(D14&lt;0,ISTEXT(D14)))</formula>
    </cfRule>
  </conditionalFormatting>
  <conditionalFormatting sqref="D30">
    <cfRule type="expression" dxfId="130" priority="89" stopIfTrue="1">
      <formula>AND(D30&lt;&gt;"",OR(D30&lt;0,D30&gt;100,NOT(ISNUMBER(D30)),D30&gt;MAX(D31,D32,D33),D30&lt;MIN(D31,D32,D33)))</formula>
    </cfRule>
  </conditionalFormatting>
  <conditionalFormatting sqref="F16 F14">
    <cfRule type="expression" dxfId="129" priority="91" stopIfTrue="1">
      <formula>ISTEXT(F14)</formula>
    </cfRule>
    <cfRule type="expression" dxfId="128" priority="92" stopIfTrue="1">
      <formula>ISERROR(F14)</formula>
    </cfRule>
  </conditionalFormatting>
  <conditionalFormatting sqref="E11">
    <cfRule type="expression" dxfId="127" priority="93" stopIfTrue="1">
      <formula>AND(E11&lt;&gt;"",OR(E11&lt;0,NOT(ISNUMBER(E11))))</formula>
    </cfRule>
  </conditionalFormatting>
  <conditionalFormatting sqref="B7:I7">
    <cfRule type="expression" dxfId="126" priority="96" stopIfTrue="1">
      <formula>$B$7=""</formula>
    </cfRule>
    <cfRule type="expression" dxfId="125" priority="97" stopIfTrue="1">
      <formula>$B$7&lt;&gt;""</formula>
    </cfRule>
  </conditionalFormatting>
  <conditionalFormatting sqref="E15 D26:G26">
    <cfRule type="expression" dxfId="124" priority="98" stopIfTrue="1">
      <formula>AND(D15&lt;&gt;"",OR(D15&lt;0, D15&gt;100,ISTEXT(D15)))</formula>
    </cfRule>
  </conditionalFormatting>
  <conditionalFormatting sqref="E19:E20">
    <cfRule type="expression" dxfId="123" priority="99" stopIfTrue="1">
      <formula>AND(E19&lt;&gt;"",AND(E19&lt;&gt;1,E19&lt;&gt;2,E19&lt;&gt;3))</formula>
    </cfRule>
  </conditionalFormatting>
  <conditionalFormatting sqref="L29">
    <cfRule type="expression" dxfId="122" priority="50" stopIfTrue="1">
      <formula>COUNTA($D$30:$E$33)&lt;&gt;COUNTIF($D$30:$E$33,"&gt;=0")</formula>
    </cfRule>
  </conditionalFormatting>
  <conditionalFormatting sqref="L26">
    <cfRule type="expression" dxfId="121" priority="49" stopIfTrue="1">
      <formula>OR(D26&lt;0,E26&lt;0,F26&lt;0,G26&lt;0,D26&gt;100,E26&gt;100,F26&gt;100,G26&gt;100,ISTEXT(D26),ISTEXT(E26),ISTEXT(F26),ISTEXT(G26))</formula>
    </cfRule>
  </conditionalFormatting>
  <conditionalFormatting sqref="L23:L25">
    <cfRule type="expression" dxfId="120" priority="48" stopIfTrue="1">
      <formula>OR(D23&lt;0,E23&lt;0,F23&lt;0,G23&lt;0,ISTEXT(D23),ISTEXT(E23),ISTEXT(F23),ISTEXT(G23))</formula>
    </cfRule>
  </conditionalFormatting>
  <conditionalFormatting sqref="L30">
    <cfRule type="expression" dxfId="119" priority="45" stopIfTrue="1">
      <formula>OR(D30&lt;0,D31&lt;0,D32&lt;0,D33&lt;0, D30&gt;100,D31&gt;100,D32&gt;100,D33&gt;100,ISTEXT(D30),ISTEXT(D31),ISTEXT(D32),ISTEXT(D33))</formula>
    </cfRule>
  </conditionalFormatting>
  <conditionalFormatting sqref="E31:E33">
    <cfRule type="expression" dxfId="118" priority="40" stopIfTrue="1">
      <formula>AND(E31&lt;&gt;"",OR(E31&lt;0,NOT(ISNUMBER(E31))))</formula>
    </cfRule>
  </conditionalFormatting>
  <conditionalFormatting sqref="L61">
    <cfRule type="expression" dxfId="117" priority="15" stopIfTrue="1">
      <formula>ABS(D61 - D62- D63- D64)&gt;10</formula>
    </cfRule>
  </conditionalFormatting>
  <conditionalFormatting sqref="D61">
    <cfRule type="expression" dxfId="116" priority="11">
      <formula>ABS(D61 - D62- D63- D64)&gt;10</formula>
    </cfRule>
  </conditionalFormatting>
  <conditionalFormatting sqref="L60">
    <cfRule type="expression" dxfId="115" priority="9" stopIfTrue="1">
      <formula>OR(ABS(D60-D57+D58-D59)&gt;10,ABS(D60-D61-D65)&gt;10)</formula>
    </cfRule>
  </conditionalFormatting>
  <conditionalFormatting sqref="D60">
    <cfRule type="expression" dxfId="114" priority="8">
      <formula>OR(ABS(D60-D57+D58-D59)&gt;10,ABS(D60-D61-D65)&gt;10)</formula>
    </cfRule>
  </conditionalFormatting>
  <conditionalFormatting sqref="L56">
    <cfRule type="expression" dxfId="113" priority="7" stopIfTrue="1">
      <formula>ABS(D55 - D56 - D57)&gt;10</formula>
    </cfRule>
  </conditionalFormatting>
  <conditionalFormatting sqref="D56">
    <cfRule type="expression" dxfId="112" priority="6">
      <formula>ABS(D55 - D56 - D57)&gt;10</formula>
    </cfRule>
  </conditionalFormatting>
  <conditionalFormatting sqref="D57">
    <cfRule type="expression" dxfId="111" priority="5">
      <formula>ABS(D55 - D56 - D57)&gt;10</formula>
    </cfRule>
  </conditionalFormatting>
  <conditionalFormatting sqref="L54">
    <cfRule type="expression" dxfId="110" priority="4" stopIfTrue="1">
      <formula>COUNTA($D$55:$D$65)&lt;&gt;COUNTIF($D$55:$D$65,"&gt;=0")</formula>
    </cfRule>
  </conditionalFormatting>
  <conditionalFormatting sqref="L31">
    <cfRule type="expression" dxfId="109" priority="3" stopIfTrue="1">
      <formula>E30-E31-E32-E33&lt;0</formula>
    </cfRule>
  </conditionalFormatting>
  <conditionalFormatting sqref="L32">
    <cfRule type="expression" dxfId="108" priority="2" stopIfTrue="1">
      <formula>OR(D30&gt;MAX(D31,D32,D33),D30&lt;MIN(D31,D32,D33))</formula>
    </cfRule>
  </conditionalFormatting>
  <pageMargins left="0.74803149606299213" right="0.62992125984251968" top="0.47244094488188981" bottom="0.55118110236220474" header="0.23622047244094491" footer="0.19685039370078741"/>
  <pageSetup paperSize="8" scale="60" orientation="portrait" r:id="rId1"/>
  <headerFooter alignWithMargins="0">
    <oddFooter>&amp;R2019 Triennial Central Bank Survey</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6" stopIfTrue="1" id="{A3C73ADB-C415-4DB7-8357-B3FAF24D2685}">
            <xm:f>AND(E30&lt;&gt;"",OR(E30&lt;0,NOT(ISNUMBER(E30)),E30-E31-E32-E33&lt;0,E30-'C'!F16-'C'!G16-'C'!I16&gt;0))</xm:f>
            <x14:dxf>
              <fill>
                <patternFill>
                  <bgColor indexed="10"/>
                </patternFill>
              </fill>
            </x14:dxf>
          </x14:cfRule>
          <xm:sqref>E30</xm:sqref>
        </x14:conditionalFormatting>
        <x14:conditionalFormatting xmlns:xm="http://schemas.microsoft.com/office/excel/2006/main">
          <x14:cfRule type="expression" priority="18" stopIfTrue="1" id="{8DC8D35B-64FA-42BC-9D72-C03128D1F0AB}">
            <xm:f>ABS($D$55-'A3'!$AA$123)&gt;10</xm:f>
            <x14:dxf>
              <font>
                <b/>
                <i val="0"/>
                <condense val="0"/>
                <extend val="0"/>
                <color auto="1"/>
              </font>
              <fill>
                <patternFill>
                  <bgColor indexed="10"/>
                </patternFill>
              </fill>
            </x14:dxf>
          </x14:cfRule>
          <xm:sqref>L55</xm:sqref>
        </x14:conditionalFormatting>
        <x14:conditionalFormatting xmlns:xm="http://schemas.microsoft.com/office/excel/2006/main">
          <x14:cfRule type="expression" priority="10" id="{C0C23A97-8C92-40B4-B1E4-C161D6D732CC}">
            <xm:f>ABS($D$55-'A3'!$AA$123)&gt;10</xm:f>
            <x14:dxf>
              <fill>
                <patternFill>
                  <bgColor rgb="FFFF0000"/>
                </patternFill>
              </fill>
            </x14:dxf>
          </x14:cfRule>
          <xm:sqref>D55</xm:sqref>
        </x14:conditionalFormatting>
        <x14:conditionalFormatting xmlns:xm="http://schemas.microsoft.com/office/excel/2006/main">
          <x14:cfRule type="expression" priority="1" stopIfTrue="1" id="{B02B43F7-C2BD-49A9-BE4E-4240DBDFE6C5}">
            <xm:f>E30-'C'!F16-'C'!G16-'C'!I16&gt;0</xm:f>
            <x14:dxf>
              <font>
                <b/>
                <i val="0"/>
                <condense val="0"/>
                <extend val="0"/>
                <color auto="1"/>
              </font>
              <fill>
                <patternFill>
                  <bgColor indexed="10"/>
                </patternFill>
              </fill>
            </x14:dxf>
          </x14:cfRule>
          <xm:sqref>L33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sheetPr>
  <dimension ref="B1:AC149"/>
  <sheetViews>
    <sheetView showGridLines="0" zoomScale="75" zoomScaleNormal="75" zoomScaleSheetLayoutView="70" workbookViewId="0">
      <pane xSplit="3" ySplit="8" topLeftCell="D9" activePane="bottomRight" state="frozen"/>
      <selection pane="topRight" activeCell="D1" sqref="D1"/>
      <selection pane="bottomLeft" activeCell="A9" sqref="A9"/>
      <selection pane="bottomRight"/>
    </sheetView>
  </sheetViews>
  <sheetFormatPr defaultColWidth="0" defaultRowHeight="12" zeroHeight="1"/>
  <cols>
    <col min="1" max="2" width="1.7109375" style="72" customWidth="1"/>
    <col min="3" max="3" width="50.7109375" style="72" customWidth="1"/>
    <col min="4" max="12" width="10.7109375" style="72" customWidth="1"/>
    <col min="13" max="13" width="10.7109375" style="75" customWidth="1"/>
    <col min="14" max="15" width="1.7109375" style="72" customWidth="1"/>
    <col min="16" max="25" width="6.7109375" style="78" customWidth="1"/>
    <col min="26" max="26" width="1.7109375" style="72" customWidth="1"/>
    <col min="27" max="27" width="6.7109375" style="72" customWidth="1"/>
    <col min="28" max="28" width="9.140625" style="72" customWidth="1"/>
    <col min="29" max="29" width="9.140625" style="72" hidden="1" customWidth="1"/>
    <col min="30" max="16384" width="0" style="72" hidden="1"/>
  </cols>
  <sheetData>
    <row r="1" spans="2:29" s="47" customFormat="1" ht="20.100000000000001" customHeight="1">
      <c r="B1" s="43" t="s">
        <v>274</v>
      </c>
      <c r="C1" s="44"/>
      <c r="D1" s="45"/>
      <c r="E1" s="45"/>
      <c r="F1" s="45"/>
      <c r="G1" s="45"/>
      <c r="H1" s="45"/>
      <c r="I1" s="45"/>
      <c r="J1" s="45"/>
      <c r="K1" s="45"/>
      <c r="L1" s="45"/>
      <c r="M1" s="232"/>
      <c r="N1" s="45"/>
      <c r="O1" s="45"/>
      <c r="P1" s="80"/>
      <c r="Q1" s="80"/>
      <c r="R1" s="80"/>
      <c r="S1" s="80"/>
      <c r="T1" s="80"/>
      <c r="U1" s="80"/>
      <c r="V1" s="80"/>
      <c r="W1" s="80"/>
      <c r="X1" s="80"/>
      <c r="Y1" s="80"/>
      <c r="Z1" s="46"/>
      <c r="AA1" s="71"/>
      <c r="AB1" s="46"/>
      <c r="AC1" s="46"/>
    </row>
    <row r="2" spans="2:29" s="47" customFormat="1" ht="20.100000000000001" customHeight="1">
      <c r="B2" s="48"/>
      <c r="C2" s="531" t="s">
        <v>56</v>
      </c>
      <c r="D2" s="531"/>
      <c r="E2" s="531"/>
      <c r="F2" s="531"/>
      <c r="G2" s="531"/>
      <c r="H2" s="531"/>
      <c r="I2" s="531"/>
      <c r="J2" s="531"/>
      <c r="K2" s="531"/>
      <c r="L2" s="531"/>
      <c r="M2" s="531"/>
      <c r="N2" s="31"/>
      <c r="O2" s="31"/>
      <c r="P2" s="193" t="s">
        <v>57</v>
      </c>
      <c r="Q2" s="194">
        <f>MAX(P9:AA126)</f>
        <v>0</v>
      </c>
      <c r="AB2" s="46"/>
      <c r="AC2" s="46"/>
    </row>
    <row r="3" spans="2:29" s="47" customFormat="1" ht="20.100000000000001" customHeight="1">
      <c r="C3" s="531" t="s">
        <v>50</v>
      </c>
      <c r="D3" s="531"/>
      <c r="E3" s="531"/>
      <c r="F3" s="531"/>
      <c r="G3" s="531"/>
      <c r="H3" s="531"/>
      <c r="I3" s="531"/>
      <c r="J3" s="531"/>
      <c r="K3" s="531"/>
      <c r="L3" s="531"/>
      <c r="M3" s="531"/>
      <c r="N3" s="31"/>
      <c r="O3" s="31"/>
      <c r="P3" s="195" t="s">
        <v>58</v>
      </c>
      <c r="Q3" s="196">
        <f>MIN(P9:AA126)</f>
        <v>0</v>
      </c>
      <c r="R3" s="81"/>
      <c r="T3" s="81"/>
      <c r="U3" s="82"/>
      <c r="V3" s="81"/>
      <c r="W3" s="84"/>
      <c r="X3" s="84"/>
      <c r="Y3" s="84"/>
      <c r="Z3" s="46"/>
      <c r="AA3" s="71"/>
      <c r="AB3" s="46"/>
      <c r="AC3" s="46"/>
    </row>
    <row r="4" spans="2:29" s="47" customFormat="1" ht="20.100000000000001" customHeight="1">
      <c r="C4" s="531" t="s">
        <v>289</v>
      </c>
      <c r="D4" s="531"/>
      <c r="E4" s="531"/>
      <c r="F4" s="531"/>
      <c r="G4" s="531"/>
      <c r="H4" s="531"/>
      <c r="I4" s="531"/>
      <c r="J4" s="531"/>
      <c r="K4" s="531"/>
      <c r="L4" s="531"/>
      <c r="M4" s="531"/>
      <c r="N4" s="50"/>
      <c r="O4" s="50"/>
      <c r="R4" s="81"/>
      <c r="S4" s="83"/>
      <c r="T4" s="83"/>
      <c r="U4" s="82"/>
      <c r="V4" s="83"/>
      <c r="W4" s="83"/>
      <c r="X4" s="83"/>
      <c r="Y4" s="83"/>
      <c r="Z4" s="46"/>
      <c r="AA4" s="71"/>
      <c r="AB4" s="46"/>
      <c r="AC4" s="46"/>
    </row>
    <row r="5" spans="2:29" s="47" customFormat="1" ht="20.100000000000001" customHeight="1">
      <c r="C5" s="531" t="s">
        <v>275</v>
      </c>
      <c r="D5" s="531"/>
      <c r="E5" s="531"/>
      <c r="F5" s="531"/>
      <c r="G5" s="531"/>
      <c r="H5" s="531"/>
      <c r="I5" s="531"/>
      <c r="J5" s="531"/>
      <c r="K5" s="531"/>
      <c r="L5" s="531"/>
      <c r="M5" s="531"/>
      <c r="N5" s="31"/>
      <c r="O5" s="49"/>
      <c r="P5" s="537" t="s">
        <v>55</v>
      </c>
      <c r="Q5" s="538"/>
      <c r="R5" s="538"/>
      <c r="S5" s="538"/>
      <c r="T5" s="538"/>
      <c r="U5" s="538"/>
      <c r="V5" s="538"/>
      <c r="W5" s="538"/>
      <c r="X5" s="538"/>
      <c r="Y5" s="538"/>
      <c r="Z5" s="538"/>
      <c r="AA5" s="539"/>
    </row>
    <row r="6" spans="2:29" s="47" customFormat="1" ht="39.950000000000003" customHeight="1">
      <c r="D6" s="543" t="s">
        <v>180</v>
      </c>
      <c r="E6" s="544"/>
      <c r="F6" s="544"/>
      <c r="G6" s="544"/>
      <c r="H6" s="544"/>
      <c r="I6" s="544"/>
      <c r="J6" s="544"/>
      <c r="K6" s="544"/>
      <c r="L6" s="544"/>
      <c r="M6" s="544"/>
      <c r="N6" s="45"/>
      <c r="O6" s="45"/>
      <c r="AB6" s="46"/>
      <c r="AC6" s="46"/>
    </row>
    <row r="7" spans="2:29" s="57" customFormat="1" ht="27.95" customHeight="1">
      <c r="B7" s="53"/>
      <c r="C7" s="54" t="s">
        <v>0</v>
      </c>
      <c r="D7" s="541" t="s">
        <v>1</v>
      </c>
      <c r="E7" s="542"/>
      <c r="F7" s="542"/>
      <c r="G7" s="542"/>
      <c r="H7" s="542"/>
      <c r="I7" s="542"/>
      <c r="J7" s="542"/>
      <c r="K7" s="542"/>
      <c r="L7" s="542"/>
      <c r="M7" s="542"/>
      <c r="N7" s="74"/>
      <c r="O7" s="55"/>
      <c r="P7" s="163" t="str">
        <f>+D7</f>
        <v>Domestic currency against</v>
      </c>
      <c r="Q7" s="164"/>
      <c r="R7" s="164"/>
      <c r="S7" s="164"/>
      <c r="T7" s="164"/>
      <c r="U7" s="164"/>
      <c r="V7" s="164"/>
      <c r="W7" s="164"/>
      <c r="X7" s="164"/>
      <c r="Y7" s="165"/>
      <c r="Z7" s="56"/>
      <c r="AA7" s="56"/>
      <c r="AB7" s="56"/>
      <c r="AC7" s="56"/>
    </row>
    <row r="8" spans="2:29" s="57" customFormat="1" ht="27.95" customHeight="1">
      <c r="B8" s="101"/>
      <c r="C8" s="102"/>
      <c r="D8" s="166" t="s">
        <v>7</v>
      </c>
      <c r="E8" s="166" t="s">
        <v>6</v>
      </c>
      <c r="F8" s="166" t="s">
        <v>5</v>
      </c>
      <c r="G8" s="166" t="s">
        <v>19</v>
      </c>
      <c r="H8" s="166" t="s">
        <v>4</v>
      </c>
      <c r="I8" s="166" t="s">
        <v>3</v>
      </c>
      <c r="J8" s="166" t="s">
        <v>22</v>
      </c>
      <c r="K8" s="166" t="s">
        <v>2</v>
      </c>
      <c r="L8" s="167" t="s">
        <v>63</v>
      </c>
      <c r="M8" s="155" t="s">
        <v>8</v>
      </c>
      <c r="N8" s="74"/>
      <c r="O8" s="58"/>
      <c r="P8" s="168" t="str">
        <f>+D8</f>
        <v>AUD</v>
      </c>
      <c r="Q8" s="168" t="str">
        <f t="shared" ref="Q8:W8" si="0">+E8</f>
        <v>CAD</v>
      </c>
      <c r="R8" s="168" t="str">
        <f t="shared" si="0"/>
        <v>CHF</v>
      </c>
      <c r="S8" s="168" t="str">
        <f t="shared" si="0"/>
        <v>EUR</v>
      </c>
      <c r="T8" s="168" t="str">
        <f t="shared" si="0"/>
        <v>GBP</v>
      </c>
      <c r="U8" s="168" t="str">
        <f t="shared" si="0"/>
        <v>JPY</v>
      </c>
      <c r="V8" s="168" t="str">
        <f t="shared" si="0"/>
        <v>SEK</v>
      </c>
      <c r="W8" s="168" t="str">
        <f t="shared" si="0"/>
        <v>USD</v>
      </c>
      <c r="X8" s="168" t="s">
        <v>178</v>
      </c>
      <c r="Y8" s="168" t="str">
        <f>+M8</f>
        <v>TOT</v>
      </c>
      <c r="Z8" s="56"/>
      <c r="AA8" s="169" t="str">
        <f>+M8</f>
        <v>TOT</v>
      </c>
      <c r="AB8" s="56"/>
      <c r="AC8" s="56"/>
    </row>
    <row r="9" spans="2:29" s="61" customFormat="1" ht="30" customHeight="1">
      <c r="B9" s="356"/>
      <c r="C9" s="357" t="s">
        <v>51</v>
      </c>
      <c r="D9" s="296"/>
      <c r="E9" s="296"/>
      <c r="F9" s="296"/>
      <c r="G9" s="296"/>
      <c r="H9" s="296"/>
      <c r="I9" s="296"/>
      <c r="J9" s="296"/>
      <c r="K9" s="296"/>
      <c r="L9" s="287"/>
      <c r="M9" s="298"/>
      <c r="N9" s="297"/>
      <c r="O9" s="59"/>
      <c r="P9" s="90"/>
      <c r="Q9" s="90"/>
      <c r="R9" s="90"/>
      <c r="S9" s="90"/>
      <c r="T9" s="90"/>
      <c r="U9" s="90"/>
      <c r="V9" s="90"/>
      <c r="W9" s="90"/>
      <c r="X9" s="90"/>
      <c r="Y9" s="90"/>
      <c r="Z9" s="60"/>
      <c r="AA9" s="85"/>
      <c r="AB9" s="60"/>
      <c r="AC9" s="60"/>
    </row>
    <row r="10" spans="2:29" s="57" customFormat="1" ht="17.100000000000001" customHeight="1">
      <c r="B10" s="358"/>
      <c r="C10" s="189" t="s">
        <v>10</v>
      </c>
      <c r="D10" s="442"/>
      <c r="E10" s="442"/>
      <c r="F10" s="442"/>
      <c r="G10" s="442"/>
      <c r="H10" s="442"/>
      <c r="I10" s="442"/>
      <c r="J10" s="442"/>
      <c r="K10" s="442"/>
      <c r="L10" s="442"/>
      <c r="M10" s="443">
        <f>+SUM(D10:L10)</f>
        <v>0</v>
      </c>
      <c r="N10" s="299"/>
      <c r="O10" s="64"/>
      <c r="P10" s="94">
        <f>+D10-SUM(D11:D12)</f>
        <v>0</v>
      </c>
      <c r="Q10" s="94">
        <f t="shared" ref="Q10:Y10" si="1">+E10-SUM(E11:E12)</f>
        <v>0</v>
      </c>
      <c r="R10" s="94">
        <f t="shared" si="1"/>
        <v>0</v>
      </c>
      <c r="S10" s="94">
        <f t="shared" si="1"/>
        <v>0</v>
      </c>
      <c r="T10" s="94">
        <f t="shared" si="1"/>
        <v>0</v>
      </c>
      <c r="U10" s="94">
        <f t="shared" si="1"/>
        <v>0</v>
      </c>
      <c r="V10" s="94">
        <f t="shared" si="1"/>
        <v>0</v>
      </c>
      <c r="W10" s="94">
        <f t="shared" si="1"/>
        <v>0</v>
      </c>
      <c r="X10" s="94">
        <f t="shared" si="1"/>
        <v>0</v>
      </c>
      <c r="Y10" s="94">
        <f t="shared" si="1"/>
        <v>0</v>
      </c>
      <c r="Z10" s="56"/>
      <c r="AA10" s="94">
        <f t="shared" ref="AA10:AA27" si="2">+M10-SUM(D10:L10)</f>
        <v>0</v>
      </c>
      <c r="AB10" s="56"/>
      <c r="AC10" s="56"/>
    </row>
    <row r="11" spans="2:29" s="57" customFormat="1" ht="17.100000000000001" customHeight="1">
      <c r="B11" s="359"/>
      <c r="C11" s="191" t="s">
        <v>53</v>
      </c>
      <c r="D11" s="442"/>
      <c r="E11" s="442"/>
      <c r="F11" s="442"/>
      <c r="G11" s="442"/>
      <c r="H11" s="442"/>
      <c r="I11" s="442"/>
      <c r="J11" s="442"/>
      <c r="K11" s="442"/>
      <c r="L11" s="442"/>
      <c r="M11" s="443">
        <f t="shared" ref="M11:M85" si="3">+SUM(D11:L11)</f>
        <v>0</v>
      </c>
      <c r="N11" s="299"/>
      <c r="O11" s="64"/>
      <c r="P11" s="94"/>
      <c r="Q11" s="91"/>
      <c r="R11" s="91"/>
      <c r="S11" s="91"/>
      <c r="T11" s="91"/>
      <c r="U11" s="91"/>
      <c r="V11" s="91"/>
      <c r="W11" s="91"/>
      <c r="X11" s="91"/>
      <c r="Y11" s="95"/>
      <c r="Z11" s="56"/>
      <c r="AA11" s="94">
        <f t="shared" si="2"/>
        <v>0</v>
      </c>
      <c r="AB11" s="56"/>
      <c r="AC11" s="56"/>
    </row>
    <row r="12" spans="2:29" s="57" customFormat="1" ht="17.100000000000001" customHeight="1">
      <c r="B12" s="359"/>
      <c r="C12" s="191" t="s">
        <v>54</v>
      </c>
      <c r="D12" s="442"/>
      <c r="E12" s="442"/>
      <c r="F12" s="442"/>
      <c r="G12" s="442"/>
      <c r="H12" s="442"/>
      <c r="I12" s="442"/>
      <c r="J12" s="442"/>
      <c r="K12" s="442"/>
      <c r="L12" s="442"/>
      <c r="M12" s="443">
        <f t="shared" si="3"/>
        <v>0</v>
      </c>
      <c r="N12" s="299"/>
      <c r="O12" s="64"/>
      <c r="P12" s="94"/>
      <c r="Q12" s="91"/>
      <c r="R12" s="91"/>
      <c r="S12" s="91"/>
      <c r="T12" s="91"/>
      <c r="U12" s="91"/>
      <c r="V12" s="91"/>
      <c r="W12" s="91"/>
      <c r="X12" s="91"/>
      <c r="Y12" s="95"/>
      <c r="Z12" s="56"/>
      <c r="AA12" s="94">
        <f t="shared" si="2"/>
        <v>0</v>
      </c>
      <c r="AB12" s="56"/>
      <c r="AC12" s="56"/>
    </row>
    <row r="13" spans="2:29" s="57" customFormat="1" ht="30" customHeight="1">
      <c r="B13" s="358"/>
      <c r="C13" s="189" t="s">
        <v>11</v>
      </c>
      <c r="D13" s="442"/>
      <c r="E13" s="442"/>
      <c r="F13" s="442"/>
      <c r="G13" s="442"/>
      <c r="H13" s="442"/>
      <c r="I13" s="442"/>
      <c r="J13" s="442"/>
      <c r="K13" s="442"/>
      <c r="L13" s="442"/>
      <c r="M13" s="443">
        <f t="shared" si="3"/>
        <v>0</v>
      </c>
      <c r="N13" s="299"/>
      <c r="O13" s="64"/>
      <c r="P13" s="94">
        <f t="shared" ref="P13:Y13" si="4">+D13-SUM(D14:D15)</f>
        <v>0</v>
      </c>
      <c r="Q13" s="94">
        <f t="shared" si="4"/>
        <v>0</v>
      </c>
      <c r="R13" s="94">
        <f t="shared" si="4"/>
        <v>0</v>
      </c>
      <c r="S13" s="94">
        <f t="shared" si="4"/>
        <v>0</v>
      </c>
      <c r="T13" s="94">
        <f t="shared" si="4"/>
        <v>0</v>
      </c>
      <c r="U13" s="94">
        <f t="shared" si="4"/>
        <v>0</v>
      </c>
      <c r="V13" s="94">
        <f t="shared" si="4"/>
        <v>0</v>
      </c>
      <c r="W13" s="94">
        <f t="shared" si="4"/>
        <v>0</v>
      </c>
      <c r="X13" s="94">
        <f t="shared" si="4"/>
        <v>0</v>
      </c>
      <c r="Y13" s="94">
        <f t="shared" si="4"/>
        <v>0</v>
      </c>
      <c r="Z13" s="56"/>
      <c r="AA13" s="94">
        <f t="shared" si="2"/>
        <v>0</v>
      </c>
      <c r="AB13" s="56"/>
      <c r="AC13" s="56"/>
    </row>
    <row r="14" spans="2:29" s="57" customFormat="1" ht="17.100000000000001" customHeight="1">
      <c r="B14" s="358"/>
      <c r="C14" s="191" t="s">
        <v>53</v>
      </c>
      <c r="D14" s="442"/>
      <c r="E14" s="442"/>
      <c r="F14" s="442"/>
      <c r="G14" s="442"/>
      <c r="H14" s="442"/>
      <c r="I14" s="442"/>
      <c r="J14" s="442"/>
      <c r="K14" s="442"/>
      <c r="L14" s="442"/>
      <c r="M14" s="443">
        <f t="shared" si="3"/>
        <v>0</v>
      </c>
      <c r="N14" s="299"/>
      <c r="O14" s="64"/>
      <c r="P14" s="94"/>
      <c r="Q14" s="91"/>
      <c r="R14" s="91"/>
      <c r="S14" s="91"/>
      <c r="T14" s="91"/>
      <c r="U14" s="91"/>
      <c r="V14" s="91"/>
      <c r="W14" s="91"/>
      <c r="X14" s="91"/>
      <c r="Y14" s="95"/>
      <c r="Z14" s="56"/>
      <c r="AA14" s="94">
        <f t="shared" si="2"/>
        <v>0</v>
      </c>
      <c r="AB14" s="56"/>
      <c r="AC14" s="56"/>
    </row>
    <row r="15" spans="2:29" s="57" customFormat="1" ht="17.100000000000001" customHeight="1">
      <c r="B15" s="358"/>
      <c r="C15" s="191" t="s">
        <v>54</v>
      </c>
      <c r="D15" s="442"/>
      <c r="E15" s="442"/>
      <c r="F15" s="442"/>
      <c r="G15" s="442"/>
      <c r="H15" s="442"/>
      <c r="I15" s="442"/>
      <c r="J15" s="442"/>
      <c r="K15" s="442"/>
      <c r="L15" s="442"/>
      <c r="M15" s="443">
        <f t="shared" si="3"/>
        <v>0</v>
      </c>
      <c r="N15" s="299"/>
      <c r="O15" s="64"/>
      <c r="P15" s="94"/>
      <c r="Q15" s="91"/>
      <c r="R15" s="91"/>
      <c r="S15" s="91"/>
      <c r="T15" s="91"/>
      <c r="U15" s="91"/>
      <c r="V15" s="91"/>
      <c r="W15" s="91"/>
      <c r="X15" s="91"/>
      <c r="Y15" s="95"/>
      <c r="Z15" s="56"/>
      <c r="AA15" s="94">
        <f t="shared" si="2"/>
        <v>0</v>
      </c>
      <c r="AB15" s="56"/>
      <c r="AC15" s="56"/>
    </row>
    <row r="16" spans="2:29" s="61" customFormat="1" ht="30" customHeight="1">
      <c r="B16" s="360"/>
      <c r="C16" s="361" t="s">
        <v>168</v>
      </c>
      <c r="D16" s="446"/>
      <c r="E16" s="446"/>
      <c r="F16" s="446"/>
      <c r="G16" s="446"/>
      <c r="H16" s="446"/>
      <c r="I16" s="446"/>
      <c r="J16" s="446"/>
      <c r="K16" s="446"/>
      <c r="L16" s="446"/>
      <c r="M16" s="444">
        <f t="shared" si="3"/>
        <v>0</v>
      </c>
      <c r="N16" s="300"/>
      <c r="O16" s="114"/>
      <c r="P16" s="96">
        <f>+D13-SUM(D16:D21)</f>
        <v>0</v>
      </c>
      <c r="Q16" s="96">
        <f t="shared" ref="Q16:Y16" si="5">+E13-SUM(E16:E21)</f>
        <v>0</v>
      </c>
      <c r="R16" s="96">
        <f t="shared" si="5"/>
        <v>0</v>
      </c>
      <c r="S16" s="96">
        <f t="shared" si="5"/>
        <v>0</v>
      </c>
      <c r="T16" s="96">
        <f t="shared" si="5"/>
        <v>0</v>
      </c>
      <c r="U16" s="96">
        <f t="shared" si="5"/>
        <v>0</v>
      </c>
      <c r="V16" s="96">
        <f t="shared" si="5"/>
        <v>0</v>
      </c>
      <c r="W16" s="96">
        <f t="shared" si="5"/>
        <v>0</v>
      </c>
      <c r="X16" s="96">
        <f t="shared" si="5"/>
        <v>0</v>
      </c>
      <c r="Y16" s="96">
        <f t="shared" si="5"/>
        <v>0</v>
      </c>
      <c r="Z16" s="60"/>
      <c r="AA16" s="96">
        <f t="shared" si="2"/>
        <v>0</v>
      </c>
      <c r="AB16" s="60"/>
      <c r="AC16" s="60"/>
    </row>
    <row r="17" spans="2:29" s="57" customFormat="1" ht="17.100000000000001" customHeight="1">
      <c r="B17" s="359"/>
      <c r="C17" s="191" t="s">
        <v>66</v>
      </c>
      <c r="D17" s="442"/>
      <c r="E17" s="442"/>
      <c r="F17" s="442"/>
      <c r="G17" s="442"/>
      <c r="H17" s="442"/>
      <c r="I17" s="442"/>
      <c r="J17" s="442"/>
      <c r="K17" s="442"/>
      <c r="L17" s="442"/>
      <c r="M17" s="443">
        <f t="shared" si="3"/>
        <v>0</v>
      </c>
      <c r="N17" s="299"/>
      <c r="O17" s="64"/>
      <c r="P17" s="94"/>
      <c r="Q17" s="91"/>
      <c r="R17" s="91"/>
      <c r="S17" s="91"/>
      <c r="T17" s="91"/>
      <c r="U17" s="91"/>
      <c r="V17" s="91"/>
      <c r="W17" s="91"/>
      <c r="X17" s="91"/>
      <c r="Y17" s="95"/>
      <c r="Z17" s="56"/>
      <c r="AA17" s="94">
        <f t="shared" si="2"/>
        <v>0</v>
      </c>
      <c r="AB17" s="56"/>
      <c r="AC17" s="56"/>
    </row>
    <row r="18" spans="2:29" s="57" customFormat="1" ht="17.100000000000001" customHeight="1">
      <c r="B18" s="359"/>
      <c r="C18" s="191" t="s">
        <v>270</v>
      </c>
      <c r="D18" s="442"/>
      <c r="E18" s="442"/>
      <c r="F18" s="442"/>
      <c r="G18" s="442"/>
      <c r="H18" s="442"/>
      <c r="I18" s="442"/>
      <c r="J18" s="442"/>
      <c r="K18" s="442"/>
      <c r="L18" s="442"/>
      <c r="M18" s="443">
        <f t="shared" si="3"/>
        <v>0</v>
      </c>
      <c r="N18" s="299"/>
      <c r="O18" s="64"/>
      <c r="P18" s="94"/>
      <c r="Q18" s="91"/>
      <c r="R18" s="91"/>
      <c r="S18" s="91"/>
      <c r="T18" s="91"/>
      <c r="U18" s="91"/>
      <c r="V18" s="91"/>
      <c r="W18" s="91"/>
      <c r="X18" s="91"/>
      <c r="Y18" s="95"/>
      <c r="Z18" s="56"/>
      <c r="AA18" s="94">
        <f t="shared" si="2"/>
        <v>0</v>
      </c>
      <c r="AB18" s="56"/>
      <c r="AC18" s="56"/>
    </row>
    <row r="19" spans="2:29" s="57" customFormat="1" ht="17.100000000000001" customHeight="1">
      <c r="B19" s="359"/>
      <c r="C19" s="191" t="s">
        <v>169</v>
      </c>
      <c r="D19" s="442"/>
      <c r="E19" s="442"/>
      <c r="F19" s="442"/>
      <c r="G19" s="442"/>
      <c r="H19" s="442"/>
      <c r="I19" s="442"/>
      <c r="J19" s="442"/>
      <c r="K19" s="442"/>
      <c r="L19" s="442"/>
      <c r="M19" s="443">
        <f t="shared" si="3"/>
        <v>0</v>
      </c>
      <c r="N19" s="299"/>
      <c r="O19" s="64"/>
      <c r="P19" s="94"/>
      <c r="Q19" s="91"/>
      <c r="R19" s="91"/>
      <c r="S19" s="91"/>
      <c r="T19" s="91"/>
      <c r="U19" s="91"/>
      <c r="V19" s="91"/>
      <c r="W19" s="91"/>
      <c r="X19" s="91"/>
      <c r="Y19" s="95"/>
      <c r="Z19" s="56"/>
      <c r="AA19" s="94">
        <f t="shared" si="2"/>
        <v>0</v>
      </c>
      <c r="AB19" s="56"/>
      <c r="AC19" s="56"/>
    </row>
    <row r="20" spans="2:29" s="57" customFormat="1" ht="17.100000000000001" customHeight="1">
      <c r="B20" s="359"/>
      <c r="C20" s="490" t="s">
        <v>46</v>
      </c>
      <c r="D20" s="442"/>
      <c r="E20" s="442"/>
      <c r="F20" s="442"/>
      <c r="G20" s="442"/>
      <c r="H20" s="442"/>
      <c r="I20" s="442"/>
      <c r="J20" s="442"/>
      <c r="K20" s="442"/>
      <c r="L20" s="442"/>
      <c r="M20" s="443">
        <f>+SUM(D20:L20)</f>
        <v>0</v>
      </c>
      <c r="N20" s="299"/>
      <c r="O20" s="64"/>
      <c r="P20" s="94"/>
      <c r="Q20" s="91"/>
      <c r="R20" s="91"/>
      <c r="S20" s="91"/>
      <c r="T20" s="91"/>
      <c r="U20" s="91"/>
      <c r="V20" s="91"/>
      <c r="W20" s="91"/>
      <c r="X20" s="91"/>
      <c r="Y20" s="95"/>
      <c r="Z20" s="56"/>
      <c r="AA20" s="94">
        <f>+M20-SUM(D20:L20)</f>
        <v>0</v>
      </c>
      <c r="AB20" s="56"/>
      <c r="AC20" s="56"/>
    </row>
    <row r="21" spans="2:29" s="57" customFormat="1" ht="17.100000000000001" customHeight="1">
      <c r="B21" s="359"/>
      <c r="C21" s="490" t="s">
        <v>211</v>
      </c>
      <c r="D21" s="442"/>
      <c r="E21" s="442"/>
      <c r="F21" s="442"/>
      <c r="G21" s="442"/>
      <c r="H21" s="442"/>
      <c r="I21" s="442"/>
      <c r="J21" s="442"/>
      <c r="K21" s="442"/>
      <c r="L21" s="442"/>
      <c r="M21" s="443">
        <f t="shared" si="3"/>
        <v>0</v>
      </c>
      <c r="N21" s="299"/>
      <c r="O21" s="64"/>
      <c r="P21" s="94"/>
      <c r="Q21" s="91"/>
      <c r="R21" s="91"/>
      <c r="S21" s="91"/>
      <c r="T21" s="91"/>
      <c r="U21" s="91"/>
      <c r="V21" s="91"/>
      <c r="W21" s="91"/>
      <c r="X21" s="91"/>
      <c r="Y21" s="95"/>
      <c r="Z21" s="56"/>
      <c r="AA21" s="94">
        <f t="shared" si="2"/>
        <v>0</v>
      </c>
      <c r="AB21" s="56"/>
      <c r="AC21" s="56"/>
    </row>
    <row r="22" spans="2:29" s="61" customFormat="1" ht="24.95" customHeight="1">
      <c r="B22" s="360"/>
      <c r="C22" s="190" t="s">
        <v>12</v>
      </c>
      <c r="D22" s="446"/>
      <c r="E22" s="446"/>
      <c r="F22" s="446"/>
      <c r="G22" s="446"/>
      <c r="H22" s="446"/>
      <c r="I22" s="446"/>
      <c r="J22" s="446"/>
      <c r="K22" s="446"/>
      <c r="L22" s="446"/>
      <c r="M22" s="444">
        <f t="shared" si="3"/>
        <v>0</v>
      </c>
      <c r="N22" s="300"/>
      <c r="O22" s="114"/>
      <c r="P22" s="96">
        <f t="shared" ref="P22:Y22" si="6">+D22-SUM(D23:D24)</f>
        <v>0</v>
      </c>
      <c r="Q22" s="96">
        <f t="shared" si="6"/>
        <v>0</v>
      </c>
      <c r="R22" s="96">
        <f t="shared" si="6"/>
        <v>0</v>
      </c>
      <c r="S22" s="96">
        <f t="shared" si="6"/>
        <v>0</v>
      </c>
      <c r="T22" s="96">
        <f t="shared" si="6"/>
        <v>0</v>
      </c>
      <c r="U22" s="96">
        <f t="shared" si="6"/>
        <v>0</v>
      </c>
      <c r="V22" s="96">
        <f t="shared" si="6"/>
        <v>0</v>
      </c>
      <c r="W22" s="96">
        <f t="shared" si="6"/>
        <v>0</v>
      </c>
      <c r="X22" s="96">
        <f t="shared" si="6"/>
        <v>0</v>
      </c>
      <c r="Y22" s="96">
        <f t="shared" si="6"/>
        <v>0</v>
      </c>
      <c r="Z22" s="60"/>
      <c r="AA22" s="96">
        <f t="shared" si="2"/>
        <v>0</v>
      </c>
      <c r="AB22" s="60"/>
      <c r="AC22" s="60"/>
    </row>
    <row r="23" spans="2:29" s="108" customFormat="1" ht="17.100000000000001" customHeight="1">
      <c r="B23" s="283"/>
      <c r="C23" s="191" t="s">
        <v>53</v>
      </c>
      <c r="D23" s="442"/>
      <c r="E23" s="445"/>
      <c r="F23" s="445"/>
      <c r="G23" s="445"/>
      <c r="H23" s="445"/>
      <c r="I23" s="445"/>
      <c r="J23" s="445"/>
      <c r="K23" s="445"/>
      <c r="L23" s="445"/>
      <c r="M23" s="443">
        <f t="shared" si="3"/>
        <v>0</v>
      </c>
      <c r="N23" s="301"/>
      <c r="O23" s="103"/>
      <c r="P23" s="104"/>
      <c r="Q23" s="105"/>
      <c r="R23" s="105"/>
      <c r="S23" s="105"/>
      <c r="T23" s="105"/>
      <c r="U23" s="105"/>
      <c r="V23" s="105"/>
      <c r="W23" s="105"/>
      <c r="X23" s="105"/>
      <c r="Y23" s="106"/>
      <c r="Z23" s="107"/>
      <c r="AA23" s="94">
        <f t="shared" si="2"/>
        <v>0</v>
      </c>
      <c r="AB23" s="107"/>
      <c r="AC23" s="107"/>
    </row>
    <row r="24" spans="2:29" s="57" customFormat="1" ht="17.100000000000001" customHeight="1">
      <c r="B24" s="359"/>
      <c r="C24" s="191" t="s">
        <v>54</v>
      </c>
      <c r="D24" s="442"/>
      <c r="E24" s="442"/>
      <c r="F24" s="442"/>
      <c r="G24" s="442"/>
      <c r="H24" s="442"/>
      <c r="I24" s="442"/>
      <c r="J24" s="442"/>
      <c r="K24" s="442"/>
      <c r="L24" s="442"/>
      <c r="M24" s="443">
        <f t="shared" si="3"/>
        <v>0</v>
      </c>
      <c r="N24" s="299"/>
      <c r="O24" s="64"/>
      <c r="P24" s="94"/>
      <c r="Q24" s="91"/>
      <c r="R24" s="91"/>
      <c r="S24" s="91"/>
      <c r="T24" s="91"/>
      <c r="U24" s="91"/>
      <c r="V24" s="91"/>
      <c r="W24" s="91"/>
      <c r="X24" s="91"/>
      <c r="Y24" s="95"/>
      <c r="Z24" s="56"/>
      <c r="AA24" s="94">
        <f t="shared" si="2"/>
        <v>0</v>
      </c>
      <c r="AB24" s="56"/>
      <c r="AC24" s="56"/>
    </row>
    <row r="25" spans="2:29" s="61" customFormat="1" ht="30" customHeight="1">
      <c r="B25" s="362"/>
      <c r="C25" s="190" t="s">
        <v>47</v>
      </c>
      <c r="D25" s="447">
        <f>+SUM(D22,D13,D10)</f>
        <v>0</v>
      </c>
      <c r="E25" s="447">
        <f t="shared" ref="E25:L25" si="7">+SUM(E22,E13,E10)</f>
        <v>0</v>
      </c>
      <c r="F25" s="447">
        <f t="shared" si="7"/>
        <v>0</v>
      </c>
      <c r="G25" s="447">
        <f t="shared" si="7"/>
        <v>0</v>
      </c>
      <c r="H25" s="447">
        <f t="shared" si="7"/>
        <v>0</v>
      </c>
      <c r="I25" s="447">
        <f t="shared" si="7"/>
        <v>0</v>
      </c>
      <c r="J25" s="447">
        <f t="shared" si="7"/>
        <v>0</v>
      </c>
      <c r="K25" s="447">
        <f t="shared" si="7"/>
        <v>0</v>
      </c>
      <c r="L25" s="447">
        <f t="shared" si="7"/>
        <v>0</v>
      </c>
      <c r="M25" s="444">
        <f t="shared" si="3"/>
        <v>0</v>
      </c>
      <c r="N25" s="300"/>
      <c r="O25" s="114"/>
      <c r="P25" s="96">
        <f t="shared" ref="P25:Y25" si="8">+D25-D10-D13-D22</f>
        <v>0</v>
      </c>
      <c r="Q25" s="96">
        <f t="shared" si="8"/>
        <v>0</v>
      </c>
      <c r="R25" s="96">
        <f t="shared" si="8"/>
        <v>0</v>
      </c>
      <c r="S25" s="96">
        <f t="shared" si="8"/>
        <v>0</v>
      </c>
      <c r="T25" s="96">
        <f t="shared" si="8"/>
        <v>0</v>
      </c>
      <c r="U25" s="96">
        <f t="shared" si="8"/>
        <v>0</v>
      </c>
      <c r="V25" s="96">
        <f t="shared" si="8"/>
        <v>0</v>
      </c>
      <c r="W25" s="96">
        <f t="shared" si="8"/>
        <v>0</v>
      </c>
      <c r="X25" s="96">
        <f t="shared" si="8"/>
        <v>0</v>
      </c>
      <c r="Y25" s="96">
        <f t="shared" si="8"/>
        <v>0</v>
      </c>
      <c r="Z25" s="60"/>
      <c r="AA25" s="96">
        <f t="shared" si="2"/>
        <v>0</v>
      </c>
      <c r="AB25" s="60"/>
      <c r="AC25" s="60"/>
    </row>
    <row r="26" spans="2:29" s="108" customFormat="1" ht="17.100000000000001" customHeight="1">
      <c r="B26" s="283"/>
      <c r="C26" s="425" t="s">
        <v>331</v>
      </c>
      <c r="D26" s="292"/>
      <c r="E26" s="292"/>
      <c r="F26" s="292"/>
      <c r="G26" s="292"/>
      <c r="H26" s="292"/>
      <c r="I26" s="292"/>
      <c r="J26" s="292"/>
      <c r="K26" s="292"/>
      <c r="L26" s="292"/>
      <c r="M26" s="302">
        <f t="shared" si="3"/>
        <v>0</v>
      </c>
      <c r="N26" s="301"/>
      <c r="O26" s="103"/>
      <c r="P26" s="104">
        <f>+IF((D26+D27&gt;D25),111,0)</f>
        <v>0</v>
      </c>
      <c r="Q26" s="104">
        <f t="shared" ref="Q26:Y26" si="9">+IF((E26+E27&gt;E25),111,0)</f>
        <v>0</v>
      </c>
      <c r="R26" s="104">
        <f t="shared" si="9"/>
        <v>0</v>
      </c>
      <c r="S26" s="104">
        <f t="shared" si="9"/>
        <v>0</v>
      </c>
      <c r="T26" s="104">
        <f t="shared" si="9"/>
        <v>0</v>
      </c>
      <c r="U26" s="104">
        <f t="shared" si="9"/>
        <v>0</v>
      </c>
      <c r="V26" s="104">
        <f t="shared" si="9"/>
        <v>0</v>
      </c>
      <c r="W26" s="104">
        <f t="shared" si="9"/>
        <v>0</v>
      </c>
      <c r="X26" s="104">
        <f t="shared" si="9"/>
        <v>0</v>
      </c>
      <c r="Y26" s="104">
        <f t="shared" si="9"/>
        <v>0</v>
      </c>
      <c r="Z26" s="107"/>
      <c r="AA26" s="104">
        <f t="shared" si="2"/>
        <v>0</v>
      </c>
      <c r="AB26" s="107"/>
      <c r="AC26" s="107"/>
    </row>
    <row r="27" spans="2:29" s="108" customFormat="1" ht="17.100000000000001" customHeight="1">
      <c r="B27" s="283"/>
      <c r="C27" s="425" t="s">
        <v>332</v>
      </c>
      <c r="D27" s="292"/>
      <c r="E27" s="292"/>
      <c r="F27" s="292"/>
      <c r="G27" s="292"/>
      <c r="H27" s="292"/>
      <c r="I27" s="292"/>
      <c r="J27" s="292"/>
      <c r="K27" s="292"/>
      <c r="L27" s="292"/>
      <c r="M27" s="302">
        <f t="shared" si="3"/>
        <v>0</v>
      </c>
      <c r="N27" s="301"/>
      <c r="O27" s="103"/>
      <c r="P27" s="104"/>
      <c r="Q27" s="104"/>
      <c r="R27" s="104"/>
      <c r="S27" s="104"/>
      <c r="T27" s="104"/>
      <c r="U27" s="104"/>
      <c r="V27" s="104"/>
      <c r="W27" s="104"/>
      <c r="X27" s="104"/>
      <c r="Y27" s="104"/>
      <c r="Z27" s="107"/>
      <c r="AA27" s="104">
        <f t="shared" si="2"/>
        <v>0</v>
      </c>
      <c r="AB27" s="107"/>
      <c r="AC27" s="107"/>
    </row>
    <row r="28" spans="2:29" s="108" customFormat="1" ht="17.100000000000001" customHeight="1">
      <c r="B28" s="285"/>
      <c r="C28" s="286" t="s">
        <v>223</v>
      </c>
      <c r="D28" s="294"/>
      <c r="E28" s="294"/>
      <c r="F28" s="294"/>
      <c r="G28" s="294"/>
      <c r="H28" s="294"/>
      <c r="I28" s="294"/>
      <c r="J28" s="294"/>
      <c r="K28" s="294"/>
      <c r="L28" s="294"/>
      <c r="M28" s="302">
        <f>+SUM(D28:L28)</f>
        <v>0</v>
      </c>
      <c r="N28" s="301"/>
      <c r="O28" s="103"/>
      <c r="P28" s="104">
        <f>+IF((D28&gt;D25),111,0)</f>
        <v>0</v>
      </c>
      <c r="Q28" s="104">
        <f t="shared" ref="Q28:Y28" si="10">+IF((E28&gt;E25),111,0)</f>
        <v>0</v>
      </c>
      <c r="R28" s="104">
        <f t="shared" si="10"/>
        <v>0</v>
      </c>
      <c r="S28" s="104">
        <f t="shared" si="10"/>
        <v>0</v>
      </c>
      <c r="T28" s="104">
        <f t="shared" si="10"/>
        <v>0</v>
      </c>
      <c r="U28" s="104">
        <f t="shared" si="10"/>
        <v>0</v>
      </c>
      <c r="V28" s="104">
        <f t="shared" si="10"/>
        <v>0</v>
      </c>
      <c r="W28" s="104">
        <f t="shared" si="10"/>
        <v>0</v>
      </c>
      <c r="X28" s="104">
        <f t="shared" si="10"/>
        <v>0</v>
      </c>
      <c r="Y28" s="104">
        <f t="shared" si="10"/>
        <v>0</v>
      </c>
      <c r="Z28" s="107"/>
      <c r="AA28" s="104">
        <f>+M28-SUM(D28:L28)</f>
        <v>0</v>
      </c>
      <c r="AB28" s="107"/>
      <c r="AC28" s="107"/>
    </row>
    <row r="29" spans="2:29" s="61" customFormat="1" ht="30" customHeight="1">
      <c r="B29" s="363"/>
      <c r="C29" s="192" t="s">
        <v>212</v>
      </c>
      <c r="D29" s="446"/>
      <c r="E29" s="446"/>
      <c r="F29" s="446"/>
      <c r="G29" s="446"/>
      <c r="H29" s="446"/>
      <c r="I29" s="446"/>
      <c r="J29" s="446"/>
      <c r="K29" s="446"/>
      <c r="L29" s="446"/>
      <c r="M29" s="452"/>
      <c r="N29" s="303"/>
      <c r="O29" s="69"/>
      <c r="P29" s="96"/>
      <c r="Q29" s="92"/>
      <c r="R29" s="92"/>
      <c r="S29" s="92"/>
      <c r="T29" s="92"/>
      <c r="U29" s="92"/>
      <c r="V29" s="92"/>
      <c r="W29" s="92"/>
      <c r="X29" s="92"/>
      <c r="Y29" s="97"/>
      <c r="Z29" s="60"/>
      <c r="AA29" s="98"/>
      <c r="AB29" s="60"/>
      <c r="AC29" s="60"/>
    </row>
    <row r="30" spans="2:29" s="57" customFormat="1" ht="17.100000000000001" customHeight="1">
      <c r="B30" s="358"/>
      <c r="C30" s="189" t="s">
        <v>10</v>
      </c>
      <c r="D30" s="442"/>
      <c r="E30" s="442"/>
      <c r="F30" s="442"/>
      <c r="G30" s="442"/>
      <c r="H30" s="442"/>
      <c r="I30" s="442"/>
      <c r="J30" s="442"/>
      <c r="K30" s="442"/>
      <c r="L30" s="442"/>
      <c r="M30" s="443">
        <f t="shared" si="3"/>
        <v>0</v>
      </c>
      <c r="N30" s="299"/>
      <c r="O30" s="64"/>
      <c r="P30" s="94">
        <f t="shared" ref="P30:Y30" si="11">+D30-SUM(D31:D32)</f>
        <v>0</v>
      </c>
      <c r="Q30" s="94">
        <f t="shared" si="11"/>
        <v>0</v>
      </c>
      <c r="R30" s="94">
        <f t="shared" si="11"/>
        <v>0</v>
      </c>
      <c r="S30" s="94">
        <f t="shared" si="11"/>
        <v>0</v>
      </c>
      <c r="T30" s="94">
        <f t="shared" si="11"/>
        <v>0</v>
      </c>
      <c r="U30" s="94">
        <f t="shared" si="11"/>
        <v>0</v>
      </c>
      <c r="V30" s="94">
        <f t="shared" si="11"/>
        <v>0</v>
      </c>
      <c r="W30" s="94">
        <f t="shared" si="11"/>
        <v>0</v>
      </c>
      <c r="X30" s="94">
        <f t="shared" si="11"/>
        <v>0</v>
      </c>
      <c r="Y30" s="94">
        <f t="shared" si="11"/>
        <v>0</v>
      </c>
      <c r="Z30" s="56"/>
      <c r="AA30" s="94">
        <f t="shared" ref="AA30:AA48" si="12">+M30-SUM(D30:L30)</f>
        <v>0</v>
      </c>
      <c r="AB30" s="56"/>
      <c r="AC30" s="56"/>
    </row>
    <row r="31" spans="2:29" s="57" customFormat="1" ht="17.100000000000001" customHeight="1">
      <c r="B31" s="359"/>
      <c r="C31" s="191" t="s">
        <v>53</v>
      </c>
      <c r="D31" s="442"/>
      <c r="E31" s="442"/>
      <c r="F31" s="442"/>
      <c r="G31" s="442"/>
      <c r="H31" s="442"/>
      <c r="I31" s="442"/>
      <c r="J31" s="442"/>
      <c r="K31" s="442"/>
      <c r="L31" s="442"/>
      <c r="M31" s="443">
        <f t="shared" si="3"/>
        <v>0</v>
      </c>
      <c r="N31" s="299"/>
      <c r="O31" s="64"/>
      <c r="P31" s="94"/>
      <c r="Q31" s="91"/>
      <c r="R31" s="91"/>
      <c r="S31" s="91"/>
      <c r="T31" s="91"/>
      <c r="U31" s="91"/>
      <c r="V31" s="91"/>
      <c r="W31" s="91"/>
      <c r="X31" s="91"/>
      <c r="Y31" s="95"/>
      <c r="Z31" s="56"/>
      <c r="AA31" s="94">
        <f t="shared" si="12"/>
        <v>0</v>
      </c>
      <c r="AB31" s="56"/>
      <c r="AC31" s="56"/>
    </row>
    <row r="32" spans="2:29" s="57" customFormat="1" ht="17.100000000000001" customHeight="1">
      <c r="B32" s="359"/>
      <c r="C32" s="191" t="s">
        <v>54</v>
      </c>
      <c r="D32" s="442"/>
      <c r="E32" s="442"/>
      <c r="F32" s="442"/>
      <c r="G32" s="442"/>
      <c r="H32" s="442"/>
      <c r="I32" s="442"/>
      <c r="J32" s="442"/>
      <c r="K32" s="442"/>
      <c r="L32" s="442"/>
      <c r="M32" s="443">
        <f t="shared" si="3"/>
        <v>0</v>
      </c>
      <c r="N32" s="299"/>
      <c r="O32" s="64"/>
      <c r="P32" s="94"/>
      <c r="Q32" s="91"/>
      <c r="R32" s="91"/>
      <c r="S32" s="91"/>
      <c r="T32" s="91"/>
      <c r="U32" s="91"/>
      <c r="V32" s="91"/>
      <c r="W32" s="91"/>
      <c r="X32" s="91"/>
      <c r="Y32" s="95"/>
      <c r="Z32" s="56"/>
      <c r="AA32" s="94">
        <f t="shared" si="12"/>
        <v>0</v>
      </c>
      <c r="AB32" s="56"/>
      <c r="AC32" s="56"/>
    </row>
    <row r="33" spans="2:29" s="57" customFormat="1" ht="30" customHeight="1">
      <c r="B33" s="358"/>
      <c r="C33" s="189" t="s">
        <v>11</v>
      </c>
      <c r="D33" s="442"/>
      <c r="E33" s="442"/>
      <c r="F33" s="442"/>
      <c r="G33" s="442"/>
      <c r="H33" s="442"/>
      <c r="I33" s="442"/>
      <c r="J33" s="442"/>
      <c r="K33" s="442"/>
      <c r="L33" s="442"/>
      <c r="M33" s="443">
        <f t="shared" si="3"/>
        <v>0</v>
      </c>
      <c r="N33" s="299"/>
      <c r="O33" s="64"/>
      <c r="P33" s="94">
        <f t="shared" ref="P33:Y33" si="13">+D33-SUM(D34:D35)</f>
        <v>0</v>
      </c>
      <c r="Q33" s="94">
        <f t="shared" si="13"/>
        <v>0</v>
      </c>
      <c r="R33" s="94">
        <f t="shared" si="13"/>
        <v>0</v>
      </c>
      <c r="S33" s="94">
        <f t="shared" si="13"/>
        <v>0</v>
      </c>
      <c r="T33" s="94">
        <f t="shared" si="13"/>
        <v>0</v>
      </c>
      <c r="U33" s="94">
        <f t="shared" si="13"/>
        <v>0</v>
      </c>
      <c r="V33" s="94">
        <f t="shared" si="13"/>
        <v>0</v>
      </c>
      <c r="W33" s="94">
        <f t="shared" si="13"/>
        <v>0</v>
      </c>
      <c r="X33" s="94">
        <f t="shared" si="13"/>
        <v>0</v>
      </c>
      <c r="Y33" s="94">
        <f t="shared" si="13"/>
        <v>0</v>
      </c>
      <c r="Z33" s="56"/>
      <c r="AA33" s="94">
        <f t="shared" si="12"/>
        <v>0</v>
      </c>
      <c r="AB33" s="56"/>
      <c r="AC33" s="56"/>
    </row>
    <row r="34" spans="2:29" s="57" customFormat="1" ht="17.100000000000001" customHeight="1">
      <c r="B34" s="358"/>
      <c r="C34" s="191" t="s">
        <v>53</v>
      </c>
      <c r="D34" s="442"/>
      <c r="E34" s="442"/>
      <c r="F34" s="442"/>
      <c r="G34" s="442"/>
      <c r="H34" s="442"/>
      <c r="I34" s="442"/>
      <c r="J34" s="442"/>
      <c r="K34" s="442"/>
      <c r="L34" s="442"/>
      <c r="M34" s="443">
        <f t="shared" si="3"/>
        <v>0</v>
      </c>
      <c r="N34" s="299"/>
      <c r="O34" s="64"/>
      <c r="P34" s="94"/>
      <c r="Q34" s="91"/>
      <c r="R34" s="91"/>
      <c r="S34" s="91"/>
      <c r="T34" s="91"/>
      <c r="U34" s="91"/>
      <c r="V34" s="91"/>
      <c r="W34" s="91"/>
      <c r="X34" s="91"/>
      <c r="Y34" s="95"/>
      <c r="Z34" s="56"/>
      <c r="AA34" s="94">
        <f t="shared" si="12"/>
        <v>0</v>
      </c>
      <c r="AB34" s="56"/>
      <c r="AC34" s="56"/>
    </row>
    <row r="35" spans="2:29" s="57" customFormat="1" ht="17.100000000000001" customHeight="1">
      <c r="B35" s="358"/>
      <c r="C35" s="191" t="s">
        <v>54</v>
      </c>
      <c r="D35" s="442"/>
      <c r="E35" s="442"/>
      <c r="F35" s="442"/>
      <c r="G35" s="442"/>
      <c r="H35" s="442"/>
      <c r="I35" s="442"/>
      <c r="J35" s="442"/>
      <c r="K35" s="442"/>
      <c r="L35" s="442"/>
      <c r="M35" s="443">
        <f t="shared" si="3"/>
        <v>0</v>
      </c>
      <c r="N35" s="299"/>
      <c r="O35" s="64"/>
      <c r="P35" s="94"/>
      <c r="Q35" s="91"/>
      <c r="R35" s="91"/>
      <c r="S35" s="91"/>
      <c r="T35" s="91"/>
      <c r="U35" s="91"/>
      <c r="V35" s="91"/>
      <c r="W35" s="91"/>
      <c r="X35" s="91"/>
      <c r="Y35" s="95"/>
      <c r="Z35" s="56"/>
      <c r="AA35" s="94">
        <f t="shared" si="12"/>
        <v>0</v>
      </c>
      <c r="AB35" s="56"/>
      <c r="AC35" s="56"/>
    </row>
    <row r="36" spans="2:29" s="61" customFormat="1" ht="30" customHeight="1">
      <c r="B36" s="360"/>
      <c r="C36" s="361" t="s">
        <v>168</v>
      </c>
      <c r="D36" s="446"/>
      <c r="E36" s="446"/>
      <c r="F36" s="446"/>
      <c r="G36" s="446"/>
      <c r="H36" s="446"/>
      <c r="I36" s="446"/>
      <c r="J36" s="446"/>
      <c r="K36" s="446"/>
      <c r="L36" s="446"/>
      <c r="M36" s="443">
        <f t="shared" si="3"/>
        <v>0</v>
      </c>
      <c r="N36" s="300"/>
      <c r="O36" s="114"/>
      <c r="P36" s="96">
        <f>+D33-SUM(D36:D41)</f>
        <v>0</v>
      </c>
      <c r="Q36" s="96">
        <f t="shared" ref="Q36:Y36" si="14">+E33-SUM(E36:E41)</f>
        <v>0</v>
      </c>
      <c r="R36" s="96">
        <f t="shared" si="14"/>
        <v>0</v>
      </c>
      <c r="S36" s="96">
        <f t="shared" si="14"/>
        <v>0</v>
      </c>
      <c r="T36" s="96">
        <f t="shared" si="14"/>
        <v>0</v>
      </c>
      <c r="U36" s="96">
        <f t="shared" si="14"/>
        <v>0</v>
      </c>
      <c r="V36" s="96">
        <f t="shared" si="14"/>
        <v>0</v>
      </c>
      <c r="W36" s="96">
        <f t="shared" si="14"/>
        <v>0</v>
      </c>
      <c r="X36" s="96">
        <f t="shared" si="14"/>
        <v>0</v>
      </c>
      <c r="Y36" s="96">
        <f t="shared" si="14"/>
        <v>0</v>
      </c>
      <c r="Z36" s="60"/>
      <c r="AA36" s="96">
        <f t="shared" si="12"/>
        <v>0</v>
      </c>
      <c r="AB36" s="60"/>
      <c r="AC36" s="60"/>
    </row>
    <row r="37" spans="2:29" s="57" customFormat="1" ht="17.100000000000001" customHeight="1">
      <c r="B37" s="359"/>
      <c r="C37" s="191" t="s">
        <v>66</v>
      </c>
      <c r="D37" s="442"/>
      <c r="E37" s="442"/>
      <c r="F37" s="442"/>
      <c r="G37" s="442"/>
      <c r="H37" s="442"/>
      <c r="I37" s="442"/>
      <c r="J37" s="442"/>
      <c r="K37" s="442"/>
      <c r="L37" s="442"/>
      <c r="M37" s="443">
        <f t="shared" si="3"/>
        <v>0</v>
      </c>
      <c r="N37" s="299"/>
      <c r="O37" s="64"/>
      <c r="P37" s="94"/>
      <c r="Q37" s="91"/>
      <c r="R37" s="91"/>
      <c r="S37" s="91"/>
      <c r="T37" s="91"/>
      <c r="U37" s="91"/>
      <c r="V37" s="91"/>
      <c r="W37" s="91"/>
      <c r="X37" s="91"/>
      <c r="Y37" s="95"/>
      <c r="Z37" s="56"/>
      <c r="AA37" s="94">
        <f t="shared" si="12"/>
        <v>0</v>
      </c>
      <c r="AB37" s="56"/>
      <c r="AC37" s="56"/>
    </row>
    <row r="38" spans="2:29" s="57" customFormat="1" ht="17.100000000000001" customHeight="1">
      <c r="B38" s="359"/>
      <c r="C38" s="191" t="s">
        <v>270</v>
      </c>
      <c r="D38" s="442"/>
      <c r="E38" s="442"/>
      <c r="F38" s="442"/>
      <c r="G38" s="442"/>
      <c r="H38" s="442"/>
      <c r="I38" s="442"/>
      <c r="J38" s="442"/>
      <c r="K38" s="442"/>
      <c r="L38" s="442"/>
      <c r="M38" s="443">
        <f t="shared" si="3"/>
        <v>0</v>
      </c>
      <c r="N38" s="299"/>
      <c r="O38" s="64"/>
      <c r="P38" s="94"/>
      <c r="Q38" s="91"/>
      <c r="R38" s="91"/>
      <c r="S38" s="91"/>
      <c r="T38" s="91"/>
      <c r="U38" s="91"/>
      <c r="V38" s="91"/>
      <c r="W38" s="91"/>
      <c r="X38" s="91"/>
      <c r="Y38" s="95"/>
      <c r="Z38" s="56"/>
      <c r="AA38" s="94">
        <f t="shared" si="12"/>
        <v>0</v>
      </c>
      <c r="AB38" s="56"/>
      <c r="AC38" s="56"/>
    </row>
    <row r="39" spans="2:29" s="57" customFormat="1" ht="17.100000000000001" customHeight="1">
      <c r="B39" s="359"/>
      <c r="C39" s="191" t="s">
        <v>169</v>
      </c>
      <c r="D39" s="442"/>
      <c r="E39" s="442"/>
      <c r="F39" s="442"/>
      <c r="G39" s="442"/>
      <c r="H39" s="442"/>
      <c r="I39" s="442"/>
      <c r="J39" s="442"/>
      <c r="K39" s="442"/>
      <c r="L39" s="442"/>
      <c r="M39" s="443">
        <f t="shared" si="3"/>
        <v>0</v>
      </c>
      <c r="N39" s="299"/>
      <c r="O39" s="64"/>
      <c r="P39" s="94"/>
      <c r="Q39" s="91"/>
      <c r="R39" s="91"/>
      <c r="S39" s="91"/>
      <c r="T39" s="91"/>
      <c r="U39" s="91"/>
      <c r="V39" s="91"/>
      <c r="W39" s="91"/>
      <c r="X39" s="91"/>
      <c r="Y39" s="95"/>
      <c r="Z39" s="56"/>
      <c r="AA39" s="94">
        <f t="shared" si="12"/>
        <v>0</v>
      </c>
      <c r="AB39" s="56"/>
      <c r="AC39" s="56"/>
    </row>
    <row r="40" spans="2:29" s="57" customFormat="1" ht="17.100000000000001" customHeight="1">
      <c r="B40" s="359"/>
      <c r="C40" s="490" t="s">
        <v>46</v>
      </c>
      <c r="D40" s="442"/>
      <c r="E40" s="442"/>
      <c r="F40" s="442"/>
      <c r="G40" s="442"/>
      <c r="H40" s="442"/>
      <c r="I40" s="442"/>
      <c r="J40" s="442"/>
      <c r="K40" s="442"/>
      <c r="L40" s="442"/>
      <c r="M40" s="443">
        <f t="shared" si="3"/>
        <v>0</v>
      </c>
      <c r="N40" s="299"/>
      <c r="O40" s="64"/>
      <c r="P40" s="94"/>
      <c r="Q40" s="91"/>
      <c r="R40" s="91"/>
      <c r="S40" s="91"/>
      <c r="T40" s="91"/>
      <c r="U40" s="91"/>
      <c r="V40" s="91"/>
      <c r="W40" s="91"/>
      <c r="X40" s="91"/>
      <c r="Y40" s="95"/>
      <c r="Z40" s="56"/>
      <c r="AA40" s="94">
        <f t="shared" si="12"/>
        <v>0</v>
      </c>
      <c r="AB40" s="56"/>
      <c r="AC40" s="56"/>
    </row>
    <row r="41" spans="2:29" s="57" customFormat="1" ht="17.100000000000001" customHeight="1">
      <c r="B41" s="359"/>
      <c r="C41" s="490" t="s">
        <v>211</v>
      </c>
      <c r="D41" s="442"/>
      <c r="E41" s="442"/>
      <c r="F41" s="442"/>
      <c r="G41" s="442"/>
      <c r="H41" s="442"/>
      <c r="I41" s="442"/>
      <c r="J41" s="442"/>
      <c r="K41" s="442"/>
      <c r="L41" s="442"/>
      <c r="M41" s="443">
        <f>+SUM(D41:L41)</f>
        <v>0</v>
      </c>
      <c r="N41" s="299"/>
      <c r="O41" s="64"/>
      <c r="P41" s="94"/>
      <c r="Q41" s="91"/>
      <c r="R41" s="91"/>
      <c r="S41" s="91"/>
      <c r="T41" s="91"/>
      <c r="U41" s="91"/>
      <c r="V41" s="91"/>
      <c r="W41" s="91"/>
      <c r="X41" s="91"/>
      <c r="Y41" s="95"/>
      <c r="Z41" s="56"/>
      <c r="AA41" s="94">
        <f t="shared" si="12"/>
        <v>0</v>
      </c>
      <c r="AB41" s="56"/>
      <c r="AC41" s="56"/>
    </row>
    <row r="42" spans="2:29" s="61" customFormat="1" ht="24.95" customHeight="1">
      <c r="B42" s="360"/>
      <c r="C42" s="190" t="s">
        <v>12</v>
      </c>
      <c r="D42" s="446"/>
      <c r="E42" s="446"/>
      <c r="F42" s="446"/>
      <c r="G42" s="446"/>
      <c r="H42" s="446"/>
      <c r="I42" s="446"/>
      <c r="J42" s="446"/>
      <c r="K42" s="446"/>
      <c r="L42" s="446"/>
      <c r="M42" s="444">
        <f>+SUM(D42:L42)</f>
        <v>0</v>
      </c>
      <c r="N42" s="300"/>
      <c r="O42" s="114"/>
      <c r="P42" s="96">
        <f t="shared" ref="P42:Y42" si="15">+D42-SUM(D43:D44)</f>
        <v>0</v>
      </c>
      <c r="Q42" s="96">
        <f t="shared" si="15"/>
        <v>0</v>
      </c>
      <c r="R42" s="96">
        <f t="shared" si="15"/>
        <v>0</v>
      </c>
      <c r="S42" s="96">
        <f t="shared" si="15"/>
        <v>0</v>
      </c>
      <c r="T42" s="96">
        <f t="shared" si="15"/>
        <v>0</v>
      </c>
      <c r="U42" s="96">
        <f t="shared" si="15"/>
        <v>0</v>
      </c>
      <c r="V42" s="96">
        <f t="shared" si="15"/>
        <v>0</v>
      </c>
      <c r="W42" s="96">
        <f t="shared" si="15"/>
        <v>0</v>
      </c>
      <c r="X42" s="96">
        <f t="shared" si="15"/>
        <v>0</v>
      </c>
      <c r="Y42" s="96">
        <f t="shared" si="15"/>
        <v>0</v>
      </c>
      <c r="Z42" s="60"/>
      <c r="AA42" s="96">
        <f t="shared" si="12"/>
        <v>0</v>
      </c>
      <c r="AB42" s="60"/>
      <c r="AC42" s="60"/>
    </row>
    <row r="43" spans="2:29" s="57" customFormat="1" ht="17.100000000000001" customHeight="1">
      <c r="B43" s="358"/>
      <c r="C43" s="191" t="s">
        <v>53</v>
      </c>
      <c r="D43" s="445"/>
      <c r="E43" s="445"/>
      <c r="F43" s="445"/>
      <c r="G43" s="445"/>
      <c r="H43" s="445"/>
      <c r="I43" s="445"/>
      <c r="J43" s="445"/>
      <c r="K43" s="445"/>
      <c r="L43" s="445"/>
      <c r="M43" s="443">
        <f>+SUM(D43:L43)</f>
        <v>0</v>
      </c>
      <c r="N43" s="299"/>
      <c r="O43" s="64"/>
      <c r="P43" s="94"/>
      <c r="Q43" s="91"/>
      <c r="R43" s="91"/>
      <c r="S43" s="91"/>
      <c r="T43" s="91"/>
      <c r="U43" s="91"/>
      <c r="V43" s="91"/>
      <c r="W43" s="91"/>
      <c r="X43" s="91"/>
      <c r="Y43" s="95"/>
      <c r="Z43" s="56"/>
      <c r="AA43" s="94">
        <f t="shared" si="12"/>
        <v>0</v>
      </c>
      <c r="AB43" s="56"/>
      <c r="AC43" s="56"/>
    </row>
    <row r="44" spans="2:29" s="57" customFormat="1" ht="17.100000000000001" customHeight="1">
      <c r="B44" s="359"/>
      <c r="C44" s="191" t="s">
        <v>54</v>
      </c>
      <c r="D44" s="442"/>
      <c r="E44" s="442"/>
      <c r="F44" s="442"/>
      <c r="G44" s="442"/>
      <c r="H44" s="442"/>
      <c r="I44" s="442"/>
      <c r="J44" s="442"/>
      <c r="K44" s="442"/>
      <c r="L44" s="442"/>
      <c r="M44" s="443">
        <f>+SUM(D44:L44)</f>
        <v>0</v>
      </c>
      <c r="N44" s="299"/>
      <c r="O44" s="64"/>
      <c r="P44" s="94"/>
      <c r="Q44" s="91"/>
      <c r="R44" s="91"/>
      <c r="S44" s="91"/>
      <c r="T44" s="91"/>
      <c r="U44" s="91"/>
      <c r="V44" s="91"/>
      <c r="W44" s="91"/>
      <c r="X44" s="91"/>
      <c r="Y44" s="95"/>
      <c r="Z44" s="56"/>
      <c r="AA44" s="94">
        <f t="shared" si="12"/>
        <v>0</v>
      </c>
      <c r="AB44" s="56"/>
      <c r="AC44" s="56"/>
    </row>
    <row r="45" spans="2:29" s="61" customFormat="1" ht="30" customHeight="1">
      <c r="B45" s="362"/>
      <c r="C45" s="190" t="s">
        <v>48</v>
      </c>
      <c r="D45" s="447">
        <f>+SUM(D42,D33,D30)</f>
        <v>0</v>
      </c>
      <c r="E45" s="447">
        <f t="shared" ref="E45:L45" si="16">+SUM(E42,E33,E30)</f>
        <v>0</v>
      </c>
      <c r="F45" s="447">
        <f t="shared" si="16"/>
        <v>0</v>
      </c>
      <c r="G45" s="447">
        <f t="shared" si="16"/>
        <v>0</v>
      </c>
      <c r="H45" s="447">
        <f t="shared" si="16"/>
        <v>0</v>
      </c>
      <c r="I45" s="447">
        <f t="shared" si="16"/>
        <v>0</v>
      </c>
      <c r="J45" s="447">
        <f t="shared" si="16"/>
        <v>0</v>
      </c>
      <c r="K45" s="447">
        <f t="shared" si="16"/>
        <v>0</v>
      </c>
      <c r="L45" s="447">
        <f t="shared" si="16"/>
        <v>0</v>
      </c>
      <c r="M45" s="444">
        <f t="shared" si="3"/>
        <v>0</v>
      </c>
      <c r="N45" s="300"/>
      <c r="O45" s="114"/>
      <c r="P45" s="96">
        <f t="shared" ref="P45:Y45" si="17">+D45-D30-D33-D42</f>
        <v>0</v>
      </c>
      <c r="Q45" s="96">
        <f t="shared" si="17"/>
        <v>0</v>
      </c>
      <c r="R45" s="96">
        <f t="shared" si="17"/>
        <v>0</v>
      </c>
      <c r="S45" s="96">
        <f t="shared" si="17"/>
        <v>0</v>
      </c>
      <c r="T45" s="96">
        <f t="shared" si="17"/>
        <v>0</v>
      </c>
      <c r="U45" s="96">
        <f t="shared" si="17"/>
        <v>0</v>
      </c>
      <c r="V45" s="96">
        <f t="shared" si="17"/>
        <v>0</v>
      </c>
      <c r="W45" s="96">
        <f t="shared" si="17"/>
        <v>0</v>
      </c>
      <c r="X45" s="96">
        <f t="shared" si="17"/>
        <v>0</v>
      </c>
      <c r="Y45" s="96">
        <f t="shared" si="17"/>
        <v>0</v>
      </c>
      <c r="Z45" s="60"/>
      <c r="AA45" s="96">
        <f t="shared" si="12"/>
        <v>0</v>
      </c>
      <c r="AB45" s="60"/>
      <c r="AC45" s="60"/>
    </row>
    <row r="46" spans="2:29" s="108" customFormat="1" ht="17.100000000000001" customHeight="1">
      <c r="B46" s="283"/>
      <c r="C46" s="425" t="s">
        <v>331</v>
      </c>
      <c r="D46" s="292"/>
      <c r="E46" s="292"/>
      <c r="F46" s="292"/>
      <c r="G46" s="292"/>
      <c r="H46" s="292"/>
      <c r="I46" s="292"/>
      <c r="J46" s="292"/>
      <c r="K46" s="292"/>
      <c r="L46" s="292"/>
      <c r="M46" s="302">
        <f>+SUM(D46:L46)</f>
        <v>0</v>
      </c>
      <c r="N46" s="301"/>
      <c r="O46" s="103"/>
      <c r="P46" s="104">
        <f t="shared" ref="P46:Y46" si="18">+IF((D46+D47&gt;D45),111,0)</f>
        <v>0</v>
      </c>
      <c r="Q46" s="104">
        <f t="shared" si="18"/>
        <v>0</v>
      </c>
      <c r="R46" s="104">
        <f t="shared" si="18"/>
        <v>0</v>
      </c>
      <c r="S46" s="104">
        <f t="shared" si="18"/>
        <v>0</v>
      </c>
      <c r="T46" s="104">
        <f t="shared" si="18"/>
        <v>0</v>
      </c>
      <c r="U46" s="104">
        <f t="shared" si="18"/>
        <v>0</v>
      </c>
      <c r="V46" s="104">
        <f t="shared" si="18"/>
        <v>0</v>
      </c>
      <c r="W46" s="104">
        <f t="shared" si="18"/>
        <v>0</v>
      </c>
      <c r="X46" s="104">
        <f t="shared" si="18"/>
        <v>0</v>
      </c>
      <c r="Y46" s="104">
        <f t="shared" si="18"/>
        <v>0</v>
      </c>
      <c r="Z46" s="107"/>
      <c r="AA46" s="104">
        <f t="shared" si="12"/>
        <v>0</v>
      </c>
      <c r="AB46" s="107"/>
      <c r="AC46" s="107"/>
    </row>
    <row r="47" spans="2:29" s="108" customFormat="1" ht="17.100000000000001" customHeight="1">
      <c r="B47" s="283"/>
      <c r="C47" s="425" t="s">
        <v>332</v>
      </c>
      <c r="D47" s="292"/>
      <c r="E47" s="292"/>
      <c r="F47" s="292"/>
      <c r="G47" s="292"/>
      <c r="H47" s="292"/>
      <c r="I47" s="292"/>
      <c r="J47" s="292"/>
      <c r="K47" s="292"/>
      <c r="L47" s="292"/>
      <c r="M47" s="302">
        <f>+SUM(D47:L47)</f>
        <v>0</v>
      </c>
      <c r="N47" s="301"/>
      <c r="O47" s="103"/>
      <c r="P47" s="104"/>
      <c r="Q47" s="104"/>
      <c r="R47" s="104"/>
      <c r="S47" s="104"/>
      <c r="T47" s="104"/>
      <c r="U47" s="104"/>
      <c r="V47" s="104"/>
      <c r="W47" s="104"/>
      <c r="X47" s="104"/>
      <c r="Y47" s="104"/>
      <c r="Z47" s="107"/>
      <c r="AA47" s="104">
        <f t="shared" si="12"/>
        <v>0</v>
      </c>
      <c r="AB47" s="107"/>
      <c r="AC47" s="107"/>
    </row>
    <row r="48" spans="2:29" s="108" customFormat="1" ht="16.5" customHeight="1">
      <c r="B48" s="285"/>
      <c r="C48" s="286" t="s">
        <v>223</v>
      </c>
      <c r="D48" s="294"/>
      <c r="E48" s="294"/>
      <c r="F48" s="294"/>
      <c r="G48" s="294"/>
      <c r="H48" s="294"/>
      <c r="I48" s="294"/>
      <c r="J48" s="294"/>
      <c r="K48" s="294"/>
      <c r="L48" s="294"/>
      <c r="M48" s="302">
        <f>+SUM(D48:L48)</f>
        <v>0</v>
      </c>
      <c r="N48" s="301"/>
      <c r="O48" s="103"/>
      <c r="P48" s="104">
        <f t="shared" ref="P48:Y48" si="19">+IF((D48&gt;D45),111,0)</f>
        <v>0</v>
      </c>
      <c r="Q48" s="104">
        <f t="shared" si="19"/>
        <v>0</v>
      </c>
      <c r="R48" s="104">
        <f t="shared" si="19"/>
        <v>0</v>
      </c>
      <c r="S48" s="104">
        <f t="shared" si="19"/>
        <v>0</v>
      </c>
      <c r="T48" s="104">
        <f t="shared" si="19"/>
        <v>0</v>
      </c>
      <c r="U48" s="104">
        <f t="shared" si="19"/>
        <v>0</v>
      </c>
      <c r="V48" s="104">
        <f t="shared" si="19"/>
        <v>0</v>
      </c>
      <c r="W48" s="104">
        <f t="shared" si="19"/>
        <v>0</v>
      </c>
      <c r="X48" s="104">
        <f t="shared" si="19"/>
        <v>0</v>
      </c>
      <c r="Y48" s="104">
        <f t="shared" si="19"/>
        <v>0</v>
      </c>
      <c r="Z48" s="107"/>
      <c r="AA48" s="104">
        <f t="shared" si="12"/>
        <v>0</v>
      </c>
      <c r="AB48" s="107"/>
      <c r="AC48" s="107"/>
    </row>
    <row r="49" spans="2:29" s="108" customFormat="1" ht="17.100000000000001" customHeight="1">
      <c r="B49" s="285"/>
      <c r="C49" s="286" t="s">
        <v>210</v>
      </c>
      <c r="D49" s="482"/>
      <c r="E49" s="482"/>
      <c r="F49" s="482"/>
      <c r="G49" s="482"/>
      <c r="H49" s="482"/>
      <c r="I49" s="482"/>
      <c r="J49" s="482"/>
      <c r="K49" s="483"/>
      <c r="L49" s="482"/>
      <c r="M49" s="483"/>
      <c r="N49" s="484"/>
      <c r="O49" s="366"/>
      <c r="P49" s="485"/>
      <c r="Q49" s="485"/>
      <c r="R49" s="485"/>
      <c r="S49" s="485"/>
      <c r="T49" s="485"/>
      <c r="U49" s="485"/>
      <c r="V49" s="485"/>
      <c r="W49" s="104">
        <f>+IF((K49&gt;K45),111,0)</f>
        <v>0</v>
      </c>
      <c r="X49" s="485"/>
      <c r="Y49" s="104">
        <f>+IF((M49&gt;M45),111,0)</f>
        <v>0</v>
      </c>
      <c r="Z49" s="107"/>
      <c r="AA49" s="485"/>
      <c r="AB49" s="107"/>
      <c r="AC49" s="107"/>
    </row>
    <row r="50" spans="2:29" s="57" customFormat="1" ht="24.95" customHeight="1">
      <c r="B50" s="358"/>
      <c r="C50" s="433" t="s">
        <v>61</v>
      </c>
      <c r="D50" s="442"/>
      <c r="E50" s="442"/>
      <c r="F50" s="442"/>
      <c r="G50" s="442"/>
      <c r="H50" s="442"/>
      <c r="I50" s="442"/>
      <c r="J50" s="442"/>
      <c r="K50" s="442"/>
      <c r="L50" s="442"/>
      <c r="M50" s="443"/>
      <c r="N50" s="299"/>
      <c r="O50" s="64"/>
      <c r="P50" s="94"/>
      <c r="Q50" s="91"/>
      <c r="R50" s="91"/>
      <c r="S50" s="91"/>
      <c r="T50" s="91"/>
      <c r="U50" s="91"/>
      <c r="V50" s="91"/>
      <c r="W50" s="91"/>
      <c r="X50" s="91"/>
      <c r="Y50" s="95"/>
      <c r="Z50" s="56"/>
      <c r="AA50" s="99"/>
      <c r="AB50" s="56"/>
      <c r="AC50" s="56"/>
    </row>
    <row r="51" spans="2:29" s="57" customFormat="1" ht="17.100000000000001" customHeight="1">
      <c r="B51" s="359"/>
      <c r="C51" s="421" t="s">
        <v>62</v>
      </c>
      <c r="D51" s="442"/>
      <c r="E51" s="442"/>
      <c r="F51" s="442"/>
      <c r="G51" s="442"/>
      <c r="H51" s="442"/>
      <c r="I51" s="442"/>
      <c r="J51" s="442"/>
      <c r="K51" s="442"/>
      <c r="L51" s="442"/>
      <c r="M51" s="443">
        <f t="shared" si="3"/>
        <v>0</v>
      </c>
      <c r="N51" s="299"/>
      <c r="O51" s="64"/>
      <c r="P51" s="94">
        <f>+D45-SUM(D51:D55)</f>
        <v>0</v>
      </c>
      <c r="Q51" s="94">
        <f t="shared" ref="Q51:Y51" si="20">+E45-SUM(E51:E55)</f>
        <v>0</v>
      </c>
      <c r="R51" s="94">
        <f t="shared" si="20"/>
        <v>0</v>
      </c>
      <c r="S51" s="94">
        <f t="shared" si="20"/>
        <v>0</v>
      </c>
      <c r="T51" s="94">
        <f t="shared" si="20"/>
        <v>0</v>
      </c>
      <c r="U51" s="94">
        <f t="shared" si="20"/>
        <v>0</v>
      </c>
      <c r="V51" s="94">
        <f t="shared" si="20"/>
        <v>0</v>
      </c>
      <c r="W51" s="94">
        <f t="shared" si="20"/>
        <v>0</v>
      </c>
      <c r="X51" s="94">
        <f t="shared" si="20"/>
        <v>0</v>
      </c>
      <c r="Y51" s="94">
        <f t="shared" si="20"/>
        <v>0</v>
      </c>
      <c r="Z51" s="56"/>
      <c r="AA51" s="93">
        <f>+M51-SUM(D51:L51)</f>
        <v>0</v>
      </c>
      <c r="AB51" s="56"/>
      <c r="AC51" s="56"/>
    </row>
    <row r="52" spans="2:29" s="57" customFormat="1" ht="17.100000000000001" customHeight="1">
      <c r="B52" s="359"/>
      <c r="C52" s="421" t="s">
        <v>303</v>
      </c>
      <c r="D52" s="442"/>
      <c r="E52" s="442"/>
      <c r="F52" s="442"/>
      <c r="G52" s="442"/>
      <c r="H52" s="442"/>
      <c r="I52" s="442"/>
      <c r="J52" s="442"/>
      <c r="K52" s="442"/>
      <c r="L52" s="442"/>
      <c r="M52" s="443">
        <f t="shared" si="3"/>
        <v>0</v>
      </c>
      <c r="N52" s="299"/>
      <c r="O52" s="64"/>
      <c r="P52" s="94"/>
      <c r="Q52" s="91"/>
      <c r="R52" s="91"/>
      <c r="S52" s="91"/>
      <c r="T52" s="91"/>
      <c r="U52" s="91"/>
      <c r="V52" s="91"/>
      <c r="W52" s="91"/>
      <c r="X52" s="91"/>
      <c r="Y52" s="95"/>
      <c r="Z52" s="56"/>
      <c r="AA52" s="93">
        <f>+M52-SUM(D52:L52)</f>
        <v>0</v>
      </c>
      <c r="AB52" s="56"/>
      <c r="AC52" s="56"/>
    </row>
    <row r="53" spans="2:29" s="57" customFormat="1" ht="17.100000000000001" customHeight="1">
      <c r="B53" s="359"/>
      <c r="C53" s="421" t="s">
        <v>304</v>
      </c>
      <c r="D53" s="442"/>
      <c r="E53" s="442"/>
      <c r="F53" s="442"/>
      <c r="G53" s="442"/>
      <c r="H53" s="442"/>
      <c r="I53" s="442"/>
      <c r="J53" s="442"/>
      <c r="K53" s="442"/>
      <c r="L53" s="442"/>
      <c r="M53" s="443">
        <f t="shared" si="3"/>
        <v>0</v>
      </c>
      <c r="N53" s="299"/>
      <c r="O53" s="64"/>
      <c r="P53" s="94"/>
      <c r="Q53" s="91"/>
      <c r="R53" s="91"/>
      <c r="S53" s="91"/>
      <c r="T53" s="91"/>
      <c r="U53" s="91"/>
      <c r="V53" s="91"/>
      <c r="W53" s="91"/>
      <c r="X53" s="91"/>
      <c r="Y53" s="95"/>
      <c r="Z53" s="56"/>
      <c r="AA53" s="93">
        <f>+M53-SUM(D53:L53)</f>
        <v>0</v>
      </c>
      <c r="AB53" s="56"/>
      <c r="AC53" s="56"/>
    </row>
    <row r="54" spans="2:29" s="57" customFormat="1" ht="17.100000000000001" customHeight="1">
      <c r="B54" s="359"/>
      <c r="C54" s="421" t="s">
        <v>305</v>
      </c>
      <c r="D54" s="442"/>
      <c r="E54" s="442"/>
      <c r="F54" s="442"/>
      <c r="G54" s="442"/>
      <c r="H54" s="442"/>
      <c r="I54" s="442"/>
      <c r="J54" s="442"/>
      <c r="K54" s="442"/>
      <c r="L54" s="442"/>
      <c r="M54" s="443">
        <f t="shared" si="3"/>
        <v>0</v>
      </c>
      <c r="N54" s="299"/>
      <c r="O54" s="64"/>
      <c r="P54" s="94"/>
      <c r="Q54" s="91"/>
      <c r="R54" s="91"/>
      <c r="S54" s="91"/>
      <c r="T54" s="91"/>
      <c r="U54" s="91"/>
      <c r="V54" s="91"/>
      <c r="W54" s="91"/>
      <c r="X54" s="91"/>
      <c r="Y54" s="95"/>
      <c r="Z54" s="56"/>
      <c r="AA54" s="93">
        <f>+M54-SUM(D54:L54)</f>
        <v>0</v>
      </c>
      <c r="AB54" s="56"/>
      <c r="AC54" s="56"/>
    </row>
    <row r="55" spans="2:29" s="57" customFormat="1" ht="17.100000000000001" customHeight="1">
      <c r="B55" s="358"/>
      <c r="C55" s="421" t="s">
        <v>302</v>
      </c>
      <c r="D55" s="442"/>
      <c r="E55" s="442"/>
      <c r="F55" s="442"/>
      <c r="G55" s="442"/>
      <c r="H55" s="442"/>
      <c r="I55" s="442"/>
      <c r="J55" s="442"/>
      <c r="K55" s="442"/>
      <c r="L55" s="442"/>
      <c r="M55" s="443">
        <f t="shared" si="3"/>
        <v>0</v>
      </c>
      <c r="N55" s="299"/>
      <c r="O55" s="64"/>
      <c r="P55" s="94"/>
      <c r="Q55" s="91"/>
      <c r="R55" s="91"/>
      <c r="S55" s="91"/>
      <c r="T55" s="91"/>
      <c r="U55" s="91"/>
      <c r="V55" s="91"/>
      <c r="W55" s="91"/>
      <c r="X55" s="91"/>
      <c r="Y55" s="95"/>
      <c r="Z55" s="56"/>
      <c r="AA55" s="93">
        <f>+M55-SUM(D55:L55)</f>
        <v>0</v>
      </c>
      <c r="AB55" s="56"/>
      <c r="AC55" s="56"/>
    </row>
    <row r="56" spans="2:29" s="61" customFormat="1" ht="30" customHeight="1">
      <c r="B56" s="363"/>
      <c r="C56" s="192" t="s">
        <v>183</v>
      </c>
      <c r="D56" s="448"/>
      <c r="E56" s="448"/>
      <c r="F56" s="448"/>
      <c r="G56" s="448"/>
      <c r="H56" s="448"/>
      <c r="I56" s="448"/>
      <c r="J56" s="448"/>
      <c r="K56" s="448"/>
      <c r="L56" s="448"/>
      <c r="M56" s="453"/>
      <c r="N56" s="304"/>
      <c r="O56" s="70"/>
      <c r="P56" s="96"/>
      <c r="Q56" s="92"/>
      <c r="R56" s="92"/>
      <c r="S56" s="92"/>
      <c r="T56" s="92"/>
      <c r="U56" s="92"/>
      <c r="V56" s="92"/>
      <c r="W56" s="92"/>
      <c r="X56" s="92"/>
      <c r="Y56" s="97"/>
      <c r="Z56" s="60"/>
      <c r="AA56" s="100"/>
      <c r="AB56" s="60"/>
      <c r="AC56" s="60"/>
    </row>
    <row r="57" spans="2:29" s="57" customFormat="1" ht="17.100000000000001" customHeight="1">
      <c r="B57" s="358"/>
      <c r="C57" s="189" t="s">
        <v>10</v>
      </c>
      <c r="D57" s="442"/>
      <c r="E57" s="442"/>
      <c r="F57" s="442"/>
      <c r="G57" s="442"/>
      <c r="H57" s="442"/>
      <c r="I57" s="442"/>
      <c r="J57" s="442"/>
      <c r="K57" s="442"/>
      <c r="L57" s="442"/>
      <c r="M57" s="443">
        <f t="shared" si="3"/>
        <v>0</v>
      </c>
      <c r="N57" s="299"/>
      <c r="O57" s="64"/>
      <c r="P57" s="94">
        <f t="shared" ref="P57:Y57" si="21">+D57-SUM(D58:D59)</f>
        <v>0</v>
      </c>
      <c r="Q57" s="94">
        <f t="shared" si="21"/>
        <v>0</v>
      </c>
      <c r="R57" s="94">
        <f t="shared" si="21"/>
        <v>0</v>
      </c>
      <c r="S57" s="94">
        <f t="shared" si="21"/>
        <v>0</v>
      </c>
      <c r="T57" s="94">
        <f t="shared" si="21"/>
        <v>0</v>
      </c>
      <c r="U57" s="94">
        <f t="shared" si="21"/>
        <v>0</v>
      </c>
      <c r="V57" s="94">
        <f t="shared" si="21"/>
        <v>0</v>
      </c>
      <c r="W57" s="94">
        <f t="shared" si="21"/>
        <v>0</v>
      </c>
      <c r="X57" s="94">
        <f t="shared" si="21"/>
        <v>0</v>
      </c>
      <c r="Y57" s="94">
        <f t="shared" si="21"/>
        <v>0</v>
      </c>
      <c r="Z57" s="56"/>
      <c r="AA57" s="94">
        <f t="shared" ref="AA57:AA75" si="22">+M57-SUM(D57:L57)</f>
        <v>0</v>
      </c>
      <c r="AB57" s="56"/>
      <c r="AC57" s="56"/>
    </row>
    <row r="58" spans="2:29" s="57" customFormat="1" ht="17.100000000000001" customHeight="1">
      <c r="B58" s="359"/>
      <c r="C58" s="191" t="s">
        <v>53</v>
      </c>
      <c r="D58" s="442"/>
      <c r="E58" s="442"/>
      <c r="F58" s="442"/>
      <c r="G58" s="442"/>
      <c r="H58" s="442"/>
      <c r="I58" s="442"/>
      <c r="J58" s="442"/>
      <c r="K58" s="442"/>
      <c r="L58" s="442"/>
      <c r="M58" s="443">
        <f t="shared" si="3"/>
        <v>0</v>
      </c>
      <c r="N58" s="299"/>
      <c r="O58" s="64"/>
      <c r="P58" s="94"/>
      <c r="Q58" s="91"/>
      <c r="R58" s="91"/>
      <c r="S58" s="91"/>
      <c r="T58" s="91"/>
      <c r="U58" s="91"/>
      <c r="V58" s="91"/>
      <c r="W58" s="91"/>
      <c r="X58" s="91"/>
      <c r="Y58" s="95"/>
      <c r="Z58" s="56"/>
      <c r="AA58" s="94">
        <f t="shared" si="22"/>
        <v>0</v>
      </c>
      <c r="AB58" s="56"/>
      <c r="AC58" s="56"/>
    </row>
    <row r="59" spans="2:29" s="57" customFormat="1" ht="17.100000000000001" customHeight="1">
      <c r="B59" s="359"/>
      <c r="C59" s="191" t="s">
        <v>54</v>
      </c>
      <c r="D59" s="442"/>
      <c r="E59" s="442"/>
      <c r="F59" s="442"/>
      <c r="G59" s="442"/>
      <c r="H59" s="442"/>
      <c r="I59" s="442"/>
      <c r="J59" s="442"/>
      <c r="K59" s="442"/>
      <c r="L59" s="442"/>
      <c r="M59" s="443">
        <f t="shared" si="3"/>
        <v>0</v>
      </c>
      <c r="N59" s="299"/>
      <c r="O59" s="64"/>
      <c r="P59" s="94"/>
      <c r="Q59" s="91"/>
      <c r="R59" s="91"/>
      <c r="S59" s="91"/>
      <c r="T59" s="91"/>
      <c r="U59" s="91"/>
      <c r="V59" s="91"/>
      <c r="W59" s="91"/>
      <c r="X59" s="91"/>
      <c r="Y59" s="95"/>
      <c r="Z59" s="56"/>
      <c r="AA59" s="94">
        <f t="shared" si="22"/>
        <v>0</v>
      </c>
      <c r="AB59" s="56"/>
      <c r="AC59" s="56"/>
    </row>
    <row r="60" spans="2:29" s="57" customFormat="1" ht="30" customHeight="1">
      <c r="B60" s="358"/>
      <c r="C60" s="189" t="s">
        <v>11</v>
      </c>
      <c r="D60" s="442"/>
      <c r="E60" s="442"/>
      <c r="F60" s="442"/>
      <c r="G60" s="442"/>
      <c r="H60" s="442"/>
      <c r="I60" s="442"/>
      <c r="J60" s="442"/>
      <c r="K60" s="442"/>
      <c r="L60" s="442"/>
      <c r="M60" s="443">
        <f t="shared" si="3"/>
        <v>0</v>
      </c>
      <c r="N60" s="299"/>
      <c r="O60" s="64"/>
      <c r="P60" s="94">
        <f t="shared" ref="P60:Y60" si="23">+D60-SUM(D61:D62)</f>
        <v>0</v>
      </c>
      <c r="Q60" s="94">
        <f t="shared" si="23"/>
        <v>0</v>
      </c>
      <c r="R60" s="94">
        <f t="shared" si="23"/>
        <v>0</v>
      </c>
      <c r="S60" s="94">
        <f t="shared" si="23"/>
        <v>0</v>
      </c>
      <c r="T60" s="94">
        <f t="shared" si="23"/>
        <v>0</v>
      </c>
      <c r="U60" s="94">
        <f t="shared" si="23"/>
        <v>0</v>
      </c>
      <c r="V60" s="94">
        <f t="shared" si="23"/>
        <v>0</v>
      </c>
      <c r="W60" s="94">
        <f t="shared" si="23"/>
        <v>0</v>
      </c>
      <c r="X60" s="94">
        <f t="shared" si="23"/>
        <v>0</v>
      </c>
      <c r="Y60" s="94">
        <f t="shared" si="23"/>
        <v>0</v>
      </c>
      <c r="Z60" s="56"/>
      <c r="AA60" s="94">
        <f t="shared" si="22"/>
        <v>0</v>
      </c>
      <c r="AB60" s="56"/>
      <c r="AC60" s="56"/>
    </row>
    <row r="61" spans="2:29" s="57" customFormat="1" ht="17.100000000000001" customHeight="1">
      <c r="B61" s="358"/>
      <c r="C61" s="191" t="s">
        <v>53</v>
      </c>
      <c r="D61" s="442"/>
      <c r="E61" s="442"/>
      <c r="F61" s="442"/>
      <c r="G61" s="442"/>
      <c r="H61" s="442"/>
      <c r="I61" s="442"/>
      <c r="J61" s="442"/>
      <c r="K61" s="442"/>
      <c r="L61" s="442"/>
      <c r="M61" s="443">
        <f t="shared" si="3"/>
        <v>0</v>
      </c>
      <c r="N61" s="299"/>
      <c r="O61" s="64"/>
      <c r="P61" s="94"/>
      <c r="Q61" s="91"/>
      <c r="R61" s="91"/>
      <c r="S61" s="91"/>
      <c r="T61" s="91"/>
      <c r="U61" s="91"/>
      <c r="V61" s="91"/>
      <c r="W61" s="91"/>
      <c r="X61" s="91"/>
      <c r="Y61" s="95"/>
      <c r="Z61" s="56"/>
      <c r="AA61" s="94">
        <f t="shared" si="22"/>
        <v>0</v>
      </c>
      <c r="AB61" s="56"/>
      <c r="AC61" s="56"/>
    </row>
    <row r="62" spans="2:29" s="57" customFormat="1" ht="17.100000000000001" customHeight="1">
      <c r="B62" s="358"/>
      <c r="C62" s="191" t="s">
        <v>54</v>
      </c>
      <c r="D62" s="442"/>
      <c r="E62" s="442"/>
      <c r="F62" s="442"/>
      <c r="G62" s="442"/>
      <c r="H62" s="442"/>
      <c r="I62" s="442"/>
      <c r="J62" s="442"/>
      <c r="K62" s="442"/>
      <c r="L62" s="442"/>
      <c r="M62" s="443">
        <f t="shared" si="3"/>
        <v>0</v>
      </c>
      <c r="N62" s="299"/>
      <c r="O62" s="64"/>
      <c r="P62" s="94"/>
      <c r="Q62" s="91"/>
      <c r="R62" s="91"/>
      <c r="S62" s="91"/>
      <c r="T62" s="91"/>
      <c r="U62" s="91"/>
      <c r="V62" s="91"/>
      <c r="W62" s="91"/>
      <c r="X62" s="91"/>
      <c r="Y62" s="95"/>
      <c r="Z62" s="56"/>
      <c r="AA62" s="94">
        <f t="shared" si="22"/>
        <v>0</v>
      </c>
      <c r="AB62" s="56"/>
      <c r="AC62" s="56"/>
    </row>
    <row r="63" spans="2:29" s="61" customFormat="1" ht="30" customHeight="1">
      <c r="B63" s="360"/>
      <c r="C63" s="361" t="s">
        <v>168</v>
      </c>
      <c r="D63" s="446"/>
      <c r="E63" s="446"/>
      <c r="F63" s="446"/>
      <c r="G63" s="446"/>
      <c r="H63" s="446"/>
      <c r="I63" s="446"/>
      <c r="J63" s="446"/>
      <c r="K63" s="446"/>
      <c r="L63" s="446"/>
      <c r="M63" s="443">
        <f t="shared" si="3"/>
        <v>0</v>
      </c>
      <c r="N63" s="300"/>
      <c r="O63" s="114"/>
      <c r="P63" s="96">
        <f>+D60-SUM(D63:D68)</f>
        <v>0</v>
      </c>
      <c r="Q63" s="96">
        <f t="shared" ref="Q63:Y63" si="24">+E60-SUM(E63:E68)</f>
        <v>0</v>
      </c>
      <c r="R63" s="96">
        <f t="shared" si="24"/>
        <v>0</v>
      </c>
      <c r="S63" s="96">
        <f t="shared" si="24"/>
        <v>0</v>
      </c>
      <c r="T63" s="96">
        <f t="shared" si="24"/>
        <v>0</v>
      </c>
      <c r="U63" s="96">
        <f t="shared" si="24"/>
        <v>0</v>
      </c>
      <c r="V63" s="96">
        <f t="shared" si="24"/>
        <v>0</v>
      </c>
      <c r="W63" s="96">
        <f t="shared" si="24"/>
        <v>0</v>
      </c>
      <c r="X63" s="96">
        <f t="shared" si="24"/>
        <v>0</v>
      </c>
      <c r="Y63" s="96">
        <f t="shared" si="24"/>
        <v>0</v>
      </c>
      <c r="Z63" s="60"/>
      <c r="AA63" s="96">
        <f t="shared" si="22"/>
        <v>0</v>
      </c>
      <c r="AB63" s="60"/>
      <c r="AC63" s="60"/>
    </row>
    <row r="64" spans="2:29" s="57" customFormat="1" ht="17.100000000000001" customHeight="1">
      <c r="B64" s="359"/>
      <c r="C64" s="191" t="s">
        <v>66</v>
      </c>
      <c r="D64" s="442"/>
      <c r="E64" s="442"/>
      <c r="F64" s="442"/>
      <c r="G64" s="442"/>
      <c r="H64" s="442"/>
      <c r="I64" s="442"/>
      <c r="J64" s="442"/>
      <c r="K64" s="442"/>
      <c r="L64" s="442"/>
      <c r="M64" s="443">
        <f t="shared" si="3"/>
        <v>0</v>
      </c>
      <c r="N64" s="299"/>
      <c r="O64" s="64"/>
      <c r="P64" s="94"/>
      <c r="Q64" s="91"/>
      <c r="R64" s="91"/>
      <c r="S64" s="91"/>
      <c r="T64" s="91"/>
      <c r="U64" s="91"/>
      <c r="V64" s="91"/>
      <c r="W64" s="91"/>
      <c r="X64" s="91"/>
      <c r="Y64" s="95"/>
      <c r="Z64" s="56"/>
      <c r="AA64" s="94">
        <f t="shared" si="22"/>
        <v>0</v>
      </c>
      <c r="AB64" s="56"/>
      <c r="AC64" s="56"/>
    </row>
    <row r="65" spans="2:29" s="57" customFormat="1" ht="17.100000000000001" customHeight="1">
      <c r="B65" s="359"/>
      <c r="C65" s="191" t="s">
        <v>270</v>
      </c>
      <c r="D65" s="442"/>
      <c r="E65" s="442"/>
      <c r="F65" s="442"/>
      <c r="G65" s="442"/>
      <c r="H65" s="442"/>
      <c r="I65" s="442"/>
      <c r="J65" s="442"/>
      <c r="K65" s="442"/>
      <c r="L65" s="442"/>
      <c r="M65" s="443">
        <f t="shared" si="3"/>
        <v>0</v>
      </c>
      <c r="N65" s="299"/>
      <c r="O65" s="64"/>
      <c r="P65" s="94"/>
      <c r="Q65" s="91"/>
      <c r="R65" s="91"/>
      <c r="S65" s="91"/>
      <c r="T65" s="91"/>
      <c r="U65" s="91"/>
      <c r="V65" s="91"/>
      <c r="W65" s="91"/>
      <c r="X65" s="91"/>
      <c r="Y65" s="95"/>
      <c r="Z65" s="56"/>
      <c r="AA65" s="94">
        <f t="shared" si="22"/>
        <v>0</v>
      </c>
      <c r="AB65" s="56"/>
      <c r="AC65" s="56"/>
    </row>
    <row r="66" spans="2:29" s="57" customFormat="1" ht="17.100000000000001" customHeight="1">
      <c r="B66" s="359"/>
      <c r="C66" s="191" t="s">
        <v>169</v>
      </c>
      <c r="D66" s="442"/>
      <c r="E66" s="442"/>
      <c r="F66" s="442"/>
      <c r="G66" s="442"/>
      <c r="H66" s="442"/>
      <c r="I66" s="442"/>
      <c r="J66" s="442"/>
      <c r="K66" s="442"/>
      <c r="L66" s="442"/>
      <c r="M66" s="443">
        <f t="shared" si="3"/>
        <v>0</v>
      </c>
      <c r="N66" s="299"/>
      <c r="O66" s="64"/>
      <c r="P66" s="94"/>
      <c r="Q66" s="91"/>
      <c r="R66" s="91"/>
      <c r="S66" s="91"/>
      <c r="T66" s="91"/>
      <c r="U66" s="91"/>
      <c r="V66" s="91"/>
      <c r="W66" s="91"/>
      <c r="X66" s="91"/>
      <c r="Y66" s="95"/>
      <c r="Z66" s="56"/>
      <c r="AA66" s="94">
        <f t="shared" si="22"/>
        <v>0</v>
      </c>
      <c r="AB66" s="56"/>
      <c r="AC66" s="56"/>
    </row>
    <row r="67" spans="2:29" s="57" customFormat="1" ht="17.100000000000001" customHeight="1">
      <c r="B67" s="359"/>
      <c r="C67" s="490" t="s">
        <v>46</v>
      </c>
      <c r="D67" s="442"/>
      <c r="E67" s="442"/>
      <c r="F67" s="442"/>
      <c r="G67" s="442"/>
      <c r="H67" s="442"/>
      <c r="I67" s="442"/>
      <c r="J67" s="442"/>
      <c r="K67" s="442"/>
      <c r="L67" s="442"/>
      <c r="M67" s="443">
        <f t="shared" si="3"/>
        <v>0</v>
      </c>
      <c r="N67" s="299"/>
      <c r="O67" s="64"/>
      <c r="P67" s="94"/>
      <c r="Q67" s="91"/>
      <c r="R67" s="91"/>
      <c r="S67" s="91"/>
      <c r="T67" s="91"/>
      <c r="U67" s="91"/>
      <c r="V67" s="91"/>
      <c r="W67" s="91"/>
      <c r="X67" s="91"/>
      <c r="Y67" s="95"/>
      <c r="Z67" s="56"/>
      <c r="AA67" s="94">
        <f t="shared" si="22"/>
        <v>0</v>
      </c>
      <c r="AB67" s="56"/>
      <c r="AC67" s="56"/>
    </row>
    <row r="68" spans="2:29" s="57" customFormat="1" ht="17.100000000000001" customHeight="1">
      <c r="B68" s="359"/>
      <c r="C68" s="490" t="s">
        <v>211</v>
      </c>
      <c r="D68" s="442"/>
      <c r="E68" s="442"/>
      <c r="F68" s="442"/>
      <c r="G68" s="442"/>
      <c r="H68" s="442"/>
      <c r="I68" s="442"/>
      <c r="J68" s="442"/>
      <c r="K68" s="442"/>
      <c r="L68" s="442"/>
      <c r="M68" s="443">
        <f>+SUM(D68:L68)</f>
        <v>0</v>
      </c>
      <c r="N68" s="299"/>
      <c r="O68" s="64"/>
      <c r="P68" s="94"/>
      <c r="Q68" s="91"/>
      <c r="R68" s="91"/>
      <c r="S68" s="91"/>
      <c r="T68" s="91"/>
      <c r="U68" s="91"/>
      <c r="V68" s="91"/>
      <c r="W68" s="91"/>
      <c r="X68" s="91"/>
      <c r="Y68" s="95"/>
      <c r="Z68" s="56"/>
      <c r="AA68" s="94">
        <f t="shared" si="22"/>
        <v>0</v>
      </c>
      <c r="AB68" s="56"/>
      <c r="AC68" s="56"/>
    </row>
    <row r="69" spans="2:29" s="61" customFormat="1" ht="24.95" customHeight="1">
      <c r="B69" s="360"/>
      <c r="C69" s="190" t="s">
        <v>12</v>
      </c>
      <c r="D69" s="446"/>
      <c r="E69" s="446"/>
      <c r="F69" s="446"/>
      <c r="G69" s="446"/>
      <c r="H69" s="446"/>
      <c r="I69" s="446"/>
      <c r="J69" s="446"/>
      <c r="K69" s="446"/>
      <c r="L69" s="446"/>
      <c r="M69" s="444">
        <f>+SUM(D69:L69)</f>
        <v>0</v>
      </c>
      <c r="N69" s="300"/>
      <c r="O69" s="114"/>
      <c r="P69" s="96">
        <f t="shared" ref="P69:Y69" si="25">+D69-SUM(D70:D71)</f>
        <v>0</v>
      </c>
      <c r="Q69" s="96">
        <f t="shared" si="25"/>
        <v>0</v>
      </c>
      <c r="R69" s="96">
        <f t="shared" si="25"/>
        <v>0</v>
      </c>
      <c r="S69" s="96">
        <f t="shared" si="25"/>
        <v>0</v>
      </c>
      <c r="T69" s="96">
        <f t="shared" si="25"/>
        <v>0</v>
      </c>
      <c r="U69" s="96">
        <f t="shared" si="25"/>
        <v>0</v>
      </c>
      <c r="V69" s="96">
        <f t="shared" si="25"/>
        <v>0</v>
      </c>
      <c r="W69" s="96">
        <f t="shared" si="25"/>
        <v>0</v>
      </c>
      <c r="X69" s="96">
        <f t="shared" si="25"/>
        <v>0</v>
      </c>
      <c r="Y69" s="96">
        <f t="shared" si="25"/>
        <v>0</v>
      </c>
      <c r="Z69" s="60"/>
      <c r="AA69" s="96">
        <f t="shared" si="22"/>
        <v>0</v>
      </c>
      <c r="AB69" s="60"/>
      <c r="AC69" s="60"/>
    </row>
    <row r="70" spans="2:29" s="108" customFormat="1" ht="17.100000000000001" customHeight="1">
      <c r="B70" s="283"/>
      <c r="C70" s="191" t="s">
        <v>53</v>
      </c>
      <c r="D70" s="445"/>
      <c r="E70" s="445"/>
      <c r="F70" s="445"/>
      <c r="G70" s="445"/>
      <c r="H70" s="445"/>
      <c r="I70" s="445"/>
      <c r="J70" s="445"/>
      <c r="K70" s="445"/>
      <c r="L70" s="445"/>
      <c r="M70" s="443">
        <f>+SUM(D70:L70)</f>
        <v>0</v>
      </c>
      <c r="N70" s="301"/>
      <c r="O70" s="103"/>
      <c r="P70" s="104"/>
      <c r="Q70" s="105"/>
      <c r="R70" s="105"/>
      <c r="S70" s="105"/>
      <c r="T70" s="105"/>
      <c r="U70" s="105"/>
      <c r="V70" s="105"/>
      <c r="W70" s="105"/>
      <c r="X70" s="105"/>
      <c r="Y70" s="106"/>
      <c r="Z70" s="107"/>
      <c r="AA70" s="94">
        <f t="shared" si="22"/>
        <v>0</v>
      </c>
      <c r="AB70" s="107"/>
      <c r="AC70" s="107"/>
    </row>
    <row r="71" spans="2:29" s="57" customFormat="1" ht="17.100000000000001" customHeight="1">
      <c r="B71" s="359"/>
      <c r="C71" s="191" t="s">
        <v>54</v>
      </c>
      <c r="D71" s="442"/>
      <c r="E71" s="442"/>
      <c r="F71" s="442"/>
      <c r="G71" s="442"/>
      <c r="H71" s="442"/>
      <c r="I71" s="442"/>
      <c r="J71" s="442"/>
      <c r="K71" s="442"/>
      <c r="L71" s="442"/>
      <c r="M71" s="443">
        <f>+SUM(D71:L71)</f>
        <v>0</v>
      </c>
      <c r="N71" s="299"/>
      <c r="O71" s="64"/>
      <c r="P71" s="94"/>
      <c r="Q71" s="91"/>
      <c r="R71" s="91"/>
      <c r="S71" s="91"/>
      <c r="T71" s="91"/>
      <c r="U71" s="91"/>
      <c r="V71" s="91"/>
      <c r="W71" s="91"/>
      <c r="X71" s="91"/>
      <c r="Y71" s="95"/>
      <c r="Z71" s="56"/>
      <c r="AA71" s="94">
        <f t="shared" si="22"/>
        <v>0</v>
      </c>
      <c r="AB71" s="56"/>
      <c r="AC71" s="56"/>
    </row>
    <row r="72" spans="2:29" s="61" customFormat="1" ht="30" customHeight="1">
      <c r="B72" s="362"/>
      <c r="C72" s="190" t="s">
        <v>49</v>
      </c>
      <c r="D72" s="447">
        <f>+SUM(D69,D60,D57)</f>
        <v>0</v>
      </c>
      <c r="E72" s="447">
        <f t="shared" ref="E72:L72" si="26">+SUM(E69,E60,E57)</f>
        <v>0</v>
      </c>
      <c r="F72" s="447">
        <f t="shared" si="26"/>
        <v>0</v>
      </c>
      <c r="G72" s="447">
        <f t="shared" si="26"/>
        <v>0</v>
      </c>
      <c r="H72" s="447">
        <f t="shared" si="26"/>
        <v>0</v>
      </c>
      <c r="I72" s="447">
        <f t="shared" si="26"/>
        <v>0</v>
      </c>
      <c r="J72" s="447">
        <f t="shared" si="26"/>
        <v>0</v>
      </c>
      <c r="K72" s="447">
        <f t="shared" si="26"/>
        <v>0</v>
      </c>
      <c r="L72" s="447">
        <f t="shared" si="26"/>
        <v>0</v>
      </c>
      <c r="M72" s="444">
        <f t="shared" si="3"/>
        <v>0</v>
      </c>
      <c r="N72" s="300"/>
      <c r="O72" s="114"/>
      <c r="P72" s="96">
        <f t="shared" ref="P72:Y72" si="27">+D72-D57-D60-D69</f>
        <v>0</v>
      </c>
      <c r="Q72" s="96">
        <f t="shared" si="27"/>
        <v>0</v>
      </c>
      <c r="R72" s="96">
        <f t="shared" si="27"/>
        <v>0</v>
      </c>
      <c r="S72" s="96">
        <f t="shared" si="27"/>
        <v>0</v>
      </c>
      <c r="T72" s="96">
        <f t="shared" si="27"/>
        <v>0</v>
      </c>
      <c r="U72" s="96">
        <f t="shared" si="27"/>
        <v>0</v>
      </c>
      <c r="V72" s="96">
        <f t="shared" si="27"/>
        <v>0</v>
      </c>
      <c r="W72" s="96">
        <f t="shared" si="27"/>
        <v>0</v>
      </c>
      <c r="X72" s="96">
        <f t="shared" si="27"/>
        <v>0</v>
      </c>
      <c r="Y72" s="96">
        <f t="shared" si="27"/>
        <v>0</v>
      </c>
      <c r="Z72" s="60"/>
      <c r="AA72" s="96">
        <f t="shared" si="22"/>
        <v>0</v>
      </c>
      <c r="AB72" s="60"/>
      <c r="AC72" s="60"/>
    </row>
    <row r="73" spans="2:29" s="108" customFormat="1" ht="17.100000000000001" customHeight="1">
      <c r="B73" s="283"/>
      <c r="C73" s="425" t="s">
        <v>331</v>
      </c>
      <c r="D73" s="292"/>
      <c r="E73" s="292"/>
      <c r="F73" s="292"/>
      <c r="G73" s="292"/>
      <c r="H73" s="292"/>
      <c r="I73" s="292"/>
      <c r="J73" s="292"/>
      <c r="K73" s="292"/>
      <c r="L73" s="292"/>
      <c r="M73" s="302">
        <f>+SUM(D73:L73)</f>
        <v>0</v>
      </c>
      <c r="N73" s="301"/>
      <c r="O73" s="103"/>
      <c r="P73" s="104">
        <f t="shared" ref="P73:Y73" si="28">+IF((D73+D74&gt;D72),111,0)</f>
        <v>0</v>
      </c>
      <c r="Q73" s="104">
        <f t="shared" si="28"/>
        <v>0</v>
      </c>
      <c r="R73" s="104">
        <f t="shared" si="28"/>
        <v>0</v>
      </c>
      <c r="S73" s="104">
        <f t="shared" si="28"/>
        <v>0</v>
      </c>
      <c r="T73" s="104">
        <f t="shared" si="28"/>
        <v>0</v>
      </c>
      <c r="U73" s="104">
        <f t="shared" si="28"/>
        <v>0</v>
      </c>
      <c r="V73" s="104">
        <f t="shared" si="28"/>
        <v>0</v>
      </c>
      <c r="W73" s="104">
        <f t="shared" si="28"/>
        <v>0</v>
      </c>
      <c r="X73" s="104">
        <f t="shared" si="28"/>
        <v>0</v>
      </c>
      <c r="Y73" s="104">
        <f t="shared" si="28"/>
        <v>0</v>
      </c>
      <c r="Z73" s="107"/>
      <c r="AA73" s="104">
        <f t="shared" si="22"/>
        <v>0</v>
      </c>
      <c r="AB73" s="107"/>
      <c r="AC73" s="107"/>
    </row>
    <row r="74" spans="2:29" s="108" customFormat="1" ht="17.100000000000001" customHeight="1">
      <c r="B74" s="283"/>
      <c r="C74" s="425" t="s">
        <v>332</v>
      </c>
      <c r="D74" s="292"/>
      <c r="E74" s="292"/>
      <c r="F74" s="292"/>
      <c r="G74" s="292"/>
      <c r="H74" s="292"/>
      <c r="I74" s="292"/>
      <c r="J74" s="292"/>
      <c r="K74" s="292"/>
      <c r="L74" s="292"/>
      <c r="M74" s="302">
        <f>+SUM(D74:L74)</f>
        <v>0</v>
      </c>
      <c r="N74" s="301"/>
      <c r="O74" s="103"/>
      <c r="P74" s="104"/>
      <c r="Q74" s="104"/>
      <c r="R74" s="104"/>
      <c r="S74" s="104"/>
      <c r="T74" s="104"/>
      <c r="U74" s="104"/>
      <c r="V74" s="104"/>
      <c r="W74" s="104"/>
      <c r="X74" s="104"/>
      <c r="Y74" s="104"/>
      <c r="Z74" s="107"/>
      <c r="AA74" s="104">
        <f t="shared" si="22"/>
        <v>0</v>
      </c>
      <c r="AB74" s="107"/>
      <c r="AC74" s="107"/>
    </row>
    <row r="75" spans="2:29" s="108" customFormat="1" ht="17.100000000000001" customHeight="1">
      <c r="B75" s="285"/>
      <c r="C75" s="286" t="s">
        <v>223</v>
      </c>
      <c r="D75" s="294"/>
      <c r="E75" s="294"/>
      <c r="F75" s="294"/>
      <c r="G75" s="294"/>
      <c r="H75" s="294"/>
      <c r="I75" s="294"/>
      <c r="J75" s="294"/>
      <c r="K75" s="294"/>
      <c r="L75" s="294"/>
      <c r="M75" s="302">
        <f>+SUM(D75:L75)</f>
        <v>0</v>
      </c>
      <c r="N75" s="301"/>
      <c r="O75" s="103"/>
      <c r="P75" s="104">
        <f t="shared" ref="P75:Y75" si="29">+IF((D75&gt;D72),111,0)</f>
        <v>0</v>
      </c>
      <c r="Q75" s="104">
        <f t="shared" si="29"/>
        <v>0</v>
      </c>
      <c r="R75" s="104">
        <f t="shared" si="29"/>
        <v>0</v>
      </c>
      <c r="S75" s="104">
        <f t="shared" si="29"/>
        <v>0</v>
      </c>
      <c r="T75" s="104">
        <f t="shared" si="29"/>
        <v>0</v>
      </c>
      <c r="U75" s="104">
        <f t="shared" si="29"/>
        <v>0</v>
      </c>
      <c r="V75" s="104">
        <f t="shared" si="29"/>
        <v>0</v>
      </c>
      <c r="W75" s="104">
        <f t="shared" si="29"/>
        <v>0</v>
      </c>
      <c r="X75" s="104">
        <f t="shared" si="29"/>
        <v>0</v>
      </c>
      <c r="Y75" s="104">
        <f t="shared" si="29"/>
        <v>0</v>
      </c>
      <c r="Z75" s="107"/>
      <c r="AA75" s="104">
        <f t="shared" si="22"/>
        <v>0</v>
      </c>
      <c r="AB75" s="107"/>
      <c r="AC75" s="107"/>
    </row>
    <row r="76" spans="2:29" s="57" customFormat="1" ht="24.95" customHeight="1">
      <c r="B76" s="358"/>
      <c r="C76" s="433" t="s">
        <v>60</v>
      </c>
      <c r="D76" s="442"/>
      <c r="E76" s="442"/>
      <c r="F76" s="442"/>
      <c r="G76" s="442"/>
      <c r="H76" s="442"/>
      <c r="I76" s="442"/>
      <c r="J76" s="442"/>
      <c r="K76" s="442"/>
      <c r="L76" s="442"/>
      <c r="M76" s="443"/>
      <c r="N76" s="299"/>
      <c r="O76" s="64"/>
      <c r="P76" s="94"/>
      <c r="Q76" s="91"/>
      <c r="R76" s="91"/>
      <c r="S76" s="91"/>
      <c r="T76" s="91"/>
      <c r="U76" s="91"/>
      <c r="V76" s="91"/>
      <c r="W76" s="91"/>
      <c r="X76" s="91"/>
      <c r="Y76" s="95"/>
      <c r="Z76" s="56"/>
      <c r="AA76" s="99"/>
      <c r="AB76" s="56"/>
      <c r="AC76" s="56"/>
    </row>
    <row r="77" spans="2:29" s="57" customFormat="1" ht="17.100000000000001" customHeight="1">
      <c r="B77" s="359"/>
      <c r="C77" s="421" t="s">
        <v>62</v>
      </c>
      <c r="D77" s="442"/>
      <c r="E77" s="442"/>
      <c r="F77" s="442"/>
      <c r="G77" s="442"/>
      <c r="H77" s="442"/>
      <c r="I77" s="442"/>
      <c r="J77" s="442"/>
      <c r="K77" s="442"/>
      <c r="L77" s="442"/>
      <c r="M77" s="443">
        <f t="shared" si="3"/>
        <v>0</v>
      </c>
      <c r="N77" s="299"/>
      <c r="O77" s="64"/>
      <c r="P77" s="94">
        <f t="shared" ref="P77:Y77" si="30">+D72-SUM(D77:D81)</f>
        <v>0</v>
      </c>
      <c r="Q77" s="94">
        <f t="shared" si="30"/>
        <v>0</v>
      </c>
      <c r="R77" s="94">
        <f t="shared" si="30"/>
        <v>0</v>
      </c>
      <c r="S77" s="94">
        <f t="shared" si="30"/>
        <v>0</v>
      </c>
      <c r="T77" s="94">
        <f t="shared" si="30"/>
        <v>0</v>
      </c>
      <c r="U77" s="94">
        <f t="shared" si="30"/>
        <v>0</v>
      </c>
      <c r="V77" s="94">
        <f t="shared" si="30"/>
        <v>0</v>
      </c>
      <c r="W77" s="94">
        <f t="shared" si="30"/>
        <v>0</v>
      </c>
      <c r="X77" s="94">
        <f t="shared" si="30"/>
        <v>0</v>
      </c>
      <c r="Y77" s="94">
        <f t="shared" si="30"/>
        <v>0</v>
      </c>
      <c r="Z77" s="56"/>
      <c r="AA77" s="93">
        <f>+M77-SUM(D77:L77)</f>
        <v>0</v>
      </c>
      <c r="AB77" s="56"/>
      <c r="AC77" s="56"/>
    </row>
    <row r="78" spans="2:29" s="57" customFormat="1" ht="16.5" customHeight="1">
      <c r="B78" s="359"/>
      <c r="C78" s="421" t="s">
        <v>303</v>
      </c>
      <c r="D78" s="442"/>
      <c r="E78" s="442"/>
      <c r="F78" s="442"/>
      <c r="G78" s="442"/>
      <c r="H78" s="442"/>
      <c r="I78" s="442"/>
      <c r="J78" s="442"/>
      <c r="K78" s="442"/>
      <c r="L78" s="442"/>
      <c r="M78" s="443">
        <f t="shared" si="3"/>
        <v>0</v>
      </c>
      <c r="N78" s="299"/>
      <c r="O78" s="64"/>
      <c r="P78" s="94"/>
      <c r="Q78" s="91"/>
      <c r="R78" s="91"/>
      <c r="S78" s="91"/>
      <c r="T78" s="91"/>
      <c r="U78" s="91"/>
      <c r="V78" s="91"/>
      <c r="W78" s="91"/>
      <c r="X78" s="91"/>
      <c r="Y78" s="95"/>
      <c r="Z78" s="56"/>
      <c r="AA78" s="93">
        <f>+M78-SUM(D78:L78)</f>
        <v>0</v>
      </c>
      <c r="AB78" s="56"/>
      <c r="AC78" s="56"/>
    </row>
    <row r="79" spans="2:29" s="57" customFormat="1" ht="16.5" customHeight="1">
      <c r="B79" s="359"/>
      <c r="C79" s="421" t="s">
        <v>304</v>
      </c>
      <c r="D79" s="442"/>
      <c r="E79" s="442"/>
      <c r="F79" s="442"/>
      <c r="G79" s="442"/>
      <c r="H79" s="442"/>
      <c r="I79" s="442"/>
      <c r="J79" s="442"/>
      <c r="K79" s="442"/>
      <c r="L79" s="442"/>
      <c r="M79" s="443">
        <f t="shared" si="3"/>
        <v>0</v>
      </c>
      <c r="N79" s="299"/>
      <c r="O79" s="64"/>
      <c r="P79" s="94"/>
      <c r="Q79" s="91"/>
      <c r="R79" s="91"/>
      <c r="S79" s="91"/>
      <c r="T79" s="91"/>
      <c r="U79" s="91"/>
      <c r="V79" s="91"/>
      <c r="W79" s="91"/>
      <c r="X79" s="91"/>
      <c r="Y79" s="95"/>
      <c r="Z79" s="56"/>
      <c r="AA79" s="93">
        <f>+M79-SUM(D79:L79)</f>
        <v>0</v>
      </c>
      <c r="AB79" s="56"/>
      <c r="AC79" s="56"/>
    </row>
    <row r="80" spans="2:29" s="57" customFormat="1" ht="16.5" customHeight="1">
      <c r="B80" s="359"/>
      <c r="C80" s="421" t="s">
        <v>305</v>
      </c>
      <c r="D80" s="442"/>
      <c r="E80" s="442"/>
      <c r="F80" s="442"/>
      <c r="G80" s="442"/>
      <c r="H80" s="442"/>
      <c r="I80" s="442"/>
      <c r="J80" s="442"/>
      <c r="K80" s="442"/>
      <c r="L80" s="442"/>
      <c r="M80" s="443">
        <f t="shared" si="3"/>
        <v>0</v>
      </c>
      <c r="N80" s="299"/>
      <c r="O80" s="64"/>
      <c r="P80" s="94"/>
      <c r="Q80" s="91"/>
      <c r="R80" s="91"/>
      <c r="S80" s="91"/>
      <c r="T80" s="91"/>
      <c r="U80" s="91"/>
      <c r="V80" s="91"/>
      <c r="W80" s="91"/>
      <c r="X80" s="91"/>
      <c r="Y80" s="95"/>
      <c r="Z80" s="56"/>
      <c r="AA80" s="93">
        <f>+M80-SUM(D80:L80)</f>
        <v>0</v>
      </c>
      <c r="AB80" s="56"/>
      <c r="AC80" s="56"/>
    </row>
    <row r="81" spans="2:29" s="57" customFormat="1" ht="17.100000000000001" customHeight="1">
      <c r="B81" s="358"/>
      <c r="C81" s="421" t="s">
        <v>302</v>
      </c>
      <c r="D81" s="442"/>
      <c r="E81" s="442"/>
      <c r="F81" s="442"/>
      <c r="G81" s="442"/>
      <c r="H81" s="442"/>
      <c r="I81" s="442"/>
      <c r="J81" s="442"/>
      <c r="K81" s="442"/>
      <c r="L81" s="442"/>
      <c r="M81" s="443">
        <f t="shared" si="3"/>
        <v>0</v>
      </c>
      <c r="N81" s="299"/>
      <c r="O81" s="64"/>
      <c r="P81" s="94"/>
      <c r="Q81" s="91"/>
      <c r="R81" s="91"/>
      <c r="S81" s="91"/>
      <c r="T81" s="91"/>
      <c r="U81" s="91"/>
      <c r="V81" s="91"/>
      <c r="W81" s="91"/>
      <c r="X81" s="91"/>
      <c r="Y81" s="95"/>
      <c r="Z81" s="56"/>
      <c r="AA81" s="93">
        <f>+M81-SUM(D81:L81)</f>
        <v>0</v>
      </c>
      <c r="AB81" s="56"/>
      <c r="AC81" s="56"/>
    </row>
    <row r="82" spans="2:29" s="61" customFormat="1" ht="30" customHeight="1">
      <c r="B82" s="363"/>
      <c r="C82" s="192" t="s">
        <v>184</v>
      </c>
      <c r="D82" s="448"/>
      <c r="E82" s="448"/>
      <c r="F82" s="448"/>
      <c r="G82" s="448"/>
      <c r="H82" s="448"/>
      <c r="I82" s="448"/>
      <c r="J82" s="448"/>
      <c r="K82" s="448"/>
      <c r="L82" s="448"/>
      <c r="M82" s="453"/>
      <c r="N82" s="304"/>
      <c r="O82" s="70"/>
      <c r="P82" s="96"/>
      <c r="Q82" s="92"/>
      <c r="R82" s="92"/>
      <c r="S82" s="92"/>
      <c r="T82" s="92"/>
      <c r="U82" s="92"/>
      <c r="V82" s="92"/>
      <c r="W82" s="92"/>
      <c r="X82" s="92"/>
      <c r="Y82" s="97"/>
      <c r="Z82" s="60"/>
      <c r="AA82" s="100"/>
      <c r="AB82" s="60"/>
      <c r="AC82" s="60"/>
    </row>
    <row r="83" spans="2:29" s="57" customFormat="1" ht="17.100000000000001" customHeight="1">
      <c r="B83" s="358"/>
      <c r="C83" s="189" t="s">
        <v>10</v>
      </c>
      <c r="D83" s="442"/>
      <c r="E83" s="442"/>
      <c r="F83" s="442"/>
      <c r="G83" s="442"/>
      <c r="H83" s="442"/>
      <c r="I83" s="442"/>
      <c r="J83" s="442"/>
      <c r="K83" s="442"/>
      <c r="L83" s="442"/>
      <c r="M83" s="443">
        <f t="shared" si="3"/>
        <v>0</v>
      </c>
      <c r="N83" s="299"/>
      <c r="O83" s="64"/>
      <c r="P83" s="94">
        <f t="shared" ref="P83:Y83" si="31">+D83-SUM(D84:D85)</f>
        <v>0</v>
      </c>
      <c r="Q83" s="94">
        <f t="shared" si="31"/>
        <v>0</v>
      </c>
      <c r="R83" s="94">
        <f t="shared" si="31"/>
        <v>0</v>
      </c>
      <c r="S83" s="94">
        <f t="shared" si="31"/>
        <v>0</v>
      </c>
      <c r="T83" s="94">
        <f t="shared" si="31"/>
        <v>0</v>
      </c>
      <c r="U83" s="94">
        <f t="shared" si="31"/>
        <v>0</v>
      </c>
      <c r="V83" s="94">
        <f t="shared" si="31"/>
        <v>0</v>
      </c>
      <c r="W83" s="94">
        <f t="shared" si="31"/>
        <v>0</v>
      </c>
      <c r="X83" s="94">
        <f t="shared" si="31"/>
        <v>0</v>
      </c>
      <c r="Y83" s="94">
        <f t="shared" si="31"/>
        <v>0</v>
      </c>
      <c r="Z83" s="56"/>
      <c r="AA83" s="94">
        <f t="shared" ref="AA83:AA101" si="32">+M83-SUM(D83:L83)</f>
        <v>0</v>
      </c>
      <c r="AB83" s="56"/>
      <c r="AC83" s="56"/>
    </row>
    <row r="84" spans="2:29" s="57" customFormat="1" ht="17.100000000000001" customHeight="1">
      <c r="B84" s="359"/>
      <c r="C84" s="191" t="s">
        <v>53</v>
      </c>
      <c r="D84" s="442"/>
      <c r="E84" s="442"/>
      <c r="F84" s="442"/>
      <c r="G84" s="442"/>
      <c r="H84" s="442"/>
      <c r="I84" s="442"/>
      <c r="J84" s="442"/>
      <c r="K84" s="442"/>
      <c r="L84" s="442"/>
      <c r="M84" s="443">
        <f t="shared" si="3"/>
        <v>0</v>
      </c>
      <c r="N84" s="299"/>
      <c r="O84" s="64"/>
      <c r="P84" s="94"/>
      <c r="Q84" s="91"/>
      <c r="R84" s="91"/>
      <c r="S84" s="91"/>
      <c r="T84" s="91"/>
      <c r="U84" s="91"/>
      <c r="V84" s="91"/>
      <c r="W84" s="91"/>
      <c r="X84" s="91"/>
      <c r="Y84" s="95"/>
      <c r="Z84" s="56"/>
      <c r="AA84" s="94">
        <f t="shared" si="32"/>
        <v>0</v>
      </c>
      <c r="AB84" s="56"/>
      <c r="AC84" s="56"/>
    </row>
    <row r="85" spans="2:29" s="57" customFormat="1" ht="17.100000000000001" customHeight="1">
      <c r="B85" s="359"/>
      <c r="C85" s="191" t="s">
        <v>54</v>
      </c>
      <c r="D85" s="442"/>
      <c r="E85" s="442"/>
      <c r="F85" s="442"/>
      <c r="G85" s="442"/>
      <c r="H85" s="442"/>
      <c r="I85" s="442"/>
      <c r="J85" s="442"/>
      <c r="K85" s="442"/>
      <c r="L85" s="442"/>
      <c r="M85" s="443">
        <f t="shared" si="3"/>
        <v>0</v>
      </c>
      <c r="N85" s="299"/>
      <c r="O85" s="64"/>
      <c r="P85" s="94"/>
      <c r="Q85" s="91"/>
      <c r="R85" s="91"/>
      <c r="S85" s="91"/>
      <c r="T85" s="91"/>
      <c r="U85" s="91"/>
      <c r="V85" s="91"/>
      <c r="W85" s="91"/>
      <c r="X85" s="91"/>
      <c r="Y85" s="95"/>
      <c r="Z85" s="56"/>
      <c r="AA85" s="94">
        <f t="shared" si="32"/>
        <v>0</v>
      </c>
      <c r="AB85" s="56"/>
      <c r="AC85" s="56"/>
    </row>
    <row r="86" spans="2:29" s="57" customFormat="1" ht="30" customHeight="1">
      <c r="B86" s="358"/>
      <c r="C86" s="189" t="s">
        <v>11</v>
      </c>
      <c r="D86" s="442"/>
      <c r="E86" s="442"/>
      <c r="F86" s="442"/>
      <c r="G86" s="442"/>
      <c r="H86" s="442"/>
      <c r="I86" s="442"/>
      <c r="J86" s="442"/>
      <c r="K86" s="442"/>
      <c r="L86" s="442"/>
      <c r="M86" s="443">
        <f t="shared" ref="M86:M124" si="33">+SUM(D86:L86)</f>
        <v>0</v>
      </c>
      <c r="N86" s="299"/>
      <c r="O86" s="64"/>
      <c r="P86" s="94">
        <f t="shared" ref="P86:Y86" si="34">+D86-SUM(D87:D88)</f>
        <v>0</v>
      </c>
      <c r="Q86" s="94">
        <f t="shared" si="34"/>
        <v>0</v>
      </c>
      <c r="R86" s="94">
        <f t="shared" si="34"/>
        <v>0</v>
      </c>
      <c r="S86" s="94">
        <f t="shared" si="34"/>
        <v>0</v>
      </c>
      <c r="T86" s="94">
        <f t="shared" si="34"/>
        <v>0</v>
      </c>
      <c r="U86" s="94">
        <f t="shared" si="34"/>
        <v>0</v>
      </c>
      <c r="V86" s="94">
        <f t="shared" si="34"/>
        <v>0</v>
      </c>
      <c r="W86" s="94">
        <f t="shared" si="34"/>
        <v>0</v>
      </c>
      <c r="X86" s="94">
        <f t="shared" si="34"/>
        <v>0</v>
      </c>
      <c r="Y86" s="94">
        <f t="shared" si="34"/>
        <v>0</v>
      </c>
      <c r="Z86" s="56"/>
      <c r="AA86" s="94">
        <f t="shared" si="32"/>
        <v>0</v>
      </c>
      <c r="AB86" s="56"/>
      <c r="AC86" s="56"/>
    </row>
    <row r="87" spans="2:29" s="57" customFormat="1" ht="17.100000000000001" customHeight="1">
      <c r="B87" s="358"/>
      <c r="C87" s="191" t="s">
        <v>53</v>
      </c>
      <c r="D87" s="442"/>
      <c r="E87" s="442"/>
      <c r="F87" s="442"/>
      <c r="G87" s="442"/>
      <c r="H87" s="442"/>
      <c r="I87" s="442"/>
      <c r="J87" s="442"/>
      <c r="K87" s="442"/>
      <c r="L87" s="442"/>
      <c r="M87" s="443">
        <f t="shared" si="33"/>
        <v>0</v>
      </c>
      <c r="N87" s="299"/>
      <c r="O87" s="64"/>
      <c r="P87" s="94"/>
      <c r="Q87" s="91"/>
      <c r="R87" s="91"/>
      <c r="S87" s="91"/>
      <c r="T87" s="91"/>
      <c r="U87" s="91"/>
      <c r="V87" s="91"/>
      <c r="W87" s="91"/>
      <c r="X87" s="91"/>
      <c r="Y87" s="95"/>
      <c r="Z87" s="56"/>
      <c r="AA87" s="94">
        <f t="shared" si="32"/>
        <v>0</v>
      </c>
      <c r="AB87" s="56"/>
      <c r="AC87" s="56"/>
    </row>
    <row r="88" spans="2:29" s="57" customFormat="1" ht="17.100000000000001" customHeight="1">
      <c r="B88" s="358"/>
      <c r="C88" s="191" t="s">
        <v>54</v>
      </c>
      <c r="D88" s="442"/>
      <c r="E88" s="442"/>
      <c r="F88" s="442"/>
      <c r="G88" s="442"/>
      <c r="H88" s="442"/>
      <c r="I88" s="442"/>
      <c r="J88" s="442"/>
      <c r="K88" s="442"/>
      <c r="L88" s="442"/>
      <c r="M88" s="443">
        <f t="shared" si="33"/>
        <v>0</v>
      </c>
      <c r="N88" s="299"/>
      <c r="O88" s="64"/>
      <c r="P88" s="94"/>
      <c r="Q88" s="91"/>
      <c r="R88" s="91"/>
      <c r="S88" s="91"/>
      <c r="T88" s="91"/>
      <c r="U88" s="91"/>
      <c r="V88" s="91"/>
      <c r="W88" s="91"/>
      <c r="X88" s="91"/>
      <c r="Y88" s="95"/>
      <c r="Z88" s="56"/>
      <c r="AA88" s="94">
        <f t="shared" si="32"/>
        <v>0</v>
      </c>
      <c r="AB88" s="56"/>
      <c r="AC88" s="56"/>
    </row>
    <row r="89" spans="2:29" s="61" customFormat="1" ht="30" customHeight="1">
      <c r="B89" s="360"/>
      <c r="C89" s="361" t="s">
        <v>168</v>
      </c>
      <c r="D89" s="446"/>
      <c r="E89" s="446"/>
      <c r="F89" s="446"/>
      <c r="G89" s="446"/>
      <c r="H89" s="446"/>
      <c r="I89" s="446"/>
      <c r="J89" s="446"/>
      <c r="K89" s="446"/>
      <c r="L89" s="446"/>
      <c r="M89" s="443">
        <f t="shared" si="33"/>
        <v>0</v>
      </c>
      <c r="N89" s="300"/>
      <c r="O89" s="114"/>
      <c r="P89" s="96">
        <f>+D86-SUM(D89:D94)</f>
        <v>0</v>
      </c>
      <c r="Q89" s="96">
        <f t="shared" ref="Q89:Y89" si="35">+E86-SUM(E89:E94)</f>
        <v>0</v>
      </c>
      <c r="R89" s="96">
        <f t="shared" si="35"/>
        <v>0</v>
      </c>
      <c r="S89" s="96">
        <f t="shared" si="35"/>
        <v>0</v>
      </c>
      <c r="T89" s="96">
        <f t="shared" si="35"/>
        <v>0</v>
      </c>
      <c r="U89" s="96">
        <f t="shared" si="35"/>
        <v>0</v>
      </c>
      <c r="V89" s="96">
        <f t="shared" si="35"/>
        <v>0</v>
      </c>
      <c r="W89" s="96">
        <f t="shared" si="35"/>
        <v>0</v>
      </c>
      <c r="X89" s="96">
        <f t="shared" si="35"/>
        <v>0</v>
      </c>
      <c r="Y89" s="96">
        <f t="shared" si="35"/>
        <v>0</v>
      </c>
      <c r="Z89" s="60"/>
      <c r="AA89" s="96">
        <f t="shared" si="32"/>
        <v>0</v>
      </c>
      <c r="AB89" s="60"/>
      <c r="AC89" s="60"/>
    </row>
    <row r="90" spans="2:29" s="57" customFormat="1" ht="17.100000000000001" customHeight="1">
      <c r="B90" s="359"/>
      <c r="C90" s="191" t="s">
        <v>66</v>
      </c>
      <c r="D90" s="442"/>
      <c r="E90" s="442"/>
      <c r="F90" s="442"/>
      <c r="G90" s="442"/>
      <c r="H90" s="442"/>
      <c r="I90" s="442"/>
      <c r="J90" s="442"/>
      <c r="K90" s="442"/>
      <c r="L90" s="442"/>
      <c r="M90" s="443">
        <f t="shared" si="33"/>
        <v>0</v>
      </c>
      <c r="N90" s="299"/>
      <c r="O90" s="64"/>
      <c r="P90" s="94"/>
      <c r="Q90" s="91"/>
      <c r="R90" s="91"/>
      <c r="S90" s="91"/>
      <c r="T90" s="91"/>
      <c r="U90" s="91"/>
      <c r="V90" s="91"/>
      <c r="W90" s="91"/>
      <c r="X90" s="91"/>
      <c r="Y90" s="95"/>
      <c r="Z90" s="56"/>
      <c r="AA90" s="94">
        <f t="shared" si="32"/>
        <v>0</v>
      </c>
      <c r="AB90" s="56"/>
      <c r="AC90" s="56"/>
    </row>
    <row r="91" spans="2:29" s="57" customFormat="1" ht="17.100000000000001" customHeight="1">
      <c r="B91" s="359"/>
      <c r="C91" s="191" t="s">
        <v>270</v>
      </c>
      <c r="D91" s="442"/>
      <c r="E91" s="442"/>
      <c r="F91" s="442"/>
      <c r="G91" s="442"/>
      <c r="H91" s="442"/>
      <c r="I91" s="442"/>
      <c r="J91" s="442"/>
      <c r="K91" s="442"/>
      <c r="L91" s="442"/>
      <c r="M91" s="443">
        <f t="shared" si="33"/>
        <v>0</v>
      </c>
      <c r="N91" s="299"/>
      <c r="O91" s="64"/>
      <c r="P91" s="94"/>
      <c r="Q91" s="91"/>
      <c r="R91" s="91"/>
      <c r="S91" s="91"/>
      <c r="T91" s="91"/>
      <c r="U91" s="91"/>
      <c r="V91" s="91"/>
      <c r="W91" s="91"/>
      <c r="X91" s="91"/>
      <c r="Y91" s="95"/>
      <c r="Z91" s="56"/>
      <c r="AA91" s="94">
        <f t="shared" si="32"/>
        <v>0</v>
      </c>
      <c r="AB91" s="56"/>
      <c r="AC91" s="56"/>
    </row>
    <row r="92" spans="2:29" s="57" customFormat="1" ht="17.100000000000001" customHeight="1">
      <c r="B92" s="359"/>
      <c r="C92" s="191" t="s">
        <v>169</v>
      </c>
      <c r="D92" s="442"/>
      <c r="E92" s="442"/>
      <c r="F92" s="442"/>
      <c r="G92" s="442"/>
      <c r="H92" s="442"/>
      <c r="I92" s="442"/>
      <c r="J92" s="442"/>
      <c r="K92" s="442"/>
      <c r="L92" s="442"/>
      <c r="M92" s="443">
        <f t="shared" si="33"/>
        <v>0</v>
      </c>
      <c r="N92" s="299"/>
      <c r="O92" s="64"/>
      <c r="P92" s="94"/>
      <c r="Q92" s="91"/>
      <c r="R92" s="91"/>
      <c r="S92" s="91"/>
      <c r="T92" s="91"/>
      <c r="U92" s="91"/>
      <c r="V92" s="91"/>
      <c r="W92" s="91"/>
      <c r="X92" s="91"/>
      <c r="Y92" s="95"/>
      <c r="Z92" s="56"/>
      <c r="AA92" s="94">
        <f t="shared" si="32"/>
        <v>0</v>
      </c>
      <c r="AB92" s="56"/>
      <c r="AC92" s="56"/>
    </row>
    <row r="93" spans="2:29" s="57" customFormat="1" ht="17.100000000000001" customHeight="1">
      <c r="B93" s="359"/>
      <c r="C93" s="490" t="s">
        <v>46</v>
      </c>
      <c r="D93" s="442"/>
      <c r="E93" s="442"/>
      <c r="F93" s="442"/>
      <c r="G93" s="442"/>
      <c r="H93" s="442"/>
      <c r="I93" s="442"/>
      <c r="J93" s="442"/>
      <c r="K93" s="442"/>
      <c r="L93" s="442"/>
      <c r="M93" s="443">
        <f t="shared" si="33"/>
        <v>0</v>
      </c>
      <c r="N93" s="299"/>
      <c r="O93" s="64"/>
      <c r="P93" s="94"/>
      <c r="Q93" s="91"/>
      <c r="R93" s="91"/>
      <c r="S93" s="91"/>
      <c r="T93" s="91"/>
      <c r="U93" s="91"/>
      <c r="V93" s="91"/>
      <c r="W93" s="91"/>
      <c r="X93" s="91"/>
      <c r="Y93" s="95"/>
      <c r="Z93" s="56"/>
      <c r="AA93" s="94">
        <f t="shared" si="32"/>
        <v>0</v>
      </c>
      <c r="AB93" s="56"/>
      <c r="AC93" s="56"/>
    </row>
    <row r="94" spans="2:29" s="57" customFormat="1" ht="17.100000000000001" customHeight="1">
      <c r="B94" s="359"/>
      <c r="C94" s="490" t="s">
        <v>211</v>
      </c>
      <c r="D94" s="442"/>
      <c r="E94" s="442"/>
      <c r="F94" s="442"/>
      <c r="G94" s="442"/>
      <c r="H94" s="442"/>
      <c r="I94" s="442"/>
      <c r="J94" s="442"/>
      <c r="K94" s="442"/>
      <c r="L94" s="442"/>
      <c r="M94" s="443">
        <f t="shared" si="33"/>
        <v>0</v>
      </c>
      <c r="N94" s="299"/>
      <c r="O94" s="64"/>
      <c r="P94" s="94"/>
      <c r="Q94" s="91"/>
      <c r="R94" s="91"/>
      <c r="S94" s="91"/>
      <c r="T94" s="91"/>
      <c r="U94" s="91"/>
      <c r="V94" s="91"/>
      <c r="W94" s="91"/>
      <c r="X94" s="91"/>
      <c r="Y94" s="95"/>
      <c r="Z94" s="56"/>
      <c r="AA94" s="94">
        <f t="shared" si="32"/>
        <v>0</v>
      </c>
      <c r="AB94" s="56"/>
      <c r="AC94" s="56"/>
    </row>
    <row r="95" spans="2:29" s="61" customFormat="1" ht="24.95" customHeight="1">
      <c r="B95" s="360"/>
      <c r="C95" s="190" t="s">
        <v>12</v>
      </c>
      <c r="D95" s="446"/>
      <c r="E95" s="446"/>
      <c r="F95" s="446"/>
      <c r="G95" s="446"/>
      <c r="H95" s="446"/>
      <c r="I95" s="446"/>
      <c r="J95" s="446"/>
      <c r="K95" s="446"/>
      <c r="L95" s="446"/>
      <c r="M95" s="444">
        <f t="shared" si="33"/>
        <v>0</v>
      </c>
      <c r="N95" s="300"/>
      <c r="O95" s="114"/>
      <c r="P95" s="96">
        <f t="shared" ref="P95:Y95" si="36">+D95-SUM(D96:D97)</f>
        <v>0</v>
      </c>
      <c r="Q95" s="96">
        <f t="shared" si="36"/>
        <v>0</v>
      </c>
      <c r="R95" s="96">
        <f t="shared" si="36"/>
        <v>0</v>
      </c>
      <c r="S95" s="96">
        <f t="shared" si="36"/>
        <v>0</v>
      </c>
      <c r="T95" s="96">
        <f t="shared" si="36"/>
        <v>0</v>
      </c>
      <c r="U95" s="96">
        <f t="shared" si="36"/>
        <v>0</v>
      </c>
      <c r="V95" s="96">
        <f t="shared" si="36"/>
        <v>0</v>
      </c>
      <c r="W95" s="96">
        <f t="shared" si="36"/>
        <v>0</v>
      </c>
      <c r="X95" s="96">
        <f t="shared" si="36"/>
        <v>0</v>
      </c>
      <c r="Y95" s="96">
        <f t="shared" si="36"/>
        <v>0</v>
      </c>
      <c r="Z95" s="60"/>
      <c r="AA95" s="96">
        <f t="shared" si="32"/>
        <v>0</v>
      </c>
      <c r="AB95" s="60"/>
      <c r="AC95" s="60"/>
    </row>
    <row r="96" spans="2:29" s="108" customFormat="1" ht="17.100000000000001" customHeight="1">
      <c r="B96" s="283"/>
      <c r="C96" s="191" t="s">
        <v>53</v>
      </c>
      <c r="D96" s="445"/>
      <c r="E96" s="445"/>
      <c r="F96" s="445"/>
      <c r="G96" s="445"/>
      <c r="H96" s="445"/>
      <c r="I96" s="445"/>
      <c r="J96" s="445"/>
      <c r="K96" s="445"/>
      <c r="L96" s="445"/>
      <c r="M96" s="443">
        <f t="shared" si="33"/>
        <v>0</v>
      </c>
      <c r="N96" s="301"/>
      <c r="O96" s="103"/>
      <c r="P96" s="104"/>
      <c r="Q96" s="105"/>
      <c r="R96" s="105"/>
      <c r="S96" s="105"/>
      <c r="T96" s="105"/>
      <c r="U96" s="105"/>
      <c r="V96" s="105"/>
      <c r="W96" s="105"/>
      <c r="X96" s="105"/>
      <c r="Y96" s="106"/>
      <c r="Z96" s="107"/>
      <c r="AA96" s="94">
        <f t="shared" si="32"/>
        <v>0</v>
      </c>
      <c r="AB96" s="107"/>
      <c r="AC96" s="107"/>
    </row>
    <row r="97" spans="2:29" s="57" customFormat="1" ht="17.100000000000001" customHeight="1">
      <c r="B97" s="359"/>
      <c r="C97" s="191" t="s">
        <v>54</v>
      </c>
      <c r="D97" s="442"/>
      <c r="E97" s="442"/>
      <c r="F97" s="442"/>
      <c r="G97" s="442"/>
      <c r="H97" s="442"/>
      <c r="I97" s="442"/>
      <c r="J97" s="442"/>
      <c r="K97" s="442"/>
      <c r="L97" s="442"/>
      <c r="M97" s="443">
        <f t="shared" si="33"/>
        <v>0</v>
      </c>
      <c r="N97" s="299"/>
      <c r="O97" s="64"/>
      <c r="P97" s="94"/>
      <c r="Q97" s="91"/>
      <c r="R97" s="91"/>
      <c r="S97" s="91"/>
      <c r="T97" s="91"/>
      <c r="U97" s="91"/>
      <c r="V97" s="91"/>
      <c r="W97" s="91"/>
      <c r="X97" s="91"/>
      <c r="Y97" s="95"/>
      <c r="Z97" s="56"/>
      <c r="AA97" s="94">
        <f t="shared" si="32"/>
        <v>0</v>
      </c>
      <c r="AB97" s="56"/>
      <c r="AC97" s="56"/>
    </row>
    <row r="98" spans="2:29" s="61" customFormat="1" ht="30" customHeight="1">
      <c r="B98" s="362"/>
      <c r="C98" s="190" t="s">
        <v>42</v>
      </c>
      <c r="D98" s="447">
        <f>+SUM(D95,D86,D83)</f>
        <v>0</v>
      </c>
      <c r="E98" s="447">
        <f t="shared" ref="E98:L98" si="37">+SUM(E95,E86,E83)</f>
        <v>0</v>
      </c>
      <c r="F98" s="447">
        <f t="shared" si="37"/>
        <v>0</v>
      </c>
      <c r="G98" s="447">
        <f t="shared" si="37"/>
        <v>0</v>
      </c>
      <c r="H98" s="447">
        <f t="shared" si="37"/>
        <v>0</v>
      </c>
      <c r="I98" s="447">
        <f t="shared" si="37"/>
        <v>0</v>
      </c>
      <c r="J98" s="447">
        <f t="shared" si="37"/>
        <v>0</v>
      </c>
      <c r="K98" s="447">
        <f t="shared" si="37"/>
        <v>0</v>
      </c>
      <c r="L98" s="447">
        <f t="shared" si="37"/>
        <v>0</v>
      </c>
      <c r="M98" s="444">
        <f t="shared" si="33"/>
        <v>0</v>
      </c>
      <c r="N98" s="300"/>
      <c r="O98" s="114"/>
      <c r="P98" s="96">
        <f t="shared" ref="P98:Y98" si="38">+D98-D83-D86-D95</f>
        <v>0</v>
      </c>
      <c r="Q98" s="96">
        <f t="shared" si="38"/>
        <v>0</v>
      </c>
      <c r="R98" s="96">
        <f t="shared" si="38"/>
        <v>0</v>
      </c>
      <c r="S98" s="96">
        <f t="shared" si="38"/>
        <v>0</v>
      </c>
      <c r="T98" s="96">
        <f t="shared" si="38"/>
        <v>0</v>
      </c>
      <c r="U98" s="96">
        <f t="shared" si="38"/>
        <v>0</v>
      </c>
      <c r="V98" s="96">
        <f t="shared" si="38"/>
        <v>0</v>
      </c>
      <c r="W98" s="96">
        <f t="shared" si="38"/>
        <v>0</v>
      </c>
      <c r="X98" s="96">
        <f t="shared" si="38"/>
        <v>0</v>
      </c>
      <c r="Y98" s="96">
        <f t="shared" si="38"/>
        <v>0</v>
      </c>
      <c r="Z98" s="60"/>
      <c r="AA98" s="96">
        <f t="shared" si="32"/>
        <v>0</v>
      </c>
      <c r="AB98" s="60"/>
      <c r="AC98" s="60"/>
    </row>
    <row r="99" spans="2:29" s="108" customFormat="1" ht="17.100000000000001" customHeight="1">
      <c r="B99" s="283"/>
      <c r="C99" s="425" t="s">
        <v>331</v>
      </c>
      <c r="D99" s="292"/>
      <c r="E99" s="292"/>
      <c r="F99" s="292"/>
      <c r="G99" s="292"/>
      <c r="H99" s="292"/>
      <c r="I99" s="292"/>
      <c r="J99" s="292"/>
      <c r="K99" s="292"/>
      <c r="L99" s="292"/>
      <c r="M99" s="302">
        <f t="shared" si="33"/>
        <v>0</v>
      </c>
      <c r="N99" s="301"/>
      <c r="O99" s="103"/>
      <c r="P99" s="104">
        <f t="shared" ref="P99:Y99" si="39">+IF((D99+D100&gt;D98),111,0)</f>
        <v>0</v>
      </c>
      <c r="Q99" s="104">
        <f t="shared" si="39"/>
        <v>0</v>
      </c>
      <c r="R99" s="104">
        <f t="shared" si="39"/>
        <v>0</v>
      </c>
      <c r="S99" s="104">
        <f t="shared" si="39"/>
        <v>0</v>
      </c>
      <c r="T99" s="104">
        <f t="shared" si="39"/>
        <v>0</v>
      </c>
      <c r="U99" s="104">
        <f t="shared" si="39"/>
        <v>0</v>
      </c>
      <c r="V99" s="104">
        <f t="shared" si="39"/>
        <v>0</v>
      </c>
      <c r="W99" s="104">
        <f t="shared" si="39"/>
        <v>0</v>
      </c>
      <c r="X99" s="104">
        <f t="shared" si="39"/>
        <v>0</v>
      </c>
      <c r="Y99" s="104">
        <f t="shared" si="39"/>
        <v>0</v>
      </c>
      <c r="Z99" s="107"/>
      <c r="AA99" s="104">
        <f t="shared" si="32"/>
        <v>0</v>
      </c>
      <c r="AB99" s="107"/>
      <c r="AC99" s="107"/>
    </row>
    <row r="100" spans="2:29" s="108" customFormat="1" ht="17.100000000000001" customHeight="1">
      <c r="B100" s="283"/>
      <c r="C100" s="425" t="s">
        <v>332</v>
      </c>
      <c r="D100" s="292"/>
      <c r="E100" s="292"/>
      <c r="F100" s="292"/>
      <c r="G100" s="292"/>
      <c r="H100" s="292"/>
      <c r="I100" s="292"/>
      <c r="J100" s="292"/>
      <c r="K100" s="292"/>
      <c r="L100" s="292"/>
      <c r="M100" s="302">
        <f t="shared" si="33"/>
        <v>0</v>
      </c>
      <c r="N100" s="301"/>
      <c r="O100" s="103"/>
      <c r="P100" s="104"/>
      <c r="Q100" s="104"/>
      <c r="R100" s="104"/>
      <c r="S100" s="104"/>
      <c r="T100" s="104"/>
      <c r="U100" s="104"/>
      <c r="V100" s="104"/>
      <c r="W100" s="104"/>
      <c r="X100" s="104"/>
      <c r="Y100" s="104"/>
      <c r="Z100" s="107"/>
      <c r="AA100" s="104">
        <f t="shared" si="32"/>
        <v>0</v>
      </c>
      <c r="AB100" s="107"/>
      <c r="AC100" s="107"/>
    </row>
    <row r="101" spans="2:29" s="108" customFormat="1" ht="17.100000000000001" customHeight="1">
      <c r="B101" s="285"/>
      <c r="C101" s="286" t="s">
        <v>223</v>
      </c>
      <c r="D101" s="294"/>
      <c r="E101" s="294"/>
      <c r="F101" s="294"/>
      <c r="G101" s="294"/>
      <c r="H101" s="294"/>
      <c r="I101" s="294"/>
      <c r="J101" s="294"/>
      <c r="K101" s="294"/>
      <c r="L101" s="294"/>
      <c r="M101" s="302">
        <f t="shared" si="33"/>
        <v>0</v>
      </c>
      <c r="N101" s="301"/>
      <c r="O101" s="103"/>
      <c r="P101" s="104">
        <f t="shared" ref="P101:Y101" si="40">+IF((D101&gt;D98),111,0)</f>
        <v>0</v>
      </c>
      <c r="Q101" s="104">
        <f t="shared" si="40"/>
        <v>0</v>
      </c>
      <c r="R101" s="104">
        <f t="shared" si="40"/>
        <v>0</v>
      </c>
      <c r="S101" s="104">
        <f t="shared" si="40"/>
        <v>0</v>
      </c>
      <c r="T101" s="104">
        <f t="shared" si="40"/>
        <v>0</v>
      </c>
      <c r="U101" s="104">
        <f t="shared" si="40"/>
        <v>0</v>
      </c>
      <c r="V101" s="104">
        <f t="shared" si="40"/>
        <v>0</v>
      </c>
      <c r="W101" s="104">
        <f t="shared" si="40"/>
        <v>0</v>
      </c>
      <c r="X101" s="104">
        <f t="shared" si="40"/>
        <v>0</v>
      </c>
      <c r="Y101" s="104">
        <f t="shared" si="40"/>
        <v>0</v>
      </c>
      <c r="Z101" s="107"/>
      <c r="AA101" s="104">
        <f t="shared" si="32"/>
        <v>0</v>
      </c>
      <c r="AB101" s="107"/>
      <c r="AC101" s="107"/>
    </row>
    <row r="102" spans="2:29" s="61" customFormat="1" ht="24.95" customHeight="1">
      <c r="B102" s="363"/>
      <c r="C102" s="420" t="s">
        <v>301</v>
      </c>
      <c r="D102" s="448"/>
      <c r="E102" s="448"/>
      <c r="F102" s="448"/>
      <c r="G102" s="448"/>
      <c r="H102" s="448"/>
      <c r="I102" s="448"/>
      <c r="J102" s="448"/>
      <c r="K102" s="448"/>
      <c r="L102" s="448"/>
      <c r="M102" s="453"/>
      <c r="N102" s="304"/>
      <c r="O102" s="70"/>
      <c r="P102" s="96"/>
      <c r="Q102" s="92"/>
      <c r="R102" s="92"/>
      <c r="S102" s="92"/>
      <c r="T102" s="92"/>
      <c r="U102" s="92"/>
      <c r="V102" s="92"/>
      <c r="W102" s="92"/>
      <c r="X102" s="92"/>
      <c r="Y102" s="97"/>
      <c r="Z102" s="60"/>
      <c r="AA102" s="100"/>
      <c r="AB102" s="60"/>
      <c r="AC102" s="60"/>
    </row>
    <row r="103" spans="2:29" s="57" customFormat="1" ht="17.100000000000001" customHeight="1">
      <c r="B103" s="358"/>
      <c r="C103" s="394" t="s">
        <v>10</v>
      </c>
      <c r="D103" s="442"/>
      <c r="E103" s="442"/>
      <c r="F103" s="442"/>
      <c r="G103" s="442"/>
      <c r="H103" s="442"/>
      <c r="I103" s="442"/>
      <c r="J103" s="442"/>
      <c r="K103" s="442"/>
      <c r="L103" s="442"/>
      <c r="M103" s="443">
        <f t="shared" si="33"/>
        <v>0</v>
      </c>
      <c r="N103" s="299"/>
      <c r="O103" s="64"/>
      <c r="P103" s="94">
        <f t="shared" ref="P103:Y103" si="41">+D103-SUM(D104:D105)</f>
        <v>0</v>
      </c>
      <c r="Q103" s="94">
        <f t="shared" si="41"/>
        <v>0</v>
      </c>
      <c r="R103" s="94">
        <f t="shared" si="41"/>
        <v>0</v>
      </c>
      <c r="S103" s="94">
        <f t="shared" si="41"/>
        <v>0</v>
      </c>
      <c r="T103" s="94">
        <f t="shared" si="41"/>
        <v>0</v>
      </c>
      <c r="U103" s="94">
        <f t="shared" si="41"/>
        <v>0</v>
      </c>
      <c r="V103" s="94">
        <f t="shared" si="41"/>
        <v>0</v>
      </c>
      <c r="W103" s="94">
        <f t="shared" si="41"/>
        <v>0</v>
      </c>
      <c r="X103" s="94">
        <f t="shared" si="41"/>
        <v>0</v>
      </c>
      <c r="Y103" s="94">
        <f t="shared" si="41"/>
        <v>0</v>
      </c>
      <c r="Z103" s="56"/>
      <c r="AA103" s="94">
        <f t="shared" ref="AA103:AA121" si="42">+M103-SUM(D103:L103)</f>
        <v>0</v>
      </c>
      <c r="AB103" s="56"/>
      <c r="AC103" s="56"/>
    </row>
    <row r="104" spans="2:29" s="57" customFormat="1" ht="17.100000000000001" customHeight="1">
      <c r="B104" s="359"/>
      <c r="C104" s="421" t="s">
        <v>53</v>
      </c>
      <c r="D104" s="442"/>
      <c r="E104" s="442"/>
      <c r="F104" s="442"/>
      <c r="G104" s="442"/>
      <c r="H104" s="442"/>
      <c r="I104" s="442"/>
      <c r="J104" s="442"/>
      <c r="K104" s="442"/>
      <c r="L104" s="442"/>
      <c r="M104" s="443">
        <f t="shared" si="33"/>
        <v>0</v>
      </c>
      <c r="N104" s="299"/>
      <c r="O104" s="64"/>
      <c r="P104" s="94"/>
      <c r="Q104" s="91"/>
      <c r="R104" s="91"/>
      <c r="S104" s="91"/>
      <c r="T104" s="91"/>
      <c r="U104" s="91"/>
      <c r="V104" s="91"/>
      <c r="W104" s="91"/>
      <c r="X104" s="91"/>
      <c r="Y104" s="95"/>
      <c r="Z104" s="56"/>
      <c r="AA104" s="94">
        <f t="shared" si="42"/>
        <v>0</v>
      </c>
      <c r="AB104" s="56"/>
      <c r="AC104" s="56"/>
    </row>
    <row r="105" spans="2:29" s="57" customFormat="1" ht="17.100000000000001" customHeight="1">
      <c r="B105" s="359"/>
      <c r="C105" s="421" t="s">
        <v>54</v>
      </c>
      <c r="D105" s="442"/>
      <c r="E105" s="442"/>
      <c r="F105" s="442"/>
      <c r="G105" s="442"/>
      <c r="H105" s="442"/>
      <c r="I105" s="442"/>
      <c r="J105" s="442"/>
      <c r="K105" s="442"/>
      <c r="L105" s="442"/>
      <c r="M105" s="443">
        <f t="shared" si="33"/>
        <v>0</v>
      </c>
      <c r="N105" s="299"/>
      <c r="O105" s="64"/>
      <c r="P105" s="94"/>
      <c r="Q105" s="91"/>
      <c r="R105" s="91"/>
      <c r="S105" s="91"/>
      <c r="T105" s="91"/>
      <c r="U105" s="91"/>
      <c r="V105" s="91"/>
      <c r="W105" s="91"/>
      <c r="X105" s="91"/>
      <c r="Y105" s="95"/>
      <c r="Z105" s="56"/>
      <c r="AA105" s="94">
        <f t="shared" si="42"/>
        <v>0</v>
      </c>
      <c r="AB105" s="56"/>
      <c r="AC105" s="56"/>
    </row>
    <row r="106" spans="2:29" s="57" customFormat="1" ht="30" customHeight="1">
      <c r="B106" s="358"/>
      <c r="C106" s="394" t="s">
        <v>11</v>
      </c>
      <c r="D106" s="442"/>
      <c r="E106" s="442"/>
      <c r="F106" s="442"/>
      <c r="G106" s="442"/>
      <c r="H106" s="442"/>
      <c r="I106" s="442"/>
      <c r="J106" s="442"/>
      <c r="K106" s="442"/>
      <c r="L106" s="442"/>
      <c r="M106" s="443">
        <f t="shared" si="33"/>
        <v>0</v>
      </c>
      <c r="N106" s="299"/>
      <c r="O106" s="64"/>
      <c r="P106" s="94">
        <f t="shared" ref="P106:Y106" si="43">+D106-SUM(D107:D108)</f>
        <v>0</v>
      </c>
      <c r="Q106" s="94">
        <f t="shared" si="43"/>
        <v>0</v>
      </c>
      <c r="R106" s="94">
        <f t="shared" si="43"/>
        <v>0</v>
      </c>
      <c r="S106" s="94">
        <f t="shared" si="43"/>
        <v>0</v>
      </c>
      <c r="T106" s="94">
        <f t="shared" si="43"/>
        <v>0</v>
      </c>
      <c r="U106" s="94">
        <f t="shared" si="43"/>
        <v>0</v>
      </c>
      <c r="V106" s="94">
        <f t="shared" si="43"/>
        <v>0</v>
      </c>
      <c r="W106" s="94">
        <f t="shared" si="43"/>
        <v>0</v>
      </c>
      <c r="X106" s="94">
        <f t="shared" si="43"/>
        <v>0</v>
      </c>
      <c r="Y106" s="94">
        <f t="shared" si="43"/>
        <v>0</v>
      </c>
      <c r="Z106" s="56"/>
      <c r="AA106" s="94">
        <f t="shared" si="42"/>
        <v>0</v>
      </c>
      <c r="AB106" s="56"/>
      <c r="AC106" s="56"/>
    </row>
    <row r="107" spans="2:29" s="57" customFormat="1" ht="17.100000000000001" customHeight="1">
      <c r="B107" s="358"/>
      <c r="C107" s="421" t="s">
        <v>53</v>
      </c>
      <c r="D107" s="442"/>
      <c r="E107" s="442"/>
      <c r="F107" s="442"/>
      <c r="G107" s="442"/>
      <c r="H107" s="442"/>
      <c r="I107" s="442"/>
      <c r="J107" s="442"/>
      <c r="K107" s="442"/>
      <c r="L107" s="442"/>
      <c r="M107" s="443">
        <f t="shared" si="33"/>
        <v>0</v>
      </c>
      <c r="N107" s="299"/>
      <c r="O107" s="64"/>
      <c r="P107" s="94"/>
      <c r="Q107" s="91"/>
      <c r="R107" s="91"/>
      <c r="S107" s="91"/>
      <c r="T107" s="91"/>
      <c r="U107" s="91"/>
      <c r="V107" s="91"/>
      <c r="W107" s="91"/>
      <c r="X107" s="91"/>
      <c r="Y107" s="95"/>
      <c r="Z107" s="56"/>
      <c r="AA107" s="94">
        <f t="shared" si="42"/>
        <v>0</v>
      </c>
      <c r="AB107" s="56"/>
      <c r="AC107" s="56"/>
    </row>
    <row r="108" spans="2:29" s="57" customFormat="1" ht="17.100000000000001" customHeight="1">
      <c r="B108" s="358"/>
      <c r="C108" s="421" t="s">
        <v>54</v>
      </c>
      <c r="D108" s="442"/>
      <c r="E108" s="442"/>
      <c r="F108" s="442"/>
      <c r="G108" s="442"/>
      <c r="H108" s="442"/>
      <c r="I108" s="442"/>
      <c r="J108" s="442"/>
      <c r="K108" s="442"/>
      <c r="L108" s="442"/>
      <c r="M108" s="443">
        <f t="shared" si="33"/>
        <v>0</v>
      </c>
      <c r="N108" s="299"/>
      <c r="O108" s="64"/>
      <c r="P108" s="94"/>
      <c r="Q108" s="91"/>
      <c r="R108" s="91"/>
      <c r="S108" s="91"/>
      <c r="T108" s="91"/>
      <c r="U108" s="91"/>
      <c r="V108" s="91"/>
      <c r="W108" s="91"/>
      <c r="X108" s="91"/>
      <c r="Y108" s="95"/>
      <c r="Z108" s="56"/>
      <c r="AA108" s="94">
        <f t="shared" si="42"/>
        <v>0</v>
      </c>
      <c r="AB108" s="56"/>
      <c r="AC108" s="56"/>
    </row>
    <row r="109" spans="2:29" s="61" customFormat="1" ht="30" customHeight="1">
      <c r="B109" s="360"/>
      <c r="C109" s="423" t="s">
        <v>168</v>
      </c>
      <c r="D109" s="446"/>
      <c r="E109" s="446"/>
      <c r="F109" s="446"/>
      <c r="G109" s="446"/>
      <c r="H109" s="446"/>
      <c r="I109" s="446"/>
      <c r="J109" s="446"/>
      <c r="K109" s="446"/>
      <c r="L109" s="446"/>
      <c r="M109" s="443">
        <f t="shared" si="33"/>
        <v>0</v>
      </c>
      <c r="N109" s="300"/>
      <c r="O109" s="114"/>
      <c r="P109" s="96">
        <f>+D106-SUM(D109:D114)</f>
        <v>0</v>
      </c>
      <c r="Q109" s="96">
        <f t="shared" ref="Q109:Y109" si="44">+E106-SUM(E109:E114)</f>
        <v>0</v>
      </c>
      <c r="R109" s="96">
        <f t="shared" si="44"/>
        <v>0</v>
      </c>
      <c r="S109" s="96">
        <f t="shared" si="44"/>
        <v>0</v>
      </c>
      <c r="T109" s="96">
        <f t="shared" si="44"/>
        <v>0</v>
      </c>
      <c r="U109" s="96">
        <f t="shared" si="44"/>
        <v>0</v>
      </c>
      <c r="V109" s="96">
        <f t="shared" si="44"/>
        <v>0</v>
      </c>
      <c r="W109" s="96">
        <f t="shared" si="44"/>
        <v>0</v>
      </c>
      <c r="X109" s="96">
        <f t="shared" si="44"/>
        <v>0</v>
      </c>
      <c r="Y109" s="96">
        <f t="shared" si="44"/>
        <v>0</v>
      </c>
      <c r="Z109" s="60"/>
      <c r="AA109" s="96">
        <f t="shared" si="42"/>
        <v>0</v>
      </c>
      <c r="AB109" s="60"/>
      <c r="AC109" s="60"/>
    </row>
    <row r="110" spans="2:29" s="57" customFormat="1" ht="17.100000000000001" customHeight="1">
      <c r="B110" s="359"/>
      <c r="C110" s="421" t="s">
        <v>66</v>
      </c>
      <c r="D110" s="442"/>
      <c r="E110" s="442"/>
      <c r="F110" s="442"/>
      <c r="G110" s="442"/>
      <c r="H110" s="442"/>
      <c r="I110" s="442"/>
      <c r="J110" s="442"/>
      <c r="K110" s="442"/>
      <c r="L110" s="442"/>
      <c r="M110" s="443">
        <f t="shared" si="33"/>
        <v>0</v>
      </c>
      <c r="N110" s="299"/>
      <c r="O110" s="64"/>
      <c r="P110" s="94"/>
      <c r="Q110" s="91"/>
      <c r="R110" s="91"/>
      <c r="S110" s="91"/>
      <c r="T110" s="91"/>
      <c r="U110" s="91"/>
      <c r="V110" s="91"/>
      <c r="W110" s="91"/>
      <c r="X110" s="91"/>
      <c r="Y110" s="95"/>
      <c r="Z110" s="56"/>
      <c r="AA110" s="94">
        <f t="shared" si="42"/>
        <v>0</v>
      </c>
      <c r="AB110" s="56"/>
      <c r="AC110" s="56"/>
    </row>
    <row r="111" spans="2:29" s="57" customFormat="1" ht="17.100000000000001" customHeight="1">
      <c r="B111" s="359"/>
      <c r="C111" s="421" t="s">
        <v>270</v>
      </c>
      <c r="D111" s="442"/>
      <c r="E111" s="442"/>
      <c r="F111" s="442"/>
      <c r="G111" s="442"/>
      <c r="H111" s="442"/>
      <c r="I111" s="442"/>
      <c r="J111" s="442"/>
      <c r="K111" s="442"/>
      <c r="L111" s="442"/>
      <c r="M111" s="443">
        <f t="shared" si="33"/>
        <v>0</v>
      </c>
      <c r="N111" s="299"/>
      <c r="O111" s="64"/>
      <c r="P111" s="94"/>
      <c r="Q111" s="91"/>
      <c r="R111" s="91"/>
      <c r="S111" s="91"/>
      <c r="T111" s="91"/>
      <c r="U111" s="91"/>
      <c r="V111" s="91"/>
      <c r="W111" s="91"/>
      <c r="X111" s="91"/>
      <c r="Y111" s="95"/>
      <c r="Z111" s="56"/>
      <c r="AA111" s="94">
        <f t="shared" si="42"/>
        <v>0</v>
      </c>
      <c r="AB111" s="56"/>
      <c r="AC111" s="56"/>
    </row>
    <row r="112" spans="2:29" s="57" customFormat="1" ht="17.100000000000001" customHeight="1">
      <c r="B112" s="359"/>
      <c r="C112" s="421" t="s">
        <v>169</v>
      </c>
      <c r="D112" s="442"/>
      <c r="E112" s="442"/>
      <c r="F112" s="442"/>
      <c r="G112" s="442"/>
      <c r="H112" s="442"/>
      <c r="I112" s="442"/>
      <c r="J112" s="442"/>
      <c r="K112" s="442"/>
      <c r="L112" s="442"/>
      <c r="M112" s="443">
        <f t="shared" si="33"/>
        <v>0</v>
      </c>
      <c r="N112" s="299"/>
      <c r="O112" s="64"/>
      <c r="P112" s="94"/>
      <c r="Q112" s="91"/>
      <c r="R112" s="91"/>
      <c r="S112" s="91"/>
      <c r="T112" s="91"/>
      <c r="U112" s="91"/>
      <c r="V112" s="91"/>
      <c r="W112" s="91"/>
      <c r="X112" s="91"/>
      <c r="Y112" s="95"/>
      <c r="Z112" s="56"/>
      <c r="AA112" s="94">
        <f t="shared" si="42"/>
        <v>0</v>
      </c>
      <c r="AB112" s="56"/>
      <c r="AC112" s="56"/>
    </row>
    <row r="113" spans="2:29" s="57" customFormat="1" ht="17.100000000000001" customHeight="1">
      <c r="B113" s="359"/>
      <c r="C113" s="491" t="s">
        <v>46</v>
      </c>
      <c r="D113" s="442"/>
      <c r="E113" s="442"/>
      <c r="F113" s="442"/>
      <c r="G113" s="442"/>
      <c r="H113" s="442"/>
      <c r="I113" s="442"/>
      <c r="J113" s="442"/>
      <c r="K113" s="442"/>
      <c r="L113" s="442"/>
      <c r="M113" s="443">
        <f t="shared" si="33"/>
        <v>0</v>
      </c>
      <c r="N113" s="299"/>
      <c r="O113" s="64"/>
      <c r="P113" s="94"/>
      <c r="Q113" s="91"/>
      <c r="R113" s="91"/>
      <c r="S113" s="91"/>
      <c r="T113" s="91"/>
      <c r="U113" s="91"/>
      <c r="V113" s="91"/>
      <c r="W113" s="91"/>
      <c r="X113" s="91"/>
      <c r="Y113" s="95"/>
      <c r="Z113" s="56"/>
      <c r="AA113" s="94">
        <f t="shared" si="42"/>
        <v>0</v>
      </c>
      <c r="AB113" s="56"/>
      <c r="AC113" s="56"/>
    </row>
    <row r="114" spans="2:29" s="57" customFormat="1" ht="17.100000000000001" customHeight="1">
      <c r="B114" s="359"/>
      <c r="C114" s="491" t="s">
        <v>211</v>
      </c>
      <c r="D114" s="442"/>
      <c r="E114" s="442"/>
      <c r="F114" s="442"/>
      <c r="G114" s="442"/>
      <c r="H114" s="442"/>
      <c r="I114" s="442"/>
      <c r="J114" s="442"/>
      <c r="K114" s="442"/>
      <c r="L114" s="442"/>
      <c r="M114" s="443">
        <f t="shared" si="33"/>
        <v>0</v>
      </c>
      <c r="N114" s="299"/>
      <c r="O114" s="64"/>
      <c r="P114" s="94"/>
      <c r="Q114" s="91"/>
      <c r="R114" s="91"/>
      <c r="S114" s="91"/>
      <c r="T114" s="91"/>
      <c r="U114" s="91"/>
      <c r="V114" s="91"/>
      <c r="W114" s="91"/>
      <c r="X114" s="91"/>
      <c r="Y114" s="95"/>
      <c r="Z114" s="56"/>
      <c r="AA114" s="94">
        <f t="shared" si="42"/>
        <v>0</v>
      </c>
      <c r="AB114" s="56"/>
      <c r="AC114" s="56"/>
    </row>
    <row r="115" spans="2:29" s="61" customFormat="1" ht="24.95" customHeight="1">
      <c r="B115" s="360"/>
      <c r="C115" s="424" t="s">
        <v>12</v>
      </c>
      <c r="D115" s="446"/>
      <c r="E115" s="446"/>
      <c r="F115" s="446"/>
      <c r="G115" s="446"/>
      <c r="H115" s="446"/>
      <c r="I115" s="446"/>
      <c r="J115" s="446"/>
      <c r="K115" s="446"/>
      <c r="L115" s="446"/>
      <c r="M115" s="444">
        <f t="shared" si="33"/>
        <v>0</v>
      </c>
      <c r="N115" s="300"/>
      <c r="O115" s="114"/>
      <c r="P115" s="96">
        <f t="shared" ref="P115:Y115" si="45">+D115-SUM(D116:D117)</f>
        <v>0</v>
      </c>
      <c r="Q115" s="96">
        <f t="shared" si="45"/>
        <v>0</v>
      </c>
      <c r="R115" s="96">
        <f t="shared" si="45"/>
        <v>0</v>
      </c>
      <c r="S115" s="96">
        <f t="shared" si="45"/>
        <v>0</v>
      </c>
      <c r="T115" s="96">
        <f t="shared" si="45"/>
        <v>0</v>
      </c>
      <c r="U115" s="96">
        <f t="shared" si="45"/>
        <v>0</v>
      </c>
      <c r="V115" s="96">
        <f t="shared" si="45"/>
        <v>0</v>
      </c>
      <c r="W115" s="96">
        <f t="shared" si="45"/>
        <v>0</v>
      </c>
      <c r="X115" s="96">
        <f t="shared" si="45"/>
        <v>0</v>
      </c>
      <c r="Y115" s="96">
        <f t="shared" si="45"/>
        <v>0</v>
      </c>
      <c r="Z115" s="60"/>
      <c r="AA115" s="96">
        <f t="shared" si="42"/>
        <v>0</v>
      </c>
      <c r="AB115" s="60"/>
      <c r="AC115" s="60"/>
    </row>
    <row r="116" spans="2:29" s="108" customFormat="1" ht="17.100000000000001" customHeight="1">
      <c r="B116" s="283"/>
      <c r="C116" s="421" t="s">
        <v>53</v>
      </c>
      <c r="D116" s="445"/>
      <c r="E116" s="445"/>
      <c r="F116" s="445"/>
      <c r="G116" s="445"/>
      <c r="H116" s="445"/>
      <c r="I116" s="445"/>
      <c r="J116" s="445"/>
      <c r="K116" s="445"/>
      <c r="L116" s="445"/>
      <c r="M116" s="443">
        <f t="shared" si="33"/>
        <v>0</v>
      </c>
      <c r="N116" s="301"/>
      <c r="O116" s="103"/>
      <c r="P116" s="104"/>
      <c r="Q116" s="105"/>
      <c r="R116" s="105"/>
      <c r="S116" s="105"/>
      <c r="T116" s="105"/>
      <c r="U116" s="105"/>
      <c r="V116" s="105"/>
      <c r="W116" s="105"/>
      <c r="X116" s="105"/>
      <c r="Y116" s="106"/>
      <c r="Z116" s="107"/>
      <c r="AA116" s="94">
        <f t="shared" si="42"/>
        <v>0</v>
      </c>
      <c r="AB116" s="107"/>
      <c r="AC116" s="107"/>
    </row>
    <row r="117" spans="2:29" s="57" customFormat="1" ht="17.100000000000001" customHeight="1">
      <c r="B117" s="359"/>
      <c r="C117" s="421" t="s">
        <v>54</v>
      </c>
      <c r="D117" s="442"/>
      <c r="E117" s="442"/>
      <c r="F117" s="442"/>
      <c r="G117" s="442"/>
      <c r="H117" s="442"/>
      <c r="I117" s="442"/>
      <c r="J117" s="442"/>
      <c r="K117" s="442"/>
      <c r="L117" s="442"/>
      <c r="M117" s="443">
        <f t="shared" si="33"/>
        <v>0</v>
      </c>
      <c r="N117" s="299"/>
      <c r="O117" s="64"/>
      <c r="P117" s="94"/>
      <c r="Q117" s="91"/>
      <c r="R117" s="91"/>
      <c r="S117" s="91"/>
      <c r="T117" s="91"/>
      <c r="U117" s="91"/>
      <c r="V117" s="91"/>
      <c r="W117" s="91"/>
      <c r="X117" s="91"/>
      <c r="Y117" s="95"/>
      <c r="Z117" s="56"/>
      <c r="AA117" s="94">
        <f t="shared" si="42"/>
        <v>0</v>
      </c>
      <c r="AB117" s="56"/>
      <c r="AC117" s="56"/>
    </row>
    <row r="118" spans="2:29" s="61" customFormat="1" ht="30" customHeight="1">
      <c r="B118" s="362"/>
      <c r="C118" s="424" t="s">
        <v>17</v>
      </c>
      <c r="D118" s="447">
        <f>+SUM(D115,D106,D103)</f>
        <v>0</v>
      </c>
      <c r="E118" s="447">
        <f t="shared" ref="E118:L118" si="46">+SUM(E115,E106,E103)</f>
        <v>0</v>
      </c>
      <c r="F118" s="447">
        <f t="shared" si="46"/>
        <v>0</v>
      </c>
      <c r="G118" s="447">
        <f t="shared" si="46"/>
        <v>0</v>
      </c>
      <c r="H118" s="447">
        <f t="shared" si="46"/>
        <v>0</v>
      </c>
      <c r="I118" s="447">
        <f t="shared" si="46"/>
        <v>0</v>
      </c>
      <c r="J118" s="447">
        <f t="shared" si="46"/>
        <v>0</v>
      </c>
      <c r="K118" s="447">
        <f t="shared" si="46"/>
        <v>0</v>
      </c>
      <c r="L118" s="447">
        <f t="shared" si="46"/>
        <v>0</v>
      </c>
      <c r="M118" s="444">
        <f t="shared" si="33"/>
        <v>0</v>
      </c>
      <c r="N118" s="300"/>
      <c r="O118" s="114"/>
      <c r="P118" s="96">
        <f t="shared" ref="P118:Y118" si="47">+D118-D103-D106-D115</f>
        <v>0</v>
      </c>
      <c r="Q118" s="96">
        <f t="shared" si="47"/>
        <v>0</v>
      </c>
      <c r="R118" s="96">
        <f t="shared" si="47"/>
        <v>0</v>
      </c>
      <c r="S118" s="96">
        <f t="shared" si="47"/>
        <v>0</v>
      </c>
      <c r="T118" s="96">
        <f t="shared" si="47"/>
        <v>0</v>
      </c>
      <c r="U118" s="96">
        <f t="shared" si="47"/>
        <v>0</v>
      </c>
      <c r="V118" s="96">
        <f t="shared" si="47"/>
        <v>0</v>
      </c>
      <c r="W118" s="96">
        <f t="shared" si="47"/>
        <v>0</v>
      </c>
      <c r="X118" s="96">
        <f t="shared" si="47"/>
        <v>0</v>
      </c>
      <c r="Y118" s="96">
        <f t="shared" si="47"/>
        <v>0</v>
      </c>
      <c r="Z118" s="60"/>
      <c r="AA118" s="96">
        <f t="shared" si="42"/>
        <v>0</v>
      </c>
      <c r="AB118" s="60"/>
      <c r="AC118" s="60"/>
    </row>
    <row r="119" spans="2:29" s="108" customFormat="1" ht="17.100000000000001" customHeight="1">
      <c r="B119" s="283"/>
      <c r="C119" s="425" t="s">
        <v>331</v>
      </c>
      <c r="D119" s="292"/>
      <c r="E119" s="292"/>
      <c r="F119" s="292"/>
      <c r="G119" s="292"/>
      <c r="H119" s="292"/>
      <c r="I119" s="292"/>
      <c r="J119" s="292"/>
      <c r="K119" s="292"/>
      <c r="L119" s="292"/>
      <c r="M119" s="302">
        <f t="shared" si="33"/>
        <v>0</v>
      </c>
      <c r="N119" s="301"/>
      <c r="O119" s="103"/>
      <c r="P119" s="104">
        <f t="shared" ref="P119:Y119" si="48">+IF((D119+D120&gt;D118),111,0)</f>
        <v>0</v>
      </c>
      <c r="Q119" s="104">
        <f t="shared" si="48"/>
        <v>0</v>
      </c>
      <c r="R119" s="104">
        <f t="shared" si="48"/>
        <v>0</v>
      </c>
      <c r="S119" s="104">
        <f t="shared" si="48"/>
        <v>0</v>
      </c>
      <c r="T119" s="104">
        <f t="shared" si="48"/>
        <v>0</v>
      </c>
      <c r="U119" s="104">
        <f t="shared" si="48"/>
        <v>0</v>
      </c>
      <c r="V119" s="104">
        <f t="shared" si="48"/>
        <v>0</v>
      </c>
      <c r="W119" s="104">
        <f t="shared" si="48"/>
        <v>0</v>
      </c>
      <c r="X119" s="104">
        <f t="shared" si="48"/>
        <v>0</v>
      </c>
      <c r="Y119" s="104">
        <f t="shared" si="48"/>
        <v>0</v>
      </c>
      <c r="Z119" s="107"/>
      <c r="AA119" s="104">
        <f t="shared" si="42"/>
        <v>0</v>
      </c>
      <c r="AB119" s="107"/>
      <c r="AC119" s="107"/>
    </row>
    <row r="120" spans="2:29" s="108" customFormat="1" ht="17.100000000000001" customHeight="1">
      <c r="B120" s="283"/>
      <c r="C120" s="425" t="s">
        <v>332</v>
      </c>
      <c r="D120" s="292"/>
      <c r="E120" s="292"/>
      <c r="F120" s="292"/>
      <c r="G120" s="292"/>
      <c r="H120" s="292"/>
      <c r="I120" s="292"/>
      <c r="J120" s="292"/>
      <c r="K120" s="292"/>
      <c r="L120" s="292"/>
      <c r="M120" s="302">
        <f t="shared" si="33"/>
        <v>0</v>
      </c>
      <c r="N120" s="301"/>
      <c r="O120" s="103"/>
      <c r="P120" s="104"/>
      <c r="Q120" s="104"/>
      <c r="R120" s="104"/>
      <c r="S120" s="104"/>
      <c r="T120" s="104"/>
      <c r="U120" s="104"/>
      <c r="V120" s="104"/>
      <c r="W120" s="104"/>
      <c r="X120" s="104"/>
      <c r="Y120" s="104"/>
      <c r="Z120" s="107"/>
      <c r="AA120" s="104">
        <f t="shared" si="42"/>
        <v>0</v>
      </c>
      <c r="AB120" s="107"/>
      <c r="AC120" s="107"/>
    </row>
    <row r="121" spans="2:29" s="108" customFormat="1" ht="17.100000000000001" customHeight="1">
      <c r="B121" s="285"/>
      <c r="C121" s="426" t="s">
        <v>223</v>
      </c>
      <c r="D121" s="294"/>
      <c r="E121" s="294"/>
      <c r="F121" s="294"/>
      <c r="G121" s="294"/>
      <c r="H121" s="294"/>
      <c r="I121" s="294"/>
      <c r="J121" s="294"/>
      <c r="K121" s="294"/>
      <c r="L121" s="294"/>
      <c r="M121" s="302">
        <f t="shared" si="33"/>
        <v>0</v>
      </c>
      <c r="N121" s="301"/>
      <c r="O121" s="103"/>
      <c r="P121" s="104">
        <f t="shared" ref="P121:Y121" si="49">+IF((D121&gt;D118),111,0)</f>
        <v>0</v>
      </c>
      <c r="Q121" s="104">
        <f t="shared" si="49"/>
        <v>0</v>
      </c>
      <c r="R121" s="104">
        <f t="shared" si="49"/>
        <v>0</v>
      </c>
      <c r="S121" s="104">
        <f t="shared" si="49"/>
        <v>0</v>
      </c>
      <c r="T121" s="104">
        <f t="shared" si="49"/>
        <v>0</v>
      </c>
      <c r="U121" s="104">
        <f t="shared" si="49"/>
        <v>0</v>
      </c>
      <c r="V121" s="104">
        <f t="shared" si="49"/>
        <v>0</v>
      </c>
      <c r="W121" s="104">
        <f t="shared" si="49"/>
        <v>0</v>
      </c>
      <c r="X121" s="104">
        <f t="shared" si="49"/>
        <v>0</v>
      </c>
      <c r="Y121" s="104">
        <f t="shared" si="49"/>
        <v>0</v>
      </c>
      <c r="Z121" s="107"/>
      <c r="AA121" s="104">
        <f t="shared" si="42"/>
        <v>0</v>
      </c>
      <c r="AB121" s="107"/>
      <c r="AC121" s="107"/>
    </row>
    <row r="122" spans="2:29" s="61" customFormat="1" ht="30" customHeight="1">
      <c r="B122" s="363"/>
      <c r="C122" s="192" t="s">
        <v>18</v>
      </c>
      <c r="D122" s="449">
        <f>+D25+D45+D72+D98+D118</f>
        <v>0</v>
      </c>
      <c r="E122" s="449">
        <f t="shared" ref="E122:K122" si="50">+E25+E45+E72+E98+E118</f>
        <v>0</v>
      </c>
      <c r="F122" s="449">
        <f t="shared" si="50"/>
        <v>0</v>
      </c>
      <c r="G122" s="449">
        <f t="shared" si="50"/>
        <v>0</v>
      </c>
      <c r="H122" s="449">
        <f t="shared" si="50"/>
        <v>0</v>
      </c>
      <c r="I122" s="449">
        <f t="shared" si="50"/>
        <v>0</v>
      </c>
      <c r="J122" s="449">
        <f t="shared" si="50"/>
        <v>0</v>
      </c>
      <c r="K122" s="449">
        <f t="shared" si="50"/>
        <v>0</v>
      </c>
      <c r="L122" s="449">
        <f>+L25+L45+L72+L98+L118</f>
        <v>0</v>
      </c>
      <c r="M122" s="451">
        <f t="shared" si="33"/>
        <v>0</v>
      </c>
      <c r="N122" s="304"/>
      <c r="O122" s="70"/>
      <c r="P122" s="96">
        <f t="shared" ref="P122:Y122" si="51">+D122-D25-D45-D72-D98-D118</f>
        <v>0</v>
      </c>
      <c r="Q122" s="96">
        <f t="shared" si="51"/>
        <v>0</v>
      </c>
      <c r="R122" s="96">
        <f t="shared" si="51"/>
        <v>0</v>
      </c>
      <c r="S122" s="96">
        <f t="shared" si="51"/>
        <v>0</v>
      </c>
      <c r="T122" s="96">
        <f t="shared" si="51"/>
        <v>0</v>
      </c>
      <c r="U122" s="96">
        <f t="shared" si="51"/>
        <v>0</v>
      </c>
      <c r="V122" s="96">
        <f t="shared" si="51"/>
        <v>0</v>
      </c>
      <c r="W122" s="96">
        <f t="shared" si="51"/>
        <v>0</v>
      </c>
      <c r="X122" s="96">
        <f t="shared" si="51"/>
        <v>0</v>
      </c>
      <c r="Y122" s="96">
        <f t="shared" si="51"/>
        <v>0</v>
      </c>
      <c r="Z122" s="60"/>
      <c r="AA122" s="96">
        <f>+M122-SUM(D122:L122)</f>
        <v>0</v>
      </c>
      <c r="AB122" s="60"/>
      <c r="AC122" s="60"/>
    </row>
    <row r="123" spans="2:29" s="108" customFormat="1" ht="17.100000000000001" customHeight="1">
      <c r="B123" s="283"/>
      <c r="C123" s="425" t="s">
        <v>331</v>
      </c>
      <c r="D123" s="292">
        <f>+D26+D46+D73+D99+D119</f>
        <v>0</v>
      </c>
      <c r="E123" s="292">
        <f t="shared" ref="E123:K123" si="52">+E26+E46+E73+E99+E119</f>
        <v>0</v>
      </c>
      <c r="F123" s="292">
        <f t="shared" si="52"/>
        <v>0</v>
      </c>
      <c r="G123" s="292">
        <f t="shared" si="52"/>
        <v>0</v>
      </c>
      <c r="H123" s="292">
        <f t="shared" si="52"/>
        <v>0</v>
      </c>
      <c r="I123" s="292">
        <f t="shared" si="52"/>
        <v>0</v>
      </c>
      <c r="J123" s="292">
        <f t="shared" si="52"/>
        <v>0</v>
      </c>
      <c r="K123" s="292">
        <f t="shared" si="52"/>
        <v>0</v>
      </c>
      <c r="L123" s="292">
        <f>+L26+L46+L73+L99+L119</f>
        <v>0</v>
      </c>
      <c r="M123" s="302">
        <f t="shared" si="33"/>
        <v>0</v>
      </c>
      <c r="N123" s="301"/>
      <c r="O123" s="103"/>
      <c r="P123" s="104">
        <f t="shared" ref="P123:Y125" si="53">+D123-(D26+D46+D73+D99+D119)</f>
        <v>0</v>
      </c>
      <c r="Q123" s="104">
        <f t="shared" ref="Q123:Q124" si="54">+E123-(E26+E46+E73+E99+E119)</f>
        <v>0</v>
      </c>
      <c r="R123" s="104">
        <f t="shared" ref="R123:R124" si="55">+F123-(F26+F46+F73+F99+F119)</f>
        <v>0</v>
      </c>
      <c r="S123" s="104">
        <f t="shared" ref="S123:S124" si="56">+G123-(G26+G46+G73+G99+G119)</f>
        <v>0</v>
      </c>
      <c r="T123" s="104">
        <f t="shared" ref="T123:T124" si="57">+H123-(H26+H46+H73+H99+H119)</f>
        <v>0</v>
      </c>
      <c r="U123" s="104">
        <f t="shared" ref="U123:U124" si="58">+I123-(I26+I46+I73+I99+I119)</f>
        <v>0</v>
      </c>
      <c r="V123" s="104">
        <f t="shared" ref="V123:V124" si="59">+J123-(J26+J46+J73+J99+J119)</f>
        <v>0</v>
      </c>
      <c r="W123" s="104">
        <f t="shared" ref="W123:W124" si="60">+K123-(K26+K46+K73+K99+K119)</f>
        <v>0</v>
      </c>
      <c r="X123" s="104">
        <f t="shared" ref="X123:X124" si="61">+L123-(L26+L46+L73+L99+L119)</f>
        <v>0</v>
      </c>
      <c r="Y123" s="104">
        <f t="shared" ref="Y123:Y124" si="62">+M123-(M26+M46+M73+M99+M119)</f>
        <v>0</v>
      </c>
      <c r="Z123" s="107"/>
      <c r="AA123" s="104">
        <f>+M123-SUM(D123:L123)</f>
        <v>0</v>
      </c>
      <c r="AB123" s="107"/>
      <c r="AC123" s="107"/>
    </row>
    <row r="124" spans="2:29" s="108" customFormat="1" ht="17.100000000000001" customHeight="1">
      <c r="B124" s="283"/>
      <c r="C124" s="425" t="s">
        <v>332</v>
      </c>
      <c r="D124" s="292">
        <f t="shared" ref="D124:L125" si="63">+D27+D47+D74+D100+D120</f>
        <v>0</v>
      </c>
      <c r="E124" s="292">
        <f t="shared" ref="E124:L124" si="64">+E27+E47+E74+E100+E120</f>
        <v>0</v>
      </c>
      <c r="F124" s="292">
        <f t="shared" si="64"/>
        <v>0</v>
      </c>
      <c r="G124" s="292">
        <f t="shared" si="64"/>
        <v>0</v>
      </c>
      <c r="H124" s="292">
        <f t="shared" si="64"/>
        <v>0</v>
      </c>
      <c r="I124" s="292">
        <f t="shared" si="64"/>
        <v>0</v>
      </c>
      <c r="J124" s="292">
        <f t="shared" si="64"/>
        <v>0</v>
      </c>
      <c r="K124" s="292">
        <f t="shared" si="64"/>
        <v>0</v>
      </c>
      <c r="L124" s="292">
        <f t="shared" si="64"/>
        <v>0</v>
      </c>
      <c r="M124" s="302">
        <f t="shared" si="33"/>
        <v>0</v>
      </c>
      <c r="N124" s="301"/>
      <c r="O124" s="103"/>
      <c r="P124" s="104">
        <f t="shared" si="53"/>
        <v>0</v>
      </c>
      <c r="Q124" s="104">
        <f t="shared" si="54"/>
        <v>0</v>
      </c>
      <c r="R124" s="104">
        <f t="shared" si="55"/>
        <v>0</v>
      </c>
      <c r="S124" s="104">
        <f t="shared" si="56"/>
        <v>0</v>
      </c>
      <c r="T124" s="104">
        <f t="shared" si="57"/>
        <v>0</v>
      </c>
      <c r="U124" s="104">
        <f t="shared" si="58"/>
        <v>0</v>
      </c>
      <c r="V124" s="104">
        <f t="shared" si="59"/>
        <v>0</v>
      </c>
      <c r="W124" s="104">
        <f t="shared" si="60"/>
        <v>0</v>
      </c>
      <c r="X124" s="104">
        <f t="shared" si="61"/>
        <v>0</v>
      </c>
      <c r="Y124" s="104">
        <f t="shared" si="62"/>
        <v>0</v>
      </c>
      <c r="Z124" s="107"/>
      <c r="AA124" s="104">
        <f>+M124-SUM(D124:L124)</f>
        <v>0</v>
      </c>
      <c r="AB124" s="107"/>
      <c r="AC124" s="107"/>
    </row>
    <row r="125" spans="2:29" s="108" customFormat="1" ht="17.100000000000001" customHeight="1">
      <c r="B125" s="283"/>
      <c r="C125" s="284" t="s">
        <v>223</v>
      </c>
      <c r="D125" s="292">
        <f t="shared" si="63"/>
        <v>0</v>
      </c>
      <c r="E125" s="292">
        <f t="shared" si="63"/>
        <v>0</v>
      </c>
      <c r="F125" s="292">
        <f t="shared" si="63"/>
        <v>0</v>
      </c>
      <c r="G125" s="292">
        <f t="shared" si="63"/>
        <v>0</v>
      </c>
      <c r="H125" s="292">
        <f t="shared" si="63"/>
        <v>0</v>
      </c>
      <c r="I125" s="292">
        <f t="shared" si="63"/>
        <v>0</v>
      </c>
      <c r="J125" s="292">
        <f t="shared" si="63"/>
        <v>0</v>
      </c>
      <c r="K125" s="292">
        <f t="shared" si="63"/>
        <v>0</v>
      </c>
      <c r="L125" s="292">
        <f t="shared" si="63"/>
        <v>0</v>
      </c>
      <c r="M125" s="302">
        <f>+SUM(D125:L125)</f>
        <v>0</v>
      </c>
      <c r="N125" s="301"/>
      <c r="O125" s="103"/>
      <c r="P125" s="104">
        <f t="shared" si="53"/>
        <v>0</v>
      </c>
      <c r="Q125" s="104">
        <f t="shared" si="53"/>
        <v>0</v>
      </c>
      <c r="R125" s="104">
        <f t="shared" si="53"/>
        <v>0</v>
      </c>
      <c r="S125" s="104">
        <f t="shared" si="53"/>
        <v>0</v>
      </c>
      <c r="T125" s="104">
        <f t="shared" si="53"/>
        <v>0</v>
      </c>
      <c r="U125" s="104">
        <f t="shared" si="53"/>
        <v>0</v>
      </c>
      <c r="V125" s="104">
        <f t="shared" si="53"/>
        <v>0</v>
      </c>
      <c r="W125" s="104">
        <f t="shared" si="53"/>
        <v>0</v>
      </c>
      <c r="X125" s="104">
        <f t="shared" si="53"/>
        <v>0</v>
      </c>
      <c r="Y125" s="104">
        <f t="shared" si="53"/>
        <v>0</v>
      </c>
      <c r="Z125" s="217"/>
      <c r="AA125" s="219">
        <f>+M125-SUM(D125:L125)</f>
        <v>0</v>
      </c>
      <c r="AB125" s="107"/>
      <c r="AC125" s="107"/>
    </row>
    <row r="126" spans="2:29" s="182" customFormat="1" ht="9.9499999999999993" customHeight="1">
      <c r="B126" s="364"/>
      <c r="C126" s="365"/>
      <c r="D126" s="305"/>
      <c r="E126" s="305"/>
      <c r="F126" s="305"/>
      <c r="G126" s="305"/>
      <c r="H126" s="305"/>
      <c r="I126" s="305"/>
      <c r="J126" s="305"/>
      <c r="K126" s="305"/>
      <c r="L126" s="305"/>
      <c r="M126" s="306"/>
      <c r="N126" s="307"/>
      <c r="O126" s="187"/>
      <c r="P126" s="197"/>
      <c r="Q126" s="198"/>
      <c r="R126" s="198"/>
      <c r="S126" s="198"/>
      <c r="T126" s="198"/>
      <c r="U126" s="198"/>
      <c r="V126" s="198"/>
      <c r="W126" s="198"/>
      <c r="X126" s="198"/>
      <c r="Y126" s="199"/>
      <c r="Z126" s="279"/>
      <c r="AA126" s="201"/>
      <c r="AB126" s="184"/>
      <c r="AC126" s="184"/>
    </row>
    <row r="127" spans="2:29" s="73" customFormat="1" ht="122.25" customHeight="1">
      <c r="B127" s="76"/>
      <c r="C127" s="540" t="s">
        <v>284</v>
      </c>
      <c r="D127" s="540"/>
      <c r="E127" s="540"/>
      <c r="F127" s="540"/>
      <c r="G127" s="540"/>
      <c r="H127" s="540"/>
      <c r="I127" s="540"/>
      <c r="J127" s="540"/>
      <c r="K127" s="540"/>
      <c r="L127" s="540"/>
      <c r="M127" s="540"/>
      <c r="N127" s="77"/>
      <c r="P127" s="79"/>
      <c r="Q127" s="79"/>
      <c r="R127" s="79"/>
      <c r="S127" s="79"/>
      <c r="T127" s="79"/>
      <c r="U127" s="79"/>
      <c r="V127" s="79"/>
      <c r="W127" s="79"/>
      <c r="X127" s="79"/>
      <c r="Y127" s="79"/>
    </row>
    <row r="128" spans="2:29"/>
    <row r="129"/>
    <row r="130"/>
    <row r="131"/>
    <row r="132"/>
    <row r="133"/>
    <row r="134"/>
    <row r="135"/>
    <row r="136"/>
    <row r="137"/>
    <row r="138"/>
    <row r="139"/>
    <row r="140"/>
    <row r="141"/>
    <row r="142"/>
    <row r="143"/>
    <row r="144"/>
    <row r="145"/>
    <row r="146"/>
    <row r="147"/>
    <row r="148"/>
    <row r="149"/>
  </sheetData>
  <dataConsolidate/>
  <mergeCells count="8">
    <mergeCell ref="P5:AA5"/>
    <mergeCell ref="C2:M2"/>
    <mergeCell ref="C4:M4"/>
    <mergeCell ref="C127:M127"/>
    <mergeCell ref="C5:M5"/>
    <mergeCell ref="C3:M3"/>
    <mergeCell ref="D7:M7"/>
    <mergeCell ref="D6:M6"/>
  </mergeCells>
  <phoneticPr fontId="0" type="noConversion"/>
  <conditionalFormatting sqref="D101:M118 D121:M122 D125:M126 D9:M45 D48:M72 D75:M98">
    <cfRule type="expression" dxfId="103" priority="17" stopIfTrue="1">
      <formula>AND(D9&lt;&gt;"",OR(D9&lt;0,NOT(ISNUMBER(D9))))</formula>
    </cfRule>
  </conditionalFormatting>
  <conditionalFormatting sqref="P9:AA45 P48:AA72 P75:AA98 P101:AA118 P121:AA122 P125:AA126">
    <cfRule type="expression" dxfId="102" priority="19" stopIfTrue="1">
      <formula>ABS(P9)&gt;10</formula>
    </cfRule>
  </conditionalFormatting>
  <conditionalFormatting sqref="D6:M6">
    <cfRule type="expression" dxfId="101" priority="104" stopIfTrue="1">
      <formula>COUNTA(D10:M125)&lt;&gt;COUNTIF(D10:M125,"&gt;=0")</formula>
    </cfRule>
  </conditionalFormatting>
  <conditionalFormatting sqref="D73:M74">
    <cfRule type="expression" dxfId="100" priority="11" stopIfTrue="1">
      <formula>AND(D73&lt;&gt;"",OR(D73&lt;0,NOT(ISNUMBER(D73))))</formula>
    </cfRule>
  </conditionalFormatting>
  <conditionalFormatting sqref="P73:AA74">
    <cfRule type="expression" dxfId="99" priority="12" stopIfTrue="1">
      <formula>ABS(P73)&gt;10</formula>
    </cfRule>
  </conditionalFormatting>
  <conditionalFormatting sqref="D46:M47">
    <cfRule type="expression" dxfId="98" priority="13" stopIfTrue="1">
      <formula>AND(D46&lt;&gt;"",OR(D46&lt;0,NOT(ISNUMBER(D46))))</formula>
    </cfRule>
  </conditionalFormatting>
  <conditionalFormatting sqref="P46:AA47">
    <cfRule type="expression" dxfId="97" priority="14" stopIfTrue="1">
      <formula>ABS(P46)&gt;10</formula>
    </cfRule>
  </conditionalFormatting>
  <conditionalFormatting sqref="E123:M124">
    <cfRule type="expression" dxfId="96" priority="5" stopIfTrue="1">
      <formula>AND(E123&lt;&gt;"",OR(E123&lt;0,NOT(ISNUMBER(E123))))</formula>
    </cfRule>
  </conditionalFormatting>
  <conditionalFormatting sqref="Z123:AA124">
    <cfRule type="expression" dxfId="95" priority="6" stopIfTrue="1">
      <formula>ABS(Z123)&gt;10</formula>
    </cfRule>
  </conditionalFormatting>
  <conditionalFormatting sqref="D99:M100">
    <cfRule type="expression" dxfId="94" priority="9" stopIfTrue="1">
      <formula>AND(D99&lt;&gt;"",OR(D99&lt;0,NOT(ISNUMBER(D99))))</formula>
    </cfRule>
  </conditionalFormatting>
  <conditionalFormatting sqref="P99:AA100">
    <cfRule type="expression" dxfId="93" priority="10" stopIfTrue="1">
      <formula>ABS(P99)&gt;10</formula>
    </cfRule>
  </conditionalFormatting>
  <conditionalFormatting sqref="D119:M120">
    <cfRule type="expression" dxfId="92" priority="7" stopIfTrue="1">
      <formula>AND(D119&lt;&gt;"",OR(D119&lt;0,NOT(ISNUMBER(D119))))</formula>
    </cfRule>
  </conditionalFormatting>
  <conditionalFormatting sqref="P119:AA120">
    <cfRule type="expression" dxfId="91" priority="8" stopIfTrue="1">
      <formula>ABS(P119)&gt;10</formula>
    </cfRule>
  </conditionalFormatting>
  <conditionalFormatting sqref="D123">
    <cfRule type="expression" dxfId="90" priority="4" stopIfTrue="1">
      <formula>AND(D123&lt;&gt;"",OR(D123&lt;0,NOT(ISNUMBER(D123))))</formula>
    </cfRule>
  </conditionalFormatting>
  <conditionalFormatting sqref="D124">
    <cfRule type="expression" dxfId="89" priority="3" stopIfTrue="1">
      <formula>AND(D124&lt;&gt;"",OR(D124&lt;0,NOT(ISNUMBER(D124))))</formula>
    </cfRule>
  </conditionalFormatting>
  <conditionalFormatting sqref="P123:P124">
    <cfRule type="expression" dxfId="88" priority="2" stopIfTrue="1">
      <formula>ABS(P123)&gt;10</formula>
    </cfRule>
  </conditionalFormatting>
  <conditionalFormatting sqref="Q123:Y124">
    <cfRule type="expression" dxfId="87" priority="1" stopIfTrue="1">
      <formula>ABS(Q123)&gt;10</formula>
    </cfRule>
  </conditionalFormatting>
  <pageMargins left="0.74803149606299213" right="0.74803149606299213" top="0.98425196850393704" bottom="0.98425196850393704" header="0.51181102362204722" footer="0.51181102362204722"/>
  <pageSetup paperSize="8" scale="60" orientation="portrait" r:id="rId1"/>
  <headerFooter alignWithMargins="0">
    <oddFooter>&amp;R2019 Triennial Central Bank Survey</oddFooter>
  </headerFooter>
  <rowBreaks count="1" manualBreakCount="1">
    <brk id="81" min="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ummaryRight="0"/>
  </sheetPr>
  <dimension ref="B1:BA149"/>
  <sheetViews>
    <sheetView showGridLines="0" zoomScale="75" zoomScaleNormal="75" zoomScaleSheetLayoutView="70" workbookViewId="0">
      <pane xSplit="3" ySplit="8" topLeftCell="D9" activePane="bottomRight" state="frozen"/>
      <selection pane="topRight" activeCell="D1" sqref="D1"/>
      <selection pane="bottomLeft" activeCell="A9" sqref="A9"/>
      <selection pane="bottomRight"/>
    </sheetView>
  </sheetViews>
  <sheetFormatPr defaultColWidth="0" defaultRowHeight="12" zeroHeight="1"/>
  <cols>
    <col min="1" max="2" width="1.7109375" style="72" customWidth="1"/>
    <col min="3" max="3" width="50.7109375" style="72" customWidth="1"/>
    <col min="4" max="11" width="7.7109375" style="72" customWidth="1"/>
    <col min="12" max="12" width="7.7109375" customWidth="1"/>
    <col min="13" max="24" width="7.7109375" style="75" customWidth="1"/>
    <col min="25" max="25" width="8.85546875" style="72" customWidth="1"/>
    <col min="26" max="26" width="8.85546875" style="75" customWidth="1"/>
    <col min="27" max="27" width="1.7109375" style="152" customWidth="1"/>
    <col min="28" max="28" width="1.7109375" style="72" customWidth="1"/>
    <col min="29" max="32" width="6.7109375" style="78" customWidth="1"/>
    <col min="33" max="51" width="6.7109375" style="72" customWidth="1"/>
    <col min="52" max="52" width="1.7109375" style="72" customWidth="1"/>
    <col min="53" max="53" width="6.7109375" style="72" customWidth="1"/>
    <col min="54" max="54" width="9.140625" style="72" customWidth="1"/>
    <col min="55" max="16384" width="0" style="72" hidden="1"/>
  </cols>
  <sheetData>
    <row r="1" spans="2:53" s="47" customFormat="1" ht="20.100000000000001" customHeight="1">
      <c r="B1" s="43" t="s">
        <v>13</v>
      </c>
      <c r="C1" s="44"/>
      <c r="D1" s="45"/>
      <c r="E1" s="45"/>
      <c r="F1" s="45"/>
      <c r="G1" s="45"/>
      <c r="H1" s="45"/>
      <c r="I1" s="45"/>
      <c r="J1" s="45"/>
      <c r="K1" s="45"/>
      <c r="M1" s="51"/>
      <c r="N1" s="51"/>
      <c r="O1" s="51"/>
      <c r="P1" s="51"/>
      <c r="Q1" s="51"/>
      <c r="R1" s="51"/>
      <c r="S1" s="51"/>
      <c r="T1" s="51"/>
      <c r="U1" s="51"/>
      <c r="V1" s="51"/>
      <c r="W1" s="51"/>
      <c r="X1" s="51"/>
      <c r="Y1" s="45"/>
      <c r="Z1" s="232"/>
      <c r="AA1" s="150"/>
      <c r="AB1" s="45"/>
      <c r="AC1" s="80"/>
      <c r="AD1" s="80"/>
      <c r="AE1" s="80"/>
      <c r="AF1" s="80"/>
      <c r="AG1" s="46"/>
      <c r="BA1" s="71"/>
    </row>
    <row r="2" spans="2:53" s="47" customFormat="1" ht="20.100000000000001" customHeight="1">
      <c r="B2" s="48"/>
      <c r="C2" s="531" t="s">
        <v>56</v>
      </c>
      <c r="D2" s="531"/>
      <c r="E2" s="531"/>
      <c r="F2" s="531"/>
      <c r="G2" s="531"/>
      <c r="H2" s="531"/>
      <c r="I2" s="531"/>
      <c r="J2" s="531"/>
      <c r="K2" s="531"/>
      <c r="L2" s="531"/>
      <c r="M2" s="531"/>
      <c r="N2" s="531"/>
      <c r="O2" s="531"/>
      <c r="P2" s="531"/>
      <c r="Q2" s="531"/>
      <c r="R2" s="531"/>
      <c r="S2" s="531"/>
      <c r="T2" s="531"/>
      <c r="U2" s="531"/>
      <c r="V2" s="531"/>
      <c r="W2" s="531"/>
      <c r="X2" s="531"/>
      <c r="Y2" s="531"/>
      <c r="Z2" s="531"/>
      <c r="AA2" s="150"/>
      <c r="AB2" s="31"/>
      <c r="AC2" s="193" t="s">
        <v>57</v>
      </c>
      <c r="AD2" s="194">
        <f>MAX(AC9:BA126)</f>
        <v>0</v>
      </c>
      <c r="AG2" s="46"/>
    </row>
    <row r="3" spans="2:53" s="47" customFormat="1" ht="20.100000000000001" customHeight="1">
      <c r="C3" s="531" t="s">
        <v>50</v>
      </c>
      <c r="D3" s="531"/>
      <c r="E3" s="531"/>
      <c r="F3" s="531"/>
      <c r="G3" s="531"/>
      <c r="H3" s="531"/>
      <c r="I3" s="531"/>
      <c r="J3" s="531"/>
      <c r="K3" s="531"/>
      <c r="L3" s="531"/>
      <c r="M3" s="531"/>
      <c r="N3" s="531"/>
      <c r="O3" s="531"/>
      <c r="P3" s="531"/>
      <c r="Q3" s="531"/>
      <c r="R3" s="531"/>
      <c r="S3" s="531"/>
      <c r="T3" s="531"/>
      <c r="U3" s="531"/>
      <c r="V3" s="531"/>
      <c r="W3" s="531"/>
      <c r="X3" s="531"/>
      <c r="Y3" s="531"/>
      <c r="Z3" s="531"/>
      <c r="AA3" s="150"/>
      <c r="AB3" s="31"/>
      <c r="AC3" s="195" t="s">
        <v>58</v>
      </c>
      <c r="AD3" s="196">
        <f>MIN(AC9:BA126)</f>
        <v>0</v>
      </c>
      <c r="AE3" s="81"/>
      <c r="AG3" s="46"/>
      <c r="BA3" s="71"/>
    </row>
    <row r="4" spans="2:53" s="47" customFormat="1" ht="20.100000000000001" customHeight="1">
      <c r="C4" s="531" t="s">
        <v>289</v>
      </c>
      <c r="D4" s="531"/>
      <c r="E4" s="531"/>
      <c r="F4" s="531"/>
      <c r="G4" s="531"/>
      <c r="H4" s="531"/>
      <c r="I4" s="531"/>
      <c r="J4" s="531"/>
      <c r="K4" s="531"/>
      <c r="L4" s="531"/>
      <c r="M4" s="531"/>
      <c r="N4" s="531"/>
      <c r="O4" s="531"/>
      <c r="P4" s="531"/>
      <c r="Q4" s="531"/>
      <c r="R4" s="531"/>
      <c r="S4" s="531"/>
      <c r="T4" s="531"/>
      <c r="U4" s="531"/>
      <c r="V4" s="531"/>
      <c r="W4" s="531"/>
      <c r="X4" s="531"/>
      <c r="Y4" s="531"/>
      <c r="Z4" s="531"/>
      <c r="AA4" s="150"/>
      <c r="AB4" s="50"/>
      <c r="AE4" s="81"/>
      <c r="AF4" s="83"/>
      <c r="AG4" s="46"/>
      <c r="BA4" s="71"/>
    </row>
    <row r="5" spans="2:53" s="47" customFormat="1" ht="20.100000000000001" customHeight="1">
      <c r="C5" s="531" t="s">
        <v>275</v>
      </c>
      <c r="D5" s="531"/>
      <c r="E5" s="531"/>
      <c r="F5" s="531"/>
      <c r="G5" s="531"/>
      <c r="H5" s="531"/>
      <c r="I5" s="531"/>
      <c r="J5" s="531"/>
      <c r="K5" s="531"/>
      <c r="L5" s="531"/>
      <c r="M5" s="531"/>
      <c r="N5" s="531"/>
      <c r="O5" s="531"/>
      <c r="P5" s="531"/>
      <c r="Q5" s="531"/>
      <c r="R5" s="531"/>
      <c r="S5" s="531"/>
      <c r="T5" s="531"/>
      <c r="U5" s="531"/>
      <c r="V5" s="531"/>
      <c r="W5" s="531"/>
      <c r="X5" s="531"/>
      <c r="Y5" s="531"/>
      <c r="Z5" s="531"/>
      <c r="AA5" s="151"/>
      <c r="AB5" s="49"/>
      <c r="AC5" s="537" t="s">
        <v>55</v>
      </c>
      <c r="AD5" s="538"/>
      <c r="AE5" s="538"/>
      <c r="AF5" s="538"/>
      <c r="AG5" s="538"/>
      <c r="AH5" s="538"/>
      <c r="AI5" s="538"/>
      <c r="AJ5" s="538"/>
      <c r="AK5" s="538"/>
      <c r="AL5" s="538"/>
      <c r="AM5" s="538"/>
      <c r="AN5" s="538"/>
      <c r="AO5" s="538"/>
      <c r="AP5" s="538"/>
      <c r="AQ5" s="538"/>
      <c r="AR5" s="538"/>
      <c r="AS5" s="538"/>
      <c r="AT5" s="538"/>
      <c r="AU5" s="538"/>
      <c r="AV5" s="538"/>
      <c r="AW5" s="538"/>
      <c r="AX5" s="538"/>
      <c r="AY5" s="538"/>
      <c r="AZ5" s="538"/>
      <c r="BA5" s="539"/>
    </row>
    <row r="6" spans="2:53" s="47" customFormat="1" ht="39.950000000000003" customHeight="1">
      <c r="D6" s="545" t="s">
        <v>180</v>
      </c>
      <c r="E6" s="545"/>
      <c r="F6" s="545"/>
      <c r="G6" s="545"/>
      <c r="H6" s="545"/>
      <c r="I6" s="545"/>
      <c r="J6" s="545"/>
      <c r="K6" s="545"/>
      <c r="L6" s="545"/>
      <c r="M6" s="545"/>
      <c r="N6" s="545"/>
      <c r="O6" s="545"/>
      <c r="P6" s="545"/>
      <c r="Q6" s="545"/>
      <c r="R6" s="545"/>
      <c r="S6" s="545"/>
      <c r="T6" s="545"/>
      <c r="U6" s="545"/>
      <c r="V6" s="545"/>
      <c r="W6" s="545"/>
      <c r="X6" s="545"/>
      <c r="Y6" s="545"/>
      <c r="Z6" s="545"/>
      <c r="AA6" s="545"/>
      <c r="AB6" s="45"/>
      <c r="AG6" s="46"/>
    </row>
    <row r="7" spans="2:53" s="57" customFormat="1" ht="27.95" customHeight="1">
      <c r="B7" s="53"/>
      <c r="C7" s="54" t="s">
        <v>0</v>
      </c>
      <c r="D7" s="541" t="s">
        <v>14</v>
      </c>
      <c r="E7" s="542"/>
      <c r="F7" s="542"/>
      <c r="G7" s="542"/>
      <c r="H7" s="542"/>
      <c r="I7" s="542"/>
      <c r="J7" s="542"/>
      <c r="K7" s="542"/>
      <c r="L7" s="542"/>
      <c r="M7" s="542"/>
      <c r="N7" s="542"/>
      <c r="O7" s="542"/>
      <c r="P7" s="542"/>
      <c r="Q7" s="542"/>
      <c r="R7" s="542"/>
      <c r="S7" s="542"/>
      <c r="T7" s="542"/>
      <c r="U7" s="542"/>
      <c r="V7" s="542"/>
      <c r="W7" s="542"/>
      <c r="X7" s="542"/>
      <c r="Y7" s="542"/>
      <c r="Z7" s="542"/>
      <c r="AA7" s="147"/>
      <c r="AB7" s="55"/>
      <c r="AC7" s="537" t="str">
        <f>+D7</f>
        <v>USD against</v>
      </c>
      <c r="AD7" s="538"/>
      <c r="AE7" s="538"/>
      <c r="AF7" s="538"/>
      <c r="AG7" s="538"/>
      <c r="AH7" s="538"/>
      <c r="AI7" s="538"/>
      <c r="AJ7" s="538"/>
      <c r="AK7" s="538"/>
      <c r="AL7" s="538"/>
      <c r="AM7" s="538"/>
      <c r="AN7" s="538"/>
      <c r="AO7" s="538"/>
      <c r="AP7" s="538"/>
      <c r="AQ7" s="538"/>
      <c r="AR7" s="538"/>
      <c r="AS7" s="538"/>
      <c r="AT7" s="538"/>
      <c r="AU7" s="538"/>
      <c r="AV7" s="538"/>
      <c r="AW7" s="538"/>
      <c r="AX7" s="538"/>
      <c r="AY7" s="539"/>
      <c r="BA7" s="56"/>
    </row>
    <row r="8" spans="2:53" s="57" customFormat="1" ht="27.95" customHeight="1">
      <c r="B8" s="101"/>
      <c r="C8" s="102"/>
      <c r="D8" s="166" t="s">
        <v>7</v>
      </c>
      <c r="E8" s="166" t="s">
        <v>23</v>
      </c>
      <c r="F8" s="166" t="s">
        <v>6</v>
      </c>
      <c r="G8" s="166" t="s">
        <v>5</v>
      </c>
      <c r="H8" s="166" t="s">
        <v>35</v>
      </c>
      <c r="I8" s="166" t="s">
        <v>19</v>
      </c>
      <c r="J8" s="166" t="s">
        <v>4</v>
      </c>
      <c r="K8" s="166" t="s">
        <v>25</v>
      </c>
      <c r="L8" s="170" t="s">
        <v>37</v>
      </c>
      <c r="M8" s="166" t="s">
        <v>3</v>
      </c>
      <c r="N8" s="166" t="s">
        <v>27</v>
      </c>
      <c r="O8" s="367" t="s">
        <v>28</v>
      </c>
      <c r="P8" s="367" t="s">
        <v>39</v>
      </c>
      <c r="Q8" s="367" t="s">
        <v>38</v>
      </c>
      <c r="R8" s="367" t="s">
        <v>30</v>
      </c>
      <c r="S8" s="367" t="s">
        <v>31</v>
      </c>
      <c r="T8" s="367" t="s">
        <v>22</v>
      </c>
      <c r="U8" s="367" t="s">
        <v>40</v>
      </c>
      <c r="V8" s="367" t="s">
        <v>269</v>
      </c>
      <c r="W8" s="367" t="s">
        <v>33</v>
      </c>
      <c r="X8" s="166" t="s">
        <v>34</v>
      </c>
      <c r="Y8" s="167" t="s">
        <v>63</v>
      </c>
      <c r="Z8" s="155" t="s">
        <v>8</v>
      </c>
      <c r="AA8" s="147"/>
      <c r="AB8" s="58"/>
      <c r="AC8" s="168" t="str">
        <f>+D8</f>
        <v>AUD</v>
      </c>
      <c r="AD8" s="168" t="str">
        <f t="shared" ref="AD8:AW8" si="0">+E8</f>
        <v>BRL</v>
      </c>
      <c r="AE8" s="168" t="str">
        <f t="shared" si="0"/>
        <v>CAD</v>
      </c>
      <c r="AF8" s="168" t="str">
        <f t="shared" si="0"/>
        <v>CHF</v>
      </c>
      <c r="AG8" s="168" t="str">
        <f t="shared" si="0"/>
        <v>CNY</v>
      </c>
      <c r="AH8" s="168" t="str">
        <f t="shared" si="0"/>
        <v>EUR</v>
      </c>
      <c r="AI8" s="168" t="str">
        <f t="shared" si="0"/>
        <v>GBP</v>
      </c>
      <c r="AJ8" s="168" t="str">
        <f t="shared" si="0"/>
        <v>HKD</v>
      </c>
      <c r="AK8" s="168" t="str">
        <f t="shared" si="0"/>
        <v>INR</v>
      </c>
      <c r="AL8" s="168" t="str">
        <f t="shared" si="0"/>
        <v>JPY</v>
      </c>
      <c r="AM8" s="168" t="str">
        <f t="shared" si="0"/>
        <v>KRW</v>
      </c>
      <c r="AN8" s="168" t="str">
        <f t="shared" si="0"/>
        <v>MXN</v>
      </c>
      <c r="AO8" s="168" t="str">
        <f t="shared" si="0"/>
        <v>NOK</v>
      </c>
      <c r="AP8" s="168" t="str">
        <f t="shared" si="0"/>
        <v>NZD</v>
      </c>
      <c r="AQ8" s="168" t="str">
        <f t="shared" si="0"/>
        <v>PLN</v>
      </c>
      <c r="AR8" s="168" t="str">
        <f t="shared" si="0"/>
        <v>RUB</v>
      </c>
      <c r="AS8" s="168" t="str">
        <f t="shared" si="0"/>
        <v>SEK</v>
      </c>
      <c r="AT8" s="168" t="str">
        <f t="shared" si="0"/>
        <v>SGD</v>
      </c>
      <c r="AU8" s="168" t="str">
        <f t="shared" si="0"/>
        <v>TRY</v>
      </c>
      <c r="AV8" s="168" t="str">
        <f t="shared" si="0"/>
        <v>TWD</v>
      </c>
      <c r="AW8" s="168" t="str">
        <f t="shared" si="0"/>
        <v>ZAR</v>
      </c>
      <c r="AX8" s="168" t="s">
        <v>178</v>
      </c>
      <c r="AY8" s="168" t="str">
        <f>+Z8</f>
        <v>TOT</v>
      </c>
      <c r="BA8" s="169" t="str">
        <f>+Z8</f>
        <v>TOT</v>
      </c>
    </row>
    <row r="9" spans="2:53" s="61" customFormat="1" ht="30" customHeight="1">
      <c r="B9" s="356"/>
      <c r="C9" s="357" t="s">
        <v>51</v>
      </c>
      <c r="D9" s="442"/>
      <c r="E9" s="442"/>
      <c r="F9" s="442"/>
      <c r="G9" s="442"/>
      <c r="H9" s="442"/>
      <c r="I9" s="442"/>
      <c r="J9" s="442"/>
      <c r="K9" s="442"/>
      <c r="L9" s="454"/>
      <c r="M9" s="454"/>
      <c r="N9" s="454"/>
      <c r="O9" s="454"/>
      <c r="P9" s="454"/>
      <c r="Q9" s="454"/>
      <c r="R9" s="454"/>
      <c r="S9" s="454"/>
      <c r="T9" s="454"/>
      <c r="U9" s="454"/>
      <c r="V9" s="454"/>
      <c r="W9" s="454"/>
      <c r="X9" s="454"/>
      <c r="Y9" s="454"/>
      <c r="Z9" s="455"/>
      <c r="AA9" s="308"/>
      <c r="AB9" s="60"/>
      <c r="AC9" s="90"/>
      <c r="AD9" s="90"/>
      <c r="AE9" s="90"/>
      <c r="AF9" s="90"/>
      <c r="AG9" s="90"/>
      <c r="AH9" s="90"/>
      <c r="AI9" s="90"/>
      <c r="AJ9" s="90"/>
      <c r="AK9" s="90"/>
      <c r="AL9" s="90"/>
      <c r="AM9" s="90"/>
      <c r="AN9" s="90"/>
      <c r="AO9" s="90"/>
      <c r="AP9" s="90"/>
      <c r="AQ9" s="90"/>
      <c r="AR9" s="90"/>
      <c r="AS9" s="90"/>
      <c r="AT9" s="90"/>
      <c r="AU9" s="90"/>
      <c r="AV9" s="90"/>
      <c r="AW9" s="90"/>
      <c r="AX9" s="90"/>
      <c r="AY9" s="90"/>
      <c r="BA9" s="85"/>
    </row>
    <row r="10" spans="2:53" s="57" customFormat="1" ht="17.100000000000001" customHeight="1">
      <c r="B10" s="358"/>
      <c r="C10" s="189" t="s">
        <v>10</v>
      </c>
      <c r="D10" s="442"/>
      <c r="E10" s="442"/>
      <c r="F10" s="442"/>
      <c r="G10" s="442"/>
      <c r="H10" s="442"/>
      <c r="I10" s="442"/>
      <c r="J10" s="442"/>
      <c r="K10" s="442"/>
      <c r="L10" s="442"/>
      <c r="M10" s="442"/>
      <c r="N10" s="442"/>
      <c r="O10" s="442"/>
      <c r="P10" s="442"/>
      <c r="Q10" s="442"/>
      <c r="R10" s="442"/>
      <c r="S10" s="442"/>
      <c r="T10" s="442"/>
      <c r="U10" s="442"/>
      <c r="V10" s="442"/>
      <c r="W10" s="442"/>
      <c r="X10" s="442"/>
      <c r="Y10" s="442"/>
      <c r="Z10" s="444">
        <f>SUM(D10:Y10)</f>
        <v>0</v>
      </c>
      <c r="AA10" s="309"/>
      <c r="AB10" s="56"/>
      <c r="AC10" s="94">
        <f t="shared" ref="AC10:AY10" si="1">+D10-SUM(D11:D12)</f>
        <v>0</v>
      </c>
      <c r="AD10" s="94">
        <f t="shared" si="1"/>
        <v>0</v>
      </c>
      <c r="AE10" s="94">
        <f t="shared" si="1"/>
        <v>0</v>
      </c>
      <c r="AF10" s="94">
        <f t="shared" si="1"/>
        <v>0</v>
      </c>
      <c r="AG10" s="94">
        <f t="shared" si="1"/>
        <v>0</v>
      </c>
      <c r="AH10" s="94">
        <f t="shared" si="1"/>
        <v>0</v>
      </c>
      <c r="AI10" s="94">
        <f t="shared" si="1"/>
        <v>0</v>
      </c>
      <c r="AJ10" s="94">
        <f t="shared" si="1"/>
        <v>0</v>
      </c>
      <c r="AK10" s="94">
        <f t="shared" si="1"/>
        <v>0</v>
      </c>
      <c r="AL10" s="94">
        <f t="shared" si="1"/>
        <v>0</v>
      </c>
      <c r="AM10" s="94">
        <f t="shared" si="1"/>
        <v>0</v>
      </c>
      <c r="AN10" s="94">
        <f t="shared" si="1"/>
        <v>0</v>
      </c>
      <c r="AO10" s="94">
        <f t="shared" si="1"/>
        <v>0</v>
      </c>
      <c r="AP10" s="94">
        <f t="shared" si="1"/>
        <v>0</v>
      </c>
      <c r="AQ10" s="94">
        <f t="shared" si="1"/>
        <v>0</v>
      </c>
      <c r="AR10" s="94">
        <f t="shared" si="1"/>
        <v>0</v>
      </c>
      <c r="AS10" s="94">
        <f t="shared" si="1"/>
        <v>0</v>
      </c>
      <c r="AT10" s="94">
        <f t="shared" si="1"/>
        <v>0</v>
      </c>
      <c r="AU10" s="94">
        <f t="shared" si="1"/>
        <v>0</v>
      </c>
      <c r="AV10" s="94">
        <f t="shared" si="1"/>
        <v>0</v>
      </c>
      <c r="AW10" s="94">
        <f t="shared" si="1"/>
        <v>0</v>
      </c>
      <c r="AX10" s="94">
        <f t="shared" si="1"/>
        <v>0</v>
      </c>
      <c r="AY10" s="94">
        <f t="shared" si="1"/>
        <v>0</v>
      </c>
      <c r="BA10" s="94">
        <f>+Z10-SUM(D10:Y10)</f>
        <v>0</v>
      </c>
    </row>
    <row r="11" spans="2:53" s="57" customFormat="1" ht="17.100000000000001" customHeight="1">
      <c r="B11" s="359"/>
      <c r="C11" s="191" t="s">
        <v>53</v>
      </c>
      <c r="D11" s="442"/>
      <c r="E11" s="442"/>
      <c r="F11" s="442"/>
      <c r="G11" s="442"/>
      <c r="H11" s="442"/>
      <c r="I11" s="442"/>
      <c r="J11" s="442"/>
      <c r="K11" s="442"/>
      <c r="L11" s="442"/>
      <c r="M11" s="442"/>
      <c r="N11" s="442"/>
      <c r="O11" s="442"/>
      <c r="P11" s="442"/>
      <c r="Q11" s="442"/>
      <c r="R11" s="442"/>
      <c r="S11" s="442"/>
      <c r="T11" s="442"/>
      <c r="U11" s="442"/>
      <c r="V11" s="442"/>
      <c r="W11" s="442"/>
      <c r="X11" s="442"/>
      <c r="Y11" s="442"/>
      <c r="Z11" s="444">
        <f t="shared" ref="Z11:Z25" si="2">SUM(D11:Y11)</f>
        <v>0</v>
      </c>
      <c r="AA11" s="309"/>
      <c r="AB11" s="56"/>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BA11" s="94">
        <f t="shared" ref="BA11:BA85" si="3">+Z11-SUM(D11:Y11)</f>
        <v>0</v>
      </c>
    </row>
    <row r="12" spans="2:53" s="57" customFormat="1" ht="17.100000000000001" customHeight="1">
      <c r="B12" s="359"/>
      <c r="C12" s="191" t="s">
        <v>54</v>
      </c>
      <c r="D12" s="442"/>
      <c r="E12" s="442"/>
      <c r="F12" s="442"/>
      <c r="G12" s="442"/>
      <c r="H12" s="442"/>
      <c r="I12" s="442"/>
      <c r="J12" s="442"/>
      <c r="K12" s="442"/>
      <c r="L12" s="442"/>
      <c r="M12" s="442"/>
      <c r="N12" s="442"/>
      <c r="O12" s="442"/>
      <c r="P12" s="442"/>
      <c r="Q12" s="442"/>
      <c r="R12" s="442"/>
      <c r="S12" s="442"/>
      <c r="T12" s="442"/>
      <c r="U12" s="442"/>
      <c r="V12" s="442"/>
      <c r="W12" s="442"/>
      <c r="X12" s="442"/>
      <c r="Y12" s="442"/>
      <c r="Z12" s="444">
        <f t="shared" si="2"/>
        <v>0</v>
      </c>
      <c r="AA12" s="309"/>
      <c r="AB12" s="56"/>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BA12" s="94">
        <f t="shared" si="3"/>
        <v>0</v>
      </c>
    </row>
    <row r="13" spans="2:53" s="57" customFormat="1" ht="30" customHeight="1">
      <c r="B13" s="358"/>
      <c r="C13" s="189" t="s">
        <v>11</v>
      </c>
      <c r="D13" s="442"/>
      <c r="E13" s="442"/>
      <c r="F13" s="442"/>
      <c r="G13" s="442"/>
      <c r="H13" s="442"/>
      <c r="I13" s="442"/>
      <c r="J13" s="442"/>
      <c r="K13" s="442"/>
      <c r="L13" s="442"/>
      <c r="M13" s="442"/>
      <c r="N13" s="442"/>
      <c r="O13" s="442"/>
      <c r="P13" s="442"/>
      <c r="Q13" s="442"/>
      <c r="R13" s="442"/>
      <c r="S13" s="442"/>
      <c r="T13" s="442"/>
      <c r="U13" s="442"/>
      <c r="V13" s="442"/>
      <c r="W13" s="442"/>
      <c r="X13" s="442"/>
      <c r="Y13" s="442"/>
      <c r="Z13" s="444">
        <f t="shared" si="2"/>
        <v>0</v>
      </c>
      <c r="AA13" s="309"/>
      <c r="AB13" s="56"/>
      <c r="AC13" s="94">
        <f t="shared" ref="AC13:AY13" si="4">+D13-SUM(D14:D15)</f>
        <v>0</v>
      </c>
      <c r="AD13" s="94">
        <f t="shared" si="4"/>
        <v>0</v>
      </c>
      <c r="AE13" s="94">
        <f t="shared" si="4"/>
        <v>0</v>
      </c>
      <c r="AF13" s="94">
        <f t="shared" si="4"/>
        <v>0</v>
      </c>
      <c r="AG13" s="94">
        <f t="shared" si="4"/>
        <v>0</v>
      </c>
      <c r="AH13" s="94">
        <f t="shared" si="4"/>
        <v>0</v>
      </c>
      <c r="AI13" s="94">
        <f t="shared" si="4"/>
        <v>0</v>
      </c>
      <c r="AJ13" s="94">
        <f t="shared" si="4"/>
        <v>0</v>
      </c>
      <c r="AK13" s="94">
        <f t="shared" si="4"/>
        <v>0</v>
      </c>
      <c r="AL13" s="94">
        <f t="shared" si="4"/>
        <v>0</v>
      </c>
      <c r="AM13" s="94">
        <f t="shared" si="4"/>
        <v>0</v>
      </c>
      <c r="AN13" s="94">
        <f t="shared" si="4"/>
        <v>0</v>
      </c>
      <c r="AO13" s="94">
        <f t="shared" si="4"/>
        <v>0</v>
      </c>
      <c r="AP13" s="94">
        <f t="shared" si="4"/>
        <v>0</v>
      </c>
      <c r="AQ13" s="94">
        <f t="shared" si="4"/>
        <v>0</v>
      </c>
      <c r="AR13" s="94">
        <f t="shared" si="4"/>
        <v>0</v>
      </c>
      <c r="AS13" s="94">
        <f t="shared" si="4"/>
        <v>0</v>
      </c>
      <c r="AT13" s="94">
        <f t="shared" si="4"/>
        <v>0</v>
      </c>
      <c r="AU13" s="94">
        <f t="shared" si="4"/>
        <v>0</v>
      </c>
      <c r="AV13" s="94">
        <f t="shared" si="4"/>
        <v>0</v>
      </c>
      <c r="AW13" s="94">
        <f t="shared" si="4"/>
        <v>0</v>
      </c>
      <c r="AX13" s="94">
        <f t="shared" si="4"/>
        <v>0</v>
      </c>
      <c r="AY13" s="94">
        <f t="shared" si="4"/>
        <v>0</v>
      </c>
      <c r="BA13" s="94">
        <f t="shared" si="3"/>
        <v>0</v>
      </c>
    </row>
    <row r="14" spans="2:53" s="57" customFormat="1" ht="17.100000000000001" customHeight="1">
      <c r="B14" s="358"/>
      <c r="C14" s="191" t="s">
        <v>53</v>
      </c>
      <c r="D14" s="442"/>
      <c r="E14" s="442"/>
      <c r="F14" s="442"/>
      <c r="G14" s="442"/>
      <c r="H14" s="442"/>
      <c r="I14" s="442"/>
      <c r="J14" s="442"/>
      <c r="K14" s="442"/>
      <c r="L14" s="442"/>
      <c r="M14" s="442"/>
      <c r="N14" s="442"/>
      <c r="O14" s="442"/>
      <c r="P14" s="442"/>
      <c r="Q14" s="442"/>
      <c r="R14" s="442"/>
      <c r="S14" s="442"/>
      <c r="T14" s="442"/>
      <c r="U14" s="442"/>
      <c r="V14" s="442"/>
      <c r="W14" s="442"/>
      <c r="X14" s="442"/>
      <c r="Y14" s="442"/>
      <c r="Z14" s="444">
        <f t="shared" si="2"/>
        <v>0</v>
      </c>
      <c r="AA14" s="309"/>
      <c r="AB14" s="56"/>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BA14" s="94">
        <f t="shared" si="3"/>
        <v>0</v>
      </c>
    </row>
    <row r="15" spans="2:53" s="57" customFormat="1" ht="17.100000000000001" customHeight="1">
      <c r="B15" s="358"/>
      <c r="C15" s="191" t="s">
        <v>54</v>
      </c>
      <c r="D15" s="442"/>
      <c r="E15" s="442"/>
      <c r="F15" s="442"/>
      <c r="G15" s="442"/>
      <c r="H15" s="442"/>
      <c r="I15" s="442"/>
      <c r="J15" s="442"/>
      <c r="K15" s="442"/>
      <c r="L15" s="442"/>
      <c r="M15" s="442"/>
      <c r="N15" s="442"/>
      <c r="O15" s="442"/>
      <c r="P15" s="442"/>
      <c r="Q15" s="442"/>
      <c r="R15" s="442"/>
      <c r="S15" s="442"/>
      <c r="T15" s="442"/>
      <c r="U15" s="442"/>
      <c r="V15" s="442"/>
      <c r="W15" s="442"/>
      <c r="X15" s="442"/>
      <c r="Y15" s="442"/>
      <c r="Z15" s="444">
        <f t="shared" si="2"/>
        <v>0</v>
      </c>
      <c r="AA15" s="309"/>
      <c r="AB15" s="56"/>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BA15" s="94">
        <f t="shared" si="3"/>
        <v>0</v>
      </c>
    </row>
    <row r="16" spans="2:53" s="61" customFormat="1" ht="30" customHeight="1">
      <c r="B16" s="360"/>
      <c r="C16" s="361" t="s">
        <v>168</v>
      </c>
      <c r="D16" s="446"/>
      <c r="E16" s="446"/>
      <c r="F16" s="446"/>
      <c r="G16" s="446"/>
      <c r="H16" s="446"/>
      <c r="I16" s="446"/>
      <c r="J16" s="446"/>
      <c r="K16" s="446"/>
      <c r="L16" s="446"/>
      <c r="M16" s="446"/>
      <c r="N16" s="446"/>
      <c r="O16" s="446"/>
      <c r="P16" s="446"/>
      <c r="Q16" s="446"/>
      <c r="R16" s="446"/>
      <c r="S16" s="446"/>
      <c r="T16" s="446"/>
      <c r="U16" s="446"/>
      <c r="V16" s="446"/>
      <c r="W16" s="446"/>
      <c r="X16" s="446"/>
      <c r="Y16" s="446"/>
      <c r="Z16" s="444">
        <f t="shared" si="2"/>
        <v>0</v>
      </c>
      <c r="AA16" s="310"/>
      <c r="AB16" s="60"/>
      <c r="AC16" s="96">
        <f>+D13-SUM(D16:D21)</f>
        <v>0</v>
      </c>
      <c r="AD16" s="96">
        <f t="shared" ref="AD16:AY16" si="5">+E13-SUM(E16:E21)</f>
        <v>0</v>
      </c>
      <c r="AE16" s="96">
        <f t="shared" si="5"/>
        <v>0</v>
      </c>
      <c r="AF16" s="96">
        <f t="shared" si="5"/>
        <v>0</v>
      </c>
      <c r="AG16" s="96">
        <f t="shared" si="5"/>
        <v>0</v>
      </c>
      <c r="AH16" s="96">
        <f t="shared" si="5"/>
        <v>0</v>
      </c>
      <c r="AI16" s="96">
        <f t="shared" si="5"/>
        <v>0</v>
      </c>
      <c r="AJ16" s="96">
        <f t="shared" si="5"/>
        <v>0</v>
      </c>
      <c r="AK16" s="96">
        <f t="shared" si="5"/>
        <v>0</v>
      </c>
      <c r="AL16" s="96">
        <f t="shared" si="5"/>
        <v>0</v>
      </c>
      <c r="AM16" s="96">
        <f t="shared" si="5"/>
        <v>0</v>
      </c>
      <c r="AN16" s="96">
        <f t="shared" si="5"/>
        <v>0</v>
      </c>
      <c r="AO16" s="96">
        <f t="shared" si="5"/>
        <v>0</v>
      </c>
      <c r="AP16" s="96">
        <f t="shared" si="5"/>
        <v>0</v>
      </c>
      <c r="AQ16" s="96">
        <f t="shared" si="5"/>
        <v>0</v>
      </c>
      <c r="AR16" s="96">
        <f t="shared" si="5"/>
        <v>0</v>
      </c>
      <c r="AS16" s="96">
        <f t="shared" si="5"/>
        <v>0</v>
      </c>
      <c r="AT16" s="96">
        <f t="shared" si="5"/>
        <v>0</v>
      </c>
      <c r="AU16" s="96">
        <f t="shared" si="5"/>
        <v>0</v>
      </c>
      <c r="AV16" s="96">
        <f t="shared" si="5"/>
        <v>0</v>
      </c>
      <c r="AW16" s="96">
        <f t="shared" si="5"/>
        <v>0</v>
      </c>
      <c r="AX16" s="96">
        <f t="shared" si="5"/>
        <v>0</v>
      </c>
      <c r="AY16" s="96">
        <f t="shared" si="5"/>
        <v>0</v>
      </c>
      <c r="BA16" s="96">
        <f t="shared" si="3"/>
        <v>0</v>
      </c>
    </row>
    <row r="17" spans="2:53" s="57" customFormat="1" ht="17.100000000000001" customHeight="1">
      <c r="B17" s="359"/>
      <c r="C17" s="191" t="s">
        <v>66</v>
      </c>
      <c r="D17" s="442"/>
      <c r="E17" s="442"/>
      <c r="F17" s="442"/>
      <c r="G17" s="442"/>
      <c r="H17" s="442"/>
      <c r="I17" s="442"/>
      <c r="J17" s="442"/>
      <c r="K17" s="442"/>
      <c r="L17" s="442"/>
      <c r="M17" s="442"/>
      <c r="N17" s="442"/>
      <c r="O17" s="442"/>
      <c r="P17" s="442"/>
      <c r="Q17" s="442"/>
      <c r="R17" s="442"/>
      <c r="S17" s="442"/>
      <c r="T17" s="442"/>
      <c r="U17" s="442"/>
      <c r="V17" s="442"/>
      <c r="W17" s="442"/>
      <c r="X17" s="442"/>
      <c r="Y17" s="442"/>
      <c r="Z17" s="443">
        <f t="shared" si="2"/>
        <v>0</v>
      </c>
      <c r="AA17" s="309"/>
      <c r="AB17" s="56"/>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BA17" s="94">
        <f t="shared" si="3"/>
        <v>0</v>
      </c>
    </row>
    <row r="18" spans="2:53" s="57" customFormat="1" ht="17.100000000000001" customHeight="1">
      <c r="B18" s="359"/>
      <c r="C18" s="191" t="s">
        <v>270</v>
      </c>
      <c r="D18" s="442"/>
      <c r="E18" s="442"/>
      <c r="F18" s="442"/>
      <c r="G18" s="442"/>
      <c r="H18" s="442"/>
      <c r="I18" s="442"/>
      <c r="J18" s="442"/>
      <c r="K18" s="442"/>
      <c r="L18" s="442"/>
      <c r="M18" s="442"/>
      <c r="N18" s="442"/>
      <c r="O18" s="442"/>
      <c r="P18" s="442"/>
      <c r="Q18" s="442"/>
      <c r="R18" s="442"/>
      <c r="S18" s="442"/>
      <c r="T18" s="442"/>
      <c r="U18" s="442"/>
      <c r="V18" s="442"/>
      <c r="W18" s="442"/>
      <c r="X18" s="442"/>
      <c r="Y18" s="442"/>
      <c r="Z18" s="443">
        <f t="shared" si="2"/>
        <v>0</v>
      </c>
      <c r="AA18" s="309"/>
      <c r="AB18" s="56"/>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BA18" s="94">
        <f t="shared" si="3"/>
        <v>0</v>
      </c>
    </row>
    <row r="19" spans="2:53" s="57" customFormat="1" ht="17.100000000000001" customHeight="1">
      <c r="B19" s="359"/>
      <c r="C19" s="191" t="s">
        <v>169</v>
      </c>
      <c r="D19" s="442"/>
      <c r="E19" s="442"/>
      <c r="F19" s="442"/>
      <c r="G19" s="442"/>
      <c r="H19" s="442"/>
      <c r="I19" s="442"/>
      <c r="J19" s="442"/>
      <c r="K19" s="442"/>
      <c r="L19" s="442"/>
      <c r="M19" s="442"/>
      <c r="N19" s="442"/>
      <c r="O19" s="442"/>
      <c r="P19" s="442"/>
      <c r="Q19" s="442"/>
      <c r="R19" s="442"/>
      <c r="S19" s="442"/>
      <c r="T19" s="442"/>
      <c r="U19" s="442"/>
      <c r="V19" s="442"/>
      <c r="W19" s="442"/>
      <c r="X19" s="442"/>
      <c r="Y19" s="442"/>
      <c r="Z19" s="443">
        <f t="shared" si="2"/>
        <v>0</v>
      </c>
      <c r="AA19" s="309"/>
      <c r="AB19" s="56"/>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BA19" s="94">
        <f t="shared" si="3"/>
        <v>0</v>
      </c>
    </row>
    <row r="20" spans="2:53" s="57" customFormat="1" ht="17.100000000000001" customHeight="1">
      <c r="B20" s="359"/>
      <c r="C20" s="490" t="s">
        <v>46</v>
      </c>
      <c r="D20" s="442"/>
      <c r="E20" s="442"/>
      <c r="F20" s="442"/>
      <c r="G20" s="442"/>
      <c r="H20" s="442"/>
      <c r="I20" s="442"/>
      <c r="J20" s="442"/>
      <c r="K20" s="442"/>
      <c r="L20" s="442"/>
      <c r="M20" s="442"/>
      <c r="N20" s="442"/>
      <c r="O20" s="442"/>
      <c r="P20" s="442"/>
      <c r="Q20" s="442"/>
      <c r="R20" s="442"/>
      <c r="S20" s="442"/>
      <c r="T20" s="442"/>
      <c r="U20" s="442"/>
      <c r="V20" s="442"/>
      <c r="W20" s="442"/>
      <c r="X20" s="442"/>
      <c r="Y20" s="442"/>
      <c r="Z20" s="443">
        <f t="shared" si="2"/>
        <v>0</v>
      </c>
      <c r="AA20" s="309"/>
      <c r="AB20" s="56"/>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BA20" s="94">
        <f t="shared" si="3"/>
        <v>0</v>
      </c>
    </row>
    <row r="21" spans="2:53" s="57" customFormat="1" ht="17.100000000000001" customHeight="1">
      <c r="B21" s="359"/>
      <c r="C21" s="490" t="s">
        <v>211</v>
      </c>
      <c r="D21" s="442"/>
      <c r="E21" s="442"/>
      <c r="F21" s="442"/>
      <c r="G21" s="442"/>
      <c r="H21" s="442"/>
      <c r="I21" s="442"/>
      <c r="J21" s="442"/>
      <c r="K21" s="442"/>
      <c r="L21" s="442"/>
      <c r="M21" s="442"/>
      <c r="N21" s="442"/>
      <c r="O21" s="442"/>
      <c r="P21" s="442"/>
      <c r="Q21" s="442"/>
      <c r="R21" s="442"/>
      <c r="S21" s="442"/>
      <c r="T21" s="442"/>
      <c r="U21" s="442"/>
      <c r="V21" s="442"/>
      <c r="W21" s="442"/>
      <c r="X21" s="442"/>
      <c r="Y21" s="442"/>
      <c r="Z21" s="443">
        <f t="shared" si="2"/>
        <v>0</v>
      </c>
      <c r="AA21" s="309"/>
      <c r="AB21" s="56"/>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BA21" s="94">
        <f t="shared" si="3"/>
        <v>0</v>
      </c>
    </row>
    <row r="22" spans="2:53" s="61" customFormat="1" ht="24.95" customHeight="1">
      <c r="B22" s="360"/>
      <c r="C22" s="190" t="s">
        <v>12</v>
      </c>
      <c r="D22" s="446"/>
      <c r="E22" s="446"/>
      <c r="F22" s="446"/>
      <c r="G22" s="446"/>
      <c r="H22" s="446"/>
      <c r="I22" s="446"/>
      <c r="J22" s="446"/>
      <c r="K22" s="446"/>
      <c r="L22" s="446"/>
      <c r="M22" s="446"/>
      <c r="N22" s="446"/>
      <c r="O22" s="446"/>
      <c r="P22" s="446"/>
      <c r="Q22" s="446"/>
      <c r="R22" s="446"/>
      <c r="S22" s="446"/>
      <c r="T22" s="446"/>
      <c r="U22" s="446"/>
      <c r="V22" s="446"/>
      <c r="W22" s="446"/>
      <c r="X22" s="446"/>
      <c r="Y22" s="446"/>
      <c r="Z22" s="444">
        <f>SUM(D22:Y22)</f>
        <v>0</v>
      </c>
      <c r="AA22" s="309"/>
      <c r="AB22" s="60"/>
      <c r="AC22" s="96">
        <f t="shared" ref="AC22:AY22" si="6">+D22-SUM(D23:D24)</f>
        <v>0</v>
      </c>
      <c r="AD22" s="96">
        <f t="shared" si="6"/>
        <v>0</v>
      </c>
      <c r="AE22" s="96">
        <f t="shared" si="6"/>
        <v>0</v>
      </c>
      <c r="AF22" s="96">
        <f t="shared" si="6"/>
        <v>0</v>
      </c>
      <c r="AG22" s="96">
        <f t="shared" si="6"/>
        <v>0</v>
      </c>
      <c r="AH22" s="96">
        <f t="shared" si="6"/>
        <v>0</v>
      </c>
      <c r="AI22" s="96">
        <f t="shared" si="6"/>
        <v>0</v>
      </c>
      <c r="AJ22" s="96">
        <f t="shared" si="6"/>
        <v>0</v>
      </c>
      <c r="AK22" s="96">
        <f t="shared" si="6"/>
        <v>0</v>
      </c>
      <c r="AL22" s="96">
        <f t="shared" si="6"/>
        <v>0</v>
      </c>
      <c r="AM22" s="96">
        <f t="shared" si="6"/>
        <v>0</v>
      </c>
      <c r="AN22" s="96">
        <f t="shared" si="6"/>
        <v>0</v>
      </c>
      <c r="AO22" s="96">
        <f t="shared" si="6"/>
        <v>0</v>
      </c>
      <c r="AP22" s="96">
        <f t="shared" si="6"/>
        <v>0</v>
      </c>
      <c r="AQ22" s="96">
        <f t="shared" si="6"/>
        <v>0</v>
      </c>
      <c r="AR22" s="96">
        <f t="shared" si="6"/>
        <v>0</v>
      </c>
      <c r="AS22" s="96">
        <f t="shared" si="6"/>
        <v>0</v>
      </c>
      <c r="AT22" s="96">
        <f t="shared" si="6"/>
        <v>0</v>
      </c>
      <c r="AU22" s="96">
        <f t="shared" si="6"/>
        <v>0</v>
      </c>
      <c r="AV22" s="96">
        <f t="shared" si="6"/>
        <v>0</v>
      </c>
      <c r="AW22" s="96">
        <f t="shared" si="6"/>
        <v>0</v>
      </c>
      <c r="AX22" s="96">
        <f t="shared" si="6"/>
        <v>0</v>
      </c>
      <c r="AY22" s="96">
        <f t="shared" si="6"/>
        <v>0</v>
      </c>
      <c r="BA22" s="96">
        <f t="shared" si="3"/>
        <v>0</v>
      </c>
    </row>
    <row r="23" spans="2:53" s="108" customFormat="1" ht="17.100000000000001" customHeight="1">
      <c r="B23" s="283"/>
      <c r="C23" s="191" t="s">
        <v>53</v>
      </c>
      <c r="D23" s="445"/>
      <c r="E23" s="445"/>
      <c r="F23" s="445"/>
      <c r="G23" s="445"/>
      <c r="H23" s="445"/>
      <c r="I23" s="445"/>
      <c r="J23" s="445"/>
      <c r="K23" s="445"/>
      <c r="L23" s="445"/>
      <c r="M23" s="445"/>
      <c r="N23" s="445"/>
      <c r="O23" s="445"/>
      <c r="P23" s="445"/>
      <c r="Q23" s="445"/>
      <c r="R23" s="445"/>
      <c r="S23" s="445"/>
      <c r="T23" s="445"/>
      <c r="U23" s="445"/>
      <c r="V23" s="445"/>
      <c r="W23" s="445"/>
      <c r="X23" s="445"/>
      <c r="Y23" s="445"/>
      <c r="Z23" s="444">
        <f>SUM(D23:Y23)</f>
        <v>0</v>
      </c>
      <c r="AA23" s="309"/>
      <c r="AB23" s="107"/>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BA23" s="94">
        <f t="shared" si="3"/>
        <v>0</v>
      </c>
    </row>
    <row r="24" spans="2:53" s="57" customFormat="1" ht="17.100000000000001" customHeight="1">
      <c r="B24" s="359"/>
      <c r="C24" s="191" t="s">
        <v>54</v>
      </c>
      <c r="D24" s="442"/>
      <c r="E24" s="442"/>
      <c r="F24" s="442"/>
      <c r="G24" s="442"/>
      <c r="H24" s="442"/>
      <c r="I24" s="442"/>
      <c r="J24" s="442"/>
      <c r="K24" s="442"/>
      <c r="L24" s="442"/>
      <c r="M24" s="442"/>
      <c r="N24" s="442"/>
      <c r="O24" s="442"/>
      <c r="P24" s="442"/>
      <c r="Q24" s="442"/>
      <c r="R24" s="442"/>
      <c r="S24" s="442"/>
      <c r="T24" s="442"/>
      <c r="U24" s="442"/>
      <c r="V24" s="442"/>
      <c r="W24" s="442"/>
      <c r="X24" s="442"/>
      <c r="Y24" s="442"/>
      <c r="Z24" s="444">
        <f>SUM(D24:Y24)</f>
        <v>0</v>
      </c>
      <c r="AA24" s="309"/>
      <c r="AB24" s="56"/>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BA24" s="94">
        <f t="shared" si="3"/>
        <v>0</v>
      </c>
    </row>
    <row r="25" spans="2:53" s="61" customFormat="1" ht="30" customHeight="1">
      <c r="B25" s="362"/>
      <c r="C25" s="190" t="s">
        <v>47</v>
      </c>
      <c r="D25" s="447">
        <f>+SUM(D22,D13,D10)</f>
        <v>0</v>
      </c>
      <c r="E25" s="447">
        <f t="shared" ref="E25:K25" si="7">+SUM(E22,E13,E10)</f>
        <v>0</v>
      </c>
      <c r="F25" s="447">
        <f t="shared" si="7"/>
        <v>0</v>
      </c>
      <c r="G25" s="447">
        <f t="shared" si="7"/>
        <v>0</v>
      </c>
      <c r="H25" s="447">
        <f t="shared" si="7"/>
        <v>0</v>
      </c>
      <c r="I25" s="447">
        <f t="shared" si="7"/>
        <v>0</v>
      </c>
      <c r="J25" s="447">
        <f t="shared" si="7"/>
        <v>0</v>
      </c>
      <c r="K25" s="447">
        <f t="shared" si="7"/>
        <v>0</v>
      </c>
      <c r="L25" s="447">
        <f>+SUM(L22,L13,L10)</f>
        <v>0</v>
      </c>
      <c r="M25" s="447">
        <f t="shared" ref="M25:Y25" si="8">+SUM(M22,M13,M10)</f>
        <v>0</v>
      </c>
      <c r="N25" s="447">
        <f t="shared" si="8"/>
        <v>0</v>
      </c>
      <c r="O25" s="447">
        <f t="shared" si="8"/>
        <v>0</v>
      </c>
      <c r="P25" s="447">
        <f t="shared" si="8"/>
        <v>0</v>
      </c>
      <c r="Q25" s="447">
        <f t="shared" si="8"/>
        <v>0</v>
      </c>
      <c r="R25" s="447">
        <f t="shared" si="8"/>
        <v>0</v>
      </c>
      <c r="S25" s="447">
        <f t="shared" si="8"/>
        <v>0</v>
      </c>
      <c r="T25" s="447">
        <f t="shared" si="8"/>
        <v>0</v>
      </c>
      <c r="U25" s="447">
        <f t="shared" si="8"/>
        <v>0</v>
      </c>
      <c r="V25" s="447">
        <f t="shared" si="8"/>
        <v>0</v>
      </c>
      <c r="W25" s="447">
        <f t="shared" si="8"/>
        <v>0</v>
      </c>
      <c r="X25" s="447">
        <f t="shared" si="8"/>
        <v>0</v>
      </c>
      <c r="Y25" s="447">
        <f t="shared" si="8"/>
        <v>0</v>
      </c>
      <c r="Z25" s="444">
        <f t="shared" si="2"/>
        <v>0</v>
      </c>
      <c r="AA25" s="308"/>
      <c r="AB25" s="60"/>
      <c r="AC25" s="96">
        <f t="shared" ref="AC25:AY25" si="9">+D25-D10-D13-D22</f>
        <v>0</v>
      </c>
      <c r="AD25" s="96">
        <f t="shared" si="9"/>
        <v>0</v>
      </c>
      <c r="AE25" s="96">
        <f t="shared" si="9"/>
        <v>0</v>
      </c>
      <c r="AF25" s="96">
        <f t="shared" si="9"/>
        <v>0</v>
      </c>
      <c r="AG25" s="96">
        <f t="shared" si="9"/>
        <v>0</v>
      </c>
      <c r="AH25" s="96">
        <f t="shared" si="9"/>
        <v>0</v>
      </c>
      <c r="AI25" s="96">
        <f t="shared" si="9"/>
        <v>0</v>
      </c>
      <c r="AJ25" s="96">
        <f t="shared" si="9"/>
        <v>0</v>
      </c>
      <c r="AK25" s="96">
        <f t="shared" si="9"/>
        <v>0</v>
      </c>
      <c r="AL25" s="96">
        <f t="shared" si="9"/>
        <v>0</v>
      </c>
      <c r="AM25" s="96">
        <f t="shared" si="9"/>
        <v>0</v>
      </c>
      <c r="AN25" s="96">
        <f t="shared" si="9"/>
        <v>0</v>
      </c>
      <c r="AO25" s="96">
        <f t="shared" si="9"/>
        <v>0</v>
      </c>
      <c r="AP25" s="96">
        <f t="shared" si="9"/>
        <v>0</v>
      </c>
      <c r="AQ25" s="96">
        <f t="shared" si="9"/>
        <v>0</v>
      </c>
      <c r="AR25" s="96">
        <f t="shared" si="9"/>
        <v>0</v>
      </c>
      <c r="AS25" s="96">
        <f t="shared" si="9"/>
        <v>0</v>
      </c>
      <c r="AT25" s="96">
        <f t="shared" si="9"/>
        <v>0</v>
      </c>
      <c r="AU25" s="96">
        <f t="shared" si="9"/>
        <v>0</v>
      </c>
      <c r="AV25" s="96">
        <f t="shared" si="9"/>
        <v>0</v>
      </c>
      <c r="AW25" s="96">
        <f t="shared" si="9"/>
        <v>0</v>
      </c>
      <c r="AX25" s="96">
        <f t="shared" si="9"/>
        <v>0</v>
      </c>
      <c r="AY25" s="96">
        <f t="shared" si="9"/>
        <v>0</v>
      </c>
      <c r="BA25" s="96">
        <f t="shared" si="3"/>
        <v>0</v>
      </c>
    </row>
    <row r="26" spans="2:53" s="108" customFormat="1" ht="17.100000000000001" customHeight="1">
      <c r="B26" s="283"/>
      <c r="C26" s="425" t="s">
        <v>331</v>
      </c>
      <c r="D26" s="292"/>
      <c r="E26" s="292"/>
      <c r="F26" s="292"/>
      <c r="G26" s="292"/>
      <c r="H26" s="292"/>
      <c r="I26" s="292"/>
      <c r="J26" s="292"/>
      <c r="K26" s="292"/>
      <c r="L26" s="292"/>
      <c r="M26" s="292"/>
      <c r="N26" s="292"/>
      <c r="O26" s="292"/>
      <c r="P26" s="292"/>
      <c r="Q26" s="292"/>
      <c r="R26" s="292"/>
      <c r="S26" s="292"/>
      <c r="T26" s="292"/>
      <c r="U26" s="292"/>
      <c r="V26" s="292"/>
      <c r="W26" s="292"/>
      <c r="X26" s="292"/>
      <c r="Y26" s="292"/>
      <c r="Z26" s="293">
        <f>SUM(D26:Y26)</f>
        <v>0</v>
      </c>
      <c r="AA26" s="311"/>
      <c r="AB26" s="107"/>
      <c r="AC26" s="104">
        <f>+IF((D26+D27&gt;D25),111,0)</f>
        <v>0</v>
      </c>
      <c r="AD26" s="104">
        <f t="shared" ref="AD26:AY26" si="10">+IF((E26+E27&gt;E25),111,0)</f>
        <v>0</v>
      </c>
      <c r="AE26" s="104">
        <f t="shared" si="10"/>
        <v>0</v>
      </c>
      <c r="AF26" s="104">
        <f t="shared" si="10"/>
        <v>0</v>
      </c>
      <c r="AG26" s="104">
        <f t="shared" si="10"/>
        <v>0</v>
      </c>
      <c r="AH26" s="104">
        <f t="shared" si="10"/>
        <v>0</v>
      </c>
      <c r="AI26" s="104">
        <f t="shared" si="10"/>
        <v>0</v>
      </c>
      <c r="AJ26" s="104">
        <f t="shared" si="10"/>
        <v>0</v>
      </c>
      <c r="AK26" s="104">
        <f t="shared" si="10"/>
        <v>0</v>
      </c>
      <c r="AL26" s="104">
        <f t="shared" si="10"/>
        <v>0</v>
      </c>
      <c r="AM26" s="104">
        <f t="shared" si="10"/>
        <v>0</v>
      </c>
      <c r="AN26" s="104">
        <f t="shared" si="10"/>
        <v>0</v>
      </c>
      <c r="AO26" s="104">
        <f t="shared" si="10"/>
        <v>0</v>
      </c>
      <c r="AP26" s="104">
        <f t="shared" si="10"/>
        <v>0</v>
      </c>
      <c r="AQ26" s="104">
        <f t="shared" si="10"/>
        <v>0</v>
      </c>
      <c r="AR26" s="104">
        <f t="shared" si="10"/>
        <v>0</v>
      </c>
      <c r="AS26" s="104">
        <f t="shared" si="10"/>
        <v>0</v>
      </c>
      <c r="AT26" s="104">
        <f t="shared" si="10"/>
        <v>0</v>
      </c>
      <c r="AU26" s="104">
        <f t="shared" si="10"/>
        <v>0</v>
      </c>
      <c r="AV26" s="104">
        <f t="shared" si="10"/>
        <v>0</v>
      </c>
      <c r="AW26" s="104">
        <f t="shared" si="10"/>
        <v>0</v>
      </c>
      <c r="AX26" s="104">
        <f t="shared" si="10"/>
        <v>0</v>
      </c>
      <c r="AY26" s="104">
        <f t="shared" si="10"/>
        <v>0</v>
      </c>
      <c r="BA26" s="104">
        <f t="shared" si="3"/>
        <v>0</v>
      </c>
    </row>
    <row r="27" spans="2:53" s="108" customFormat="1" ht="17.100000000000001" customHeight="1">
      <c r="B27" s="283"/>
      <c r="C27" s="425" t="s">
        <v>332</v>
      </c>
      <c r="D27" s="292"/>
      <c r="E27" s="292"/>
      <c r="F27" s="292"/>
      <c r="G27" s="292"/>
      <c r="H27" s="292"/>
      <c r="I27" s="292"/>
      <c r="J27" s="292"/>
      <c r="K27" s="292"/>
      <c r="L27" s="292"/>
      <c r="M27" s="292"/>
      <c r="N27" s="292"/>
      <c r="O27" s="292"/>
      <c r="P27" s="292"/>
      <c r="Q27" s="292"/>
      <c r="R27" s="292"/>
      <c r="S27" s="292"/>
      <c r="T27" s="292"/>
      <c r="U27" s="292"/>
      <c r="V27" s="292"/>
      <c r="W27" s="292"/>
      <c r="X27" s="292"/>
      <c r="Y27" s="292"/>
      <c r="Z27" s="293">
        <f>SUM(D27:Y27)</f>
        <v>0</v>
      </c>
      <c r="AA27" s="311"/>
      <c r="AB27" s="107"/>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BA27" s="104">
        <f t="shared" si="3"/>
        <v>0</v>
      </c>
    </row>
    <row r="28" spans="2:53" s="108" customFormat="1" ht="17.100000000000001" customHeight="1">
      <c r="B28" s="285"/>
      <c r="C28" s="286" t="s">
        <v>223</v>
      </c>
      <c r="D28" s="294"/>
      <c r="E28" s="294"/>
      <c r="F28" s="294"/>
      <c r="G28" s="294"/>
      <c r="H28" s="294"/>
      <c r="I28" s="294"/>
      <c r="J28" s="294"/>
      <c r="K28" s="294"/>
      <c r="L28" s="294"/>
      <c r="M28" s="294"/>
      <c r="N28" s="294"/>
      <c r="O28" s="294"/>
      <c r="P28" s="294"/>
      <c r="Q28" s="294"/>
      <c r="R28" s="294"/>
      <c r="S28" s="294"/>
      <c r="T28" s="294"/>
      <c r="U28" s="294"/>
      <c r="V28" s="294"/>
      <c r="W28" s="294"/>
      <c r="X28" s="294"/>
      <c r="Y28" s="294"/>
      <c r="Z28" s="293">
        <f>SUM(D28:Y28)</f>
        <v>0</v>
      </c>
      <c r="AA28" s="312"/>
      <c r="AB28" s="107"/>
      <c r="AC28" s="104">
        <f>+IF((D28&gt;D25),111,0)</f>
        <v>0</v>
      </c>
      <c r="AD28" s="104">
        <f t="shared" ref="AD28:AY28" si="11">+IF((E28&gt;E25),111,0)</f>
        <v>0</v>
      </c>
      <c r="AE28" s="104">
        <f t="shared" si="11"/>
        <v>0</v>
      </c>
      <c r="AF28" s="104">
        <f t="shared" si="11"/>
        <v>0</v>
      </c>
      <c r="AG28" s="104">
        <f t="shared" si="11"/>
        <v>0</v>
      </c>
      <c r="AH28" s="104">
        <f t="shared" si="11"/>
        <v>0</v>
      </c>
      <c r="AI28" s="104">
        <f t="shared" si="11"/>
        <v>0</v>
      </c>
      <c r="AJ28" s="104">
        <f t="shared" si="11"/>
        <v>0</v>
      </c>
      <c r="AK28" s="104">
        <f t="shared" si="11"/>
        <v>0</v>
      </c>
      <c r="AL28" s="104">
        <f t="shared" si="11"/>
        <v>0</v>
      </c>
      <c r="AM28" s="104">
        <f t="shared" si="11"/>
        <v>0</v>
      </c>
      <c r="AN28" s="104">
        <f t="shared" si="11"/>
        <v>0</v>
      </c>
      <c r="AO28" s="104">
        <f t="shared" si="11"/>
        <v>0</v>
      </c>
      <c r="AP28" s="104">
        <f t="shared" si="11"/>
        <v>0</v>
      </c>
      <c r="AQ28" s="104">
        <f t="shared" si="11"/>
        <v>0</v>
      </c>
      <c r="AR28" s="104">
        <f t="shared" si="11"/>
        <v>0</v>
      </c>
      <c r="AS28" s="104">
        <f t="shared" si="11"/>
        <v>0</v>
      </c>
      <c r="AT28" s="104">
        <f t="shared" si="11"/>
        <v>0</v>
      </c>
      <c r="AU28" s="104">
        <f t="shared" si="11"/>
        <v>0</v>
      </c>
      <c r="AV28" s="104">
        <f t="shared" si="11"/>
        <v>0</v>
      </c>
      <c r="AW28" s="104">
        <f t="shared" si="11"/>
        <v>0</v>
      </c>
      <c r="AX28" s="104">
        <f t="shared" si="11"/>
        <v>0</v>
      </c>
      <c r="AY28" s="104">
        <f t="shared" si="11"/>
        <v>0</v>
      </c>
      <c r="BA28" s="104">
        <f t="shared" si="3"/>
        <v>0</v>
      </c>
    </row>
    <row r="29" spans="2:53" s="61" customFormat="1" ht="30" customHeight="1">
      <c r="B29" s="363"/>
      <c r="C29" s="192" t="s">
        <v>212</v>
      </c>
      <c r="D29" s="446"/>
      <c r="E29" s="446"/>
      <c r="F29" s="446"/>
      <c r="G29" s="446"/>
      <c r="H29" s="446"/>
      <c r="I29" s="446"/>
      <c r="J29" s="446"/>
      <c r="K29" s="446"/>
      <c r="L29" s="446"/>
      <c r="M29" s="446"/>
      <c r="N29" s="446"/>
      <c r="O29" s="446"/>
      <c r="P29" s="446"/>
      <c r="Q29" s="446"/>
      <c r="R29" s="446"/>
      <c r="S29" s="446"/>
      <c r="T29" s="446"/>
      <c r="U29" s="446"/>
      <c r="V29" s="446"/>
      <c r="W29" s="446"/>
      <c r="X29" s="446"/>
      <c r="Y29" s="446"/>
      <c r="Z29" s="452"/>
      <c r="AA29" s="308"/>
      <c r="AB29" s="60"/>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BA29" s="98">
        <f t="shared" si="3"/>
        <v>0</v>
      </c>
    </row>
    <row r="30" spans="2:53" s="57" customFormat="1" ht="17.100000000000001" customHeight="1">
      <c r="B30" s="358"/>
      <c r="C30" s="189" t="s">
        <v>10</v>
      </c>
      <c r="D30" s="442"/>
      <c r="E30" s="442"/>
      <c r="F30" s="442"/>
      <c r="G30" s="442"/>
      <c r="H30" s="442"/>
      <c r="I30" s="442"/>
      <c r="J30" s="442"/>
      <c r="K30" s="442"/>
      <c r="L30" s="442"/>
      <c r="M30" s="442"/>
      <c r="N30" s="442"/>
      <c r="O30" s="442"/>
      <c r="P30" s="442"/>
      <c r="Q30" s="442"/>
      <c r="R30" s="442"/>
      <c r="S30" s="442"/>
      <c r="T30" s="442"/>
      <c r="U30" s="442"/>
      <c r="V30" s="442"/>
      <c r="W30" s="442"/>
      <c r="X30" s="442"/>
      <c r="Y30" s="442"/>
      <c r="Z30" s="444">
        <f>SUM(D30:Y30)</f>
        <v>0</v>
      </c>
      <c r="AA30" s="309"/>
      <c r="AB30" s="56"/>
      <c r="AC30" s="94">
        <f t="shared" ref="AC30:AY30" si="12">+D30-SUM(D31:D32)</f>
        <v>0</v>
      </c>
      <c r="AD30" s="94">
        <f t="shared" si="12"/>
        <v>0</v>
      </c>
      <c r="AE30" s="94">
        <f t="shared" si="12"/>
        <v>0</v>
      </c>
      <c r="AF30" s="94">
        <f t="shared" si="12"/>
        <v>0</v>
      </c>
      <c r="AG30" s="94">
        <f t="shared" si="12"/>
        <v>0</v>
      </c>
      <c r="AH30" s="94">
        <f t="shared" si="12"/>
        <v>0</v>
      </c>
      <c r="AI30" s="94">
        <f t="shared" si="12"/>
        <v>0</v>
      </c>
      <c r="AJ30" s="94">
        <f t="shared" si="12"/>
        <v>0</v>
      </c>
      <c r="AK30" s="94">
        <f t="shared" si="12"/>
        <v>0</v>
      </c>
      <c r="AL30" s="94">
        <f t="shared" si="12"/>
        <v>0</v>
      </c>
      <c r="AM30" s="94">
        <f t="shared" si="12"/>
        <v>0</v>
      </c>
      <c r="AN30" s="94">
        <f t="shared" si="12"/>
        <v>0</v>
      </c>
      <c r="AO30" s="94">
        <f t="shared" si="12"/>
        <v>0</v>
      </c>
      <c r="AP30" s="94">
        <f t="shared" si="12"/>
        <v>0</v>
      </c>
      <c r="AQ30" s="94">
        <f t="shared" si="12"/>
        <v>0</v>
      </c>
      <c r="AR30" s="94">
        <f t="shared" si="12"/>
        <v>0</v>
      </c>
      <c r="AS30" s="94">
        <f t="shared" si="12"/>
        <v>0</v>
      </c>
      <c r="AT30" s="94">
        <f t="shared" si="12"/>
        <v>0</v>
      </c>
      <c r="AU30" s="94">
        <f t="shared" si="12"/>
        <v>0</v>
      </c>
      <c r="AV30" s="94">
        <f t="shared" si="12"/>
        <v>0</v>
      </c>
      <c r="AW30" s="94">
        <f t="shared" si="12"/>
        <v>0</v>
      </c>
      <c r="AX30" s="94">
        <f t="shared" si="12"/>
        <v>0</v>
      </c>
      <c r="AY30" s="94">
        <f t="shared" si="12"/>
        <v>0</v>
      </c>
      <c r="BA30" s="94">
        <f t="shared" si="3"/>
        <v>0</v>
      </c>
    </row>
    <row r="31" spans="2:53" s="57" customFormat="1" ht="17.100000000000001" customHeight="1">
      <c r="B31" s="359"/>
      <c r="C31" s="191" t="s">
        <v>53</v>
      </c>
      <c r="D31" s="442"/>
      <c r="E31" s="442"/>
      <c r="F31" s="442"/>
      <c r="G31" s="442"/>
      <c r="H31" s="442"/>
      <c r="I31" s="442"/>
      <c r="J31" s="442"/>
      <c r="K31" s="442"/>
      <c r="L31" s="442"/>
      <c r="M31" s="442"/>
      <c r="N31" s="442"/>
      <c r="O31" s="442"/>
      <c r="P31" s="442"/>
      <c r="Q31" s="442"/>
      <c r="R31" s="442"/>
      <c r="S31" s="442"/>
      <c r="T31" s="442"/>
      <c r="U31" s="442"/>
      <c r="V31" s="442"/>
      <c r="W31" s="442"/>
      <c r="X31" s="442"/>
      <c r="Y31" s="442"/>
      <c r="Z31" s="444">
        <f t="shared" ref="Z31:Z45" si="13">SUM(D31:Y31)</f>
        <v>0</v>
      </c>
      <c r="AA31" s="309"/>
      <c r="AB31" s="56"/>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BA31" s="94">
        <f t="shared" si="3"/>
        <v>0</v>
      </c>
    </row>
    <row r="32" spans="2:53" s="57" customFormat="1" ht="17.100000000000001" customHeight="1">
      <c r="B32" s="359"/>
      <c r="C32" s="191" t="s">
        <v>54</v>
      </c>
      <c r="D32" s="442"/>
      <c r="E32" s="442"/>
      <c r="F32" s="442"/>
      <c r="G32" s="442"/>
      <c r="H32" s="442"/>
      <c r="I32" s="442"/>
      <c r="J32" s="442"/>
      <c r="K32" s="442"/>
      <c r="L32" s="442"/>
      <c r="M32" s="442"/>
      <c r="N32" s="442"/>
      <c r="O32" s="442"/>
      <c r="P32" s="442"/>
      <c r="Q32" s="442"/>
      <c r="R32" s="442"/>
      <c r="S32" s="442"/>
      <c r="T32" s="442"/>
      <c r="U32" s="442"/>
      <c r="V32" s="442"/>
      <c r="W32" s="442"/>
      <c r="X32" s="442"/>
      <c r="Y32" s="442"/>
      <c r="Z32" s="444">
        <f t="shared" si="13"/>
        <v>0</v>
      </c>
      <c r="AA32" s="309"/>
      <c r="AB32" s="56"/>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BA32" s="94">
        <f t="shared" si="3"/>
        <v>0</v>
      </c>
    </row>
    <row r="33" spans="2:53" s="57" customFormat="1" ht="30" customHeight="1">
      <c r="B33" s="358"/>
      <c r="C33" s="189" t="s">
        <v>11</v>
      </c>
      <c r="D33" s="442"/>
      <c r="E33" s="442"/>
      <c r="F33" s="442"/>
      <c r="G33" s="442"/>
      <c r="H33" s="442"/>
      <c r="I33" s="442"/>
      <c r="J33" s="442"/>
      <c r="K33" s="442"/>
      <c r="L33" s="442"/>
      <c r="M33" s="442"/>
      <c r="N33" s="442"/>
      <c r="O33" s="442"/>
      <c r="P33" s="442"/>
      <c r="Q33" s="442"/>
      <c r="R33" s="442"/>
      <c r="S33" s="442"/>
      <c r="T33" s="442"/>
      <c r="U33" s="442"/>
      <c r="V33" s="442"/>
      <c r="W33" s="442"/>
      <c r="X33" s="442"/>
      <c r="Y33" s="442"/>
      <c r="Z33" s="444">
        <f t="shared" si="13"/>
        <v>0</v>
      </c>
      <c r="AA33" s="309"/>
      <c r="AB33" s="56"/>
      <c r="AC33" s="94">
        <f t="shared" ref="AC33:AY33" si="14">+D33-SUM(D34:D35)</f>
        <v>0</v>
      </c>
      <c r="AD33" s="94">
        <f t="shared" si="14"/>
        <v>0</v>
      </c>
      <c r="AE33" s="94">
        <f t="shared" si="14"/>
        <v>0</v>
      </c>
      <c r="AF33" s="94">
        <f t="shared" si="14"/>
        <v>0</v>
      </c>
      <c r="AG33" s="94">
        <f t="shared" si="14"/>
        <v>0</v>
      </c>
      <c r="AH33" s="94">
        <f t="shared" si="14"/>
        <v>0</v>
      </c>
      <c r="AI33" s="94">
        <f t="shared" si="14"/>
        <v>0</v>
      </c>
      <c r="AJ33" s="94">
        <f t="shared" si="14"/>
        <v>0</v>
      </c>
      <c r="AK33" s="94">
        <f t="shared" si="14"/>
        <v>0</v>
      </c>
      <c r="AL33" s="94">
        <f t="shared" si="14"/>
        <v>0</v>
      </c>
      <c r="AM33" s="94">
        <f t="shared" si="14"/>
        <v>0</v>
      </c>
      <c r="AN33" s="94">
        <f t="shared" si="14"/>
        <v>0</v>
      </c>
      <c r="AO33" s="94">
        <f t="shared" si="14"/>
        <v>0</v>
      </c>
      <c r="AP33" s="94">
        <f t="shared" si="14"/>
        <v>0</v>
      </c>
      <c r="AQ33" s="94">
        <f t="shared" si="14"/>
        <v>0</v>
      </c>
      <c r="AR33" s="94">
        <f t="shared" si="14"/>
        <v>0</v>
      </c>
      <c r="AS33" s="94">
        <f t="shared" si="14"/>
        <v>0</v>
      </c>
      <c r="AT33" s="94">
        <f t="shared" si="14"/>
        <v>0</v>
      </c>
      <c r="AU33" s="94">
        <f t="shared" si="14"/>
        <v>0</v>
      </c>
      <c r="AV33" s="94">
        <f t="shared" si="14"/>
        <v>0</v>
      </c>
      <c r="AW33" s="94">
        <f t="shared" si="14"/>
        <v>0</v>
      </c>
      <c r="AX33" s="94">
        <f t="shared" si="14"/>
        <v>0</v>
      </c>
      <c r="AY33" s="94">
        <f t="shared" si="14"/>
        <v>0</v>
      </c>
      <c r="BA33" s="94">
        <f t="shared" si="3"/>
        <v>0</v>
      </c>
    </row>
    <row r="34" spans="2:53" s="57" customFormat="1" ht="17.100000000000001" customHeight="1">
      <c r="B34" s="358"/>
      <c r="C34" s="191" t="s">
        <v>53</v>
      </c>
      <c r="D34" s="442"/>
      <c r="E34" s="442"/>
      <c r="F34" s="442"/>
      <c r="G34" s="442"/>
      <c r="H34" s="442"/>
      <c r="I34" s="442"/>
      <c r="J34" s="442"/>
      <c r="K34" s="442"/>
      <c r="L34" s="442"/>
      <c r="M34" s="442"/>
      <c r="N34" s="442"/>
      <c r="O34" s="442"/>
      <c r="P34" s="442"/>
      <c r="Q34" s="442"/>
      <c r="R34" s="442"/>
      <c r="S34" s="442"/>
      <c r="T34" s="442"/>
      <c r="U34" s="442"/>
      <c r="V34" s="442"/>
      <c r="W34" s="442"/>
      <c r="X34" s="442"/>
      <c r="Y34" s="442"/>
      <c r="Z34" s="444">
        <f t="shared" si="13"/>
        <v>0</v>
      </c>
      <c r="AA34" s="309"/>
      <c r="AB34" s="56"/>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BA34" s="94">
        <f t="shared" si="3"/>
        <v>0</v>
      </c>
    </row>
    <row r="35" spans="2:53" s="57" customFormat="1" ht="17.100000000000001" customHeight="1">
      <c r="B35" s="358"/>
      <c r="C35" s="191" t="s">
        <v>54</v>
      </c>
      <c r="D35" s="442"/>
      <c r="E35" s="442"/>
      <c r="F35" s="442"/>
      <c r="G35" s="442"/>
      <c r="H35" s="442"/>
      <c r="I35" s="442"/>
      <c r="J35" s="442"/>
      <c r="K35" s="442"/>
      <c r="L35" s="442"/>
      <c r="M35" s="442"/>
      <c r="N35" s="442"/>
      <c r="O35" s="442"/>
      <c r="P35" s="442"/>
      <c r="Q35" s="442"/>
      <c r="R35" s="442"/>
      <c r="S35" s="442"/>
      <c r="T35" s="442"/>
      <c r="U35" s="442"/>
      <c r="V35" s="442"/>
      <c r="W35" s="442"/>
      <c r="X35" s="442"/>
      <c r="Y35" s="442"/>
      <c r="Z35" s="444">
        <f t="shared" si="13"/>
        <v>0</v>
      </c>
      <c r="AA35" s="309"/>
      <c r="AB35" s="56"/>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BA35" s="94">
        <f t="shared" si="3"/>
        <v>0</v>
      </c>
    </row>
    <row r="36" spans="2:53" s="61" customFormat="1" ht="30" customHeight="1">
      <c r="B36" s="360"/>
      <c r="C36" s="361" t="s">
        <v>168</v>
      </c>
      <c r="D36" s="446"/>
      <c r="E36" s="446"/>
      <c r="F36" s="446"/>
      <c r="G36" s="446"/>
      <c r="H36" s="446"/>
      <c r="I36" s="446"/>
      <c r="J36" s="446"/>
      <c r="K36" s="446"/>
      <c r="L36" s="446"/>
      <c r="M36" s="446"/>
      <c r="N36" s="446"/>
      <c r="O36" s="446"/>
      <c r="P36" s="446"/>
      <c r="Q36" s="446"/>
      <c r="R36" s="446"/>
      <c r="S36" s="446"/>
      <c r="T36" s="446"/>
      <c r="U36" s="446"/>
      <c r="V36" s="446"/>
      <c r="W36" s="446"/>
      <c r="X36" s="446"/>
      <c r="Y36" s="446"/>
      <c r="Z36" s="444">
        <f t="shared" si="13"/>
        <v>0</v>
      </c>
      <c r="AA36" s="310"/>
      <c r="AB36" s="60"/>
      <c r="AC36" s="96">
        <f t="shared" ref="AC36:AY36" si="15">+D33-SUM(D36:D41)</f>
        <v>0</v>
      </c>
      <c r="AD36" s="96">
        <f t="shared" si="15"/>
        <v>0</v>
      </c>
      <c r="AE36" s="96">
        <f t="shared" si="15"/>
        <v>0</v>
      </c>
      <c r="AF36" s="96">
        <f t="shared" si="15"/>
        <v>0</v>
      </c>
      <c r="AG36" s="96">
        <f t="shared" si="15"/>
        <v>0</v>
      </c>
      <c r="AH36" s="96">
        <f t="shared" si="15"/>
        <v>0</v>
      </c>
      <c r="AI36" s="96">
        <f t="shared" si="15"/>
        <v>0</v>
      </c>
      <c r="AJ36" s="96">
        <f t="shared" si="15"/>
        <v>0</v>
      </c>
      <c r="AK36" s="96">
        <f t="shared" si="15"/>
        <v>0</v>
      </c>
      <c r="AL36" s="96">
        <f t="shared" si="15"/>
        <v>0</v>
      </c>
      <c r="AM36" s="96">
        <f t="shared" si="15"/>
        <v>0</v>
      </c>
      <c r="AN36" s="96">
        <f t="shared" si="15"/>
        <v>0</v>
      </c>
      <c r="AO36" s="96">
        <f t="shared" si="15"/>
        <v>0</v>
      </c>
      <c r="AP36" s="96">
        <f t="shared" si="15"/>
        <v>0</v>
      </c>
      <c r="AQ36" s="96">
        <f t="shared" si="15"/>
        <v>0</v>
      </c>
      <c r="AR36" s="96">
        <f t="shared" si="15"/>
        <v>0</v>
      </c>
      <c r="AS36" s="96">
        <f t="shared" si="15"/>
        <v>0</v>
      </c>
      <c r="AT36" s="96">
        <f t="shared" si="15"/>
        <v>0</v>
      </c>
      <c r="AU36" s="96">
        <f t="shared" si="15"/>
        <v>0</v>
      </c>
      <c r="AV36" s="96">
        <f t="shared" si="15"/>
        <v>0</v>
      </c>
      <c r="AW36" s="96">
        <f t="shared" si="15"/>
        <v>0</v>
      </c>
      <c r="AX36" s="96">
        <f t="shared" si="15"/>
        <v>0</v>
      </c>
      <c r="AY36" s="96">
        <f t="shared" si="15"/>
        <v>0</v>
      </c>
      <c r="BA36" s="96">
        <f t="shared" si="3"/>
        <v>0</v>
      </c>
    </row>
    <row r="37" spans="2:53" s="57" customFormat="1" ht="17.100000000000001" customHeight="1">
      <c r="B37" s="359"/>
      <c r="C37" s="191" t="s">
        <v>66</v>
      </c>
      <c r="D37" s="442"/>
      <c r="E37" s="442"/>
      <c r="F37" s="442"/>
      <c r="G37" s="442"/>
      <c r="H37" s="442"/>
      <c r="I37" s="442"/>
      <c r="J37" s="442"/>
      <c r="K37" s="442"/>
      <c r="L37" s="442"/>
      <c r="M37" s="442"/>
      <c r="N37" s="442"/>
      <c r="O37" s="442"/>
      <c r="P37" s="442"/>
      <c r="Q37" s="442"/>
      <c r="R37" s="442"/>
      <c r="S37" s="442"/>
      <c r="T37" s="442"/>
      <c r="U37" s="442"/>
      <c r="V37" s="442"/>
      <c r="W37" s="442"/>
      <c r="X37" s="442"/>
      <c r="Y37" s="442"/>
      <c r="Z37" s="443">
        <f t="shared" si="13"/>
        <v>0</v>
      </c>
      <c r="AA37" s="309"/>
      <c r="AB37" s="56"/>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BA37" s="94">
        <f t="shared" si="3"/>
        <v>0</v>
      </c>
    </row>
    <row r="38" spans="2:53" s="57" customFormat="1" ht="17.100000000000001" customHeight="1">
      <c r="B38" s="359"/>
      <c r="C38" s="191" t="s">
        <v>270</v>
      </c>
      <c r="D38" s="442"/>
      <c r="E38" s="442"/>
      <c r="F38" s="442"/>
      <c r="G38" s="442"/>
      <c r="H38" s="442"/>
      <c r="I38" s="442"/>
      <c r="J38" s="442"/>
      <c r="K38" s="442"/>
      <c r="L38" s="442"/>
      <c r="M38" s="442"/>
      <c r="N38" s="442"/>
      <c r="O38" s="442"/>
      <c r="P38" s="442"/>
      <c r="Q38" s="442"/>
      <c r="R38" s="442"/>
      <c r="S38" s="442"/>
      <c r="T38" s="442"/>
      <c r="U38" s="442"/>
      <c r="V38" s="442"/>
      <c r="W38" s="442"/>
      <c r="X38" s="442"/>
      <c r="Y38" s="442"/>
      <c r="Z38" s="443">
        <f t="shared" si="13"/>
        <v>0</v>
      </c>
      <c r="AA38" s="309"/>
      <c r="AB38" s="56"/>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BA38" s="94">
        <f t="shared" si="3"/>
        <v>0</v>
      </c>
    </row>
    <row r="39" spans="2:53" s="57" customFormat="1" ht="17.100000000000001" customHeight="1">
      <c r="B39" s="359"/>
      <c r="C39" s="191" t="s">
        <v>169</v>
      </c>
      <c r="D39" s="442"/>
      <c r="E39" s="442"/>
      <c r="F39" s="442"/>
      <c r="G39" s="442"/>
      <c r="H39" s="442"/>
      <c r="I39" s="442"/>
      <c r="J39" s="442"/>
      <c r="K39" s="442"/>
      <c r="L39" s="442"/>
      <c r="M39" s="442"/>
      <c r="N39" s="442"/>
      <c r="O39" s="442"/>
      <c r="P39" s="442"/>
      <c r="Q39" s="442"/>
      <c r="R39" s="442"/>
      <c r="S39" s="442"/>
      <c r="T39" s="442"/>
      <c r="U39" s="442"/>
      <c r="V39" s="442"/>
      <c r="W39" s="442"/>
      <c r="X39" s="442"/>
      <c r="Y39" s="442"/>
      <c r="Z39" s="443">
        <f t="shared" si="13"/>
        <v>0</v>
      </c>
      <c r="AA39" s="309"/>
      <c r="AB39" s="56"/>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BA39" s="94">
        <f t="shared" si="3"/>
        <v>0</v>
      </c>
    </row>
    <row r="40" spans="2:53" s="57" customFormat="1" ht="17.100000000000001" customHeight="1">
      <c r="B40" s="359"/>
      <c r="C40" s="490" t="s">
        <v>46</v>
      </c>
      <c r="D40" s="442"/>
      <c r="E40" s="442"/>
      <c r="F40" s="442"/>
      <c r="G40" s="442"/>
      <c r="H40" s="442"/>
      <c r="I40" s="442"/>
      <c r="J40" s="442"/>
      <c r="K40" s="442"/>
      <c r="L40" s="442"/>
      <c r="M40" s="442"/>
      <c r="N40" s="442"/>
      <c r="O40" s="442"/>
      <c r="P40" s="442"/>
      <c r="Q40" s="442"/>
      <c r="R40" s="442"/>
      <c r="S40" s="442"/>
      <c r="T40" s="442"/>
      <c r="U40" s="442"/>
      <c r="V40" s="442"/>
      <c r="W40" s="442"/>
      <c r="X40" s="442"/>
      <c r="Y40" s="442"/>
      <c r="Z40" s="443">
        <f t="shared" si="13"/>
        <v>0</v>
      </c>
      <c r="AA40" s="309"/>
      <c r="AB40" s="56"/>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BA40" s="94">
        <f t="shared" si="3"/>
        <v>0</v>
      </c>
    </row>
    <row r="41" spans="2:53" s="57" customFormat="1" ht="17.100000000000001" customHeight="1">
      <c r="B41" s="359"/>
      <c r="C41" s="490" t="s">
        <v>211</v>
      </c>
      <c r="D41" s="442"/>
      <c r="E41" s="442"/>
      <c r="F41" s="442"/>
      <c r="G41" s="442"/>
      <c r="H41" s="442"/>
      <c r="I41" s="442"/>
      <c r="J41" s="442"/>
      <c r="K41" s="442"/>
      <c r="L41" s="442"/>
      <c r="M41" s="442"/>
      <c r="N41" s="442"/>
      <c r="O41" s="442"/>
      <c r="P41" s="442"/>
      <c r="Q41" s="442"/>
      <c r="R41" s="442"/>
      <c r="S41" s="442"/>
      <c r="T41" s="442"/>
      <c r="U41" s="442"/>
      <c r="V41" s="442"/>
      <c r="W41" s="442"/>
      <c r="X41" s="442"/>
      <c r="Y41" s="442"/>
      <c r="Z41" s="443">
        <f t="shared" si="13"/>
        <v>0</v>
      </c>
      <c r="AA41" s="309"/>
      <c r="AB41" s="56"/>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BA41" s="94">
        <f>+Z41-SUM(D41:Y41)</f>
        <v>0</v>
      </c>
    </row>
    <row r="42" spans="2:53" s="61" customFormat="1" ht="24.95" customHeight="1">
      <c r="B42" s="360"/>
      <c r="C42" s="190" t="s">
        <v>12</v>
      </c>
      <c r="D42" s="446"/>
      <c r="E42" s="446"/>
      <c r="F42" s="446"/>
      <c r="G42" s="446"/>
      <c r="H42" s="446"/>
      <c r="I42" s="446"/>
      <c r="J42" s="446"/>
      <c r="K42" s="446"/>
      <c r="L42" s="446"/>
      <c r="M42" s="446"/>
      <c r="N42" s="446"/>
      <c r="O42" s="446"/>
      <c r="P42" s="446"/>
      <c r="Q42" s="446"/>
      <c r="R42" s="446"/>
      <c r="S42" s="446"/>
      <c r="T42" s="446"/>
      <c r="U42" s="446"/>
      <c r="V42" s="446"/>
      <c r="W42" s="446"/>
      <c r="X42" s="446"/>
      <c r="Y42" s="446"/>
      <c r="Z42" s="444">
        <f t="shared" si="13"/>
        <v>0</v>
      </c>
      <c r="AA42" s="310"/>
      <c r="AB42" s="60"/>
      <c r="AC42" s="96">
        <f t="shared" ref="AC42:AY42" si="16">+D42-SUM(D43:D44)</f>
        <v>0</v>
      </c>
      <c r="AD42" s="96">
        <f t="shared" si="16"/>
        <v>0</v>
      </c>
      <c r="AE42" s="96">
        <f t="shared" si="16"/>
        <v>0</v>
      </c>
      <c r="AF42" s="96">
        <f t="shared" si="16"/>
        <v>0</v>
      </c>
      <c r="AG42" s="96">
        <f t="shared" si="16"/>
        <v>0</v>
      </c>
      <c r="AH42" s="96">
        <f t="shared" si="16"/>
        <v>0</v>
      </c>
      <c r="AI42" s="96">
        <f t="shared" si="16"/>
        <v>0</v>
      </c>
      <c r="AJ42" s="96">
        <f t="shared" si="16"/>
        <v>0</v>
      </c>
      <c r="AK42" s="96">
        <f t="shared" si="16"/>
        <v>0</v>
      </c>
      <c r="AL42" s="96">
        <f t="shared" si="16"/>
        <v>0</v>
      </c>
      <c r="AM42" s="96">
        <f t="shared" si="16"/>
        <v>0</v>
      </c>
      <c r="AN42" s="96">
        <f t="shared" si="16"/>
        <v>0</v>
      </c>
      <c r="AO42" s="96">
        <f t="shared" si="16"/>
        <v>0</v>
      </c>
      <c r="AP42" s="96">
        <f t="shared" si="16"/>
        <v>0</v>
      </c>
      <c r="AQ42" s="96">
        <f t="shared" si="16"/>
        <v>0</v>
      </c>
      <c r="AR42" s="96">
        <f t="shared" si="16"/>
        <v>0</v>
      </c>
      <c r="AS42" s="96">
        <f t="shared" si="16"/>
        <v>0</v>
      </c>
      <c r="AT42" s="96">
        <f t="shared" si="16"/>
        <v>0</v>
      </c>
      <c r="AU42" s="96">
        <f t="shared" si="16"/>
        <v>0</v>
      </c>
      <c r="AV42" s="96">
        <f t="shared" si="16"/>
        <v>0</v>
      </c>
      <c r="AW42" s="96">
        <f t="shared" si="16"/>
        <v>0</v>
      </c>
      <c r="AX42" s="96">
        <f t="shared" si="16"/>
        <v>0</v>
      </c>
      <c r="AY42" s="96">
        <f t="shared" si="16"/>
        <v>0</v>
      </c>
      <c r="BA42" s="96">
        <f t="shared" si="3"/>
        <v>0</v>
      </c>
    </row>
    <row r="43" spans="2:53" s="108" customFormat="1" ht="17.100000000000001" customHeight="1">
      <c r="B43" s="283"/>
      <c r="C43" s="191" t="s">
        <v>53</v>
      </c>
      <c r="D43" s="445"/>
      <c r="E43" s="445"/>
      <c r="F43" s="445"/>
      <c r="G43" s="445"/>
      <c r="H43" s="445"/>
      <c r="I43" s="445"/>
      <c r="J43" s="445"/>
      <c r="K43" s="445"/>
      <c r="L43" s="445"/>
      <c r="M43" s="445"/>
      <c r="N43" s="445"/>
      <c r="O43" s="445"/>
      <c r="P43" s="445"/>
      <c r="Q43" s="445"/>
      <c r="R43" s="445"/>
      <c r="S43" s="445"/>
      <c r="T43" s="445"/>
      <c r="U43" s="445"/>
      <c r="V43" s="445"/>
      <c r="W43" s="445"/>
      <c r="X43" s="445"/>
      <c r="Y43" s="445"/>
      <c r="Z43" s="444">
        <f t="shared" si="13"/>
        <v>0</v>
      </c>
      <c r="AA43" s="312"/>
      <c r="AB43" s="107"/>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BA43" s="94">
        <f t="shared" si="3"/>
        <v>0</v>
      </c>
    </row>
    <row r="44" spans="2:53" s="57" customFormat="1" ht="17.100000000000001" customHeight="1">
      <c r="B44" s="359"/>
      <c r="C44" s="191" t="s">
        <v>54</v>
      </c>
      <c r="D44" s="442"/>
      <c r="E44" s="442"/>
      <c r="F44" s="442"/>
      <c r="G44" s="442"/>
      <c r="H44" s="442"/>
      <c r="I44" s="442"/>
      <c r="J44" s="442"/>
      <c r="K44" s="442"/>
      <c r="L44" s="442"/>
      <c r="M44" s="442"/>
      <c r="N44" s="442"/>
      <c r="O44" s="442"/>
      <c r="P44" s="442"/>
      <c r="Q44" s="442"/>
      <c r="R44" s="442"/>
      <c r="S44" s="442"/>
      <c r="T44" s="442"/>
      <c r="U44" s="442"/>
      <c r="V44" s="442"/>
      <c r="W44" s="442"/>
      <c r="X44" s="442"/>
      <c r="Y44" s="442"/>
      <c r="Z44" s="444">
        <f t="shared" si="13"/>
        <v>0</v>
      </c>
      <c r="AA44" s="309"/>
      <c r="AB44" s="56"/>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BA44" s="94">
        <f t="shared" si="3"/>
        <v>0</v>
      </c>
    </row>
    <row r="45" spans="2:53" s="61" customFormat="1" ht="30" customHeight="1">
      <c r="B45" s="362"/>
      <c r="C45" s="190" t="s">
        <v>48</v>
      </c>
      <c r="D45" s="447">
        <f>+SUM(D42,D33,D30)</f>
        <v>0</v>
      </c>
      <c r="E45" s="447">
        <f t="shared" ref="E45:L45" si="17">+SUM(E42,E33,E30)</f>
        <v>0</v>
      </c>
      <c r="F45" s="447">
        <f t="shared" si="17"/>
        <v>0</v>
      </c>
      <c r="G45" s="447">
        <f t="shared" si="17"/>
        <v>0</v>
      </c>
      <c r="H45" s="447">
        <f t="shared" si="17"/>
        <v>0</v>
      </c>
      <c r="I45" s="447">
        <f t="shared" si="17"/>
        <v>0</v>
      </c>
      <c r="J45" s="447">
        <f t="shared" si="17"/>
        <v>0</v>
      </c>
      <c r="K45" s="447">
        <f t="shared" si="17"/>
        <v>0</v>
      </c>
      <c r="L45" s="447">
        <f t="shared" si="17"/>
        <v>0</v>
      </c>
      <c r="M45" s="447">
        <f t="shared" ref="M45:Y45" si="18">+SUM(M42,M33,M30)</f>
        <v>0</v>
      </c>
      <c r="N45" s="447">
        <f t="shared" si="18"/>
        <v>0</v>
      </c>
      <c r="O45" s="447">
        <f t="shared" si="18"/>
        <v>0</v>
      </c>
      <c r="P45" s="447">
        <f t="shared" si="18"/>
        <v>0</v>
      </c>
      <c r="Q45" s="447">
        <f t="shared" si="18"/>
        <v>0</v>
      </c>
      <c r="R45" s="447">
        <f t="shared" si="18"/>
        <v>0</v>
      </c>
      <c r="S45" s="447">
        <f t="shared" si="18"/>
        <v>0</v>
      </c>
      <c r="T45" s="447">
        <f t="shared" si="18"/>
        <v>0</v>
      </c>
      <c r="U45" s="447">
        <f t="shared" si="18"/>
        <v>0</v>
      </c>
      <c r="V45" s="447">
        <f t="shared" si="18"/>
        <v>0</v>
      </c>
      <c r="W45" s="447">
        <f t="shared" si="18"/>
        <v>0</v>
      </c>
      <c r="X45" s="447">
        <f t="shared" si="18"/>
        <v>0</v>
      </c>
      <c r="Y45" s="447">
        <f t="shared" si="18"/>
        <v>0</v>
      </c>
      <c r="Z45" s="444">
        <f t="shared" si="13"/>
        <v>0</v>
      </c>
      <c r="AA45" s="308"/>
      <c r="AB45" s="60"/>
      <c r="AC45" s="96">
        <f t="shared" ref="AC45:AY45" si="19">+D45-D30-D33-D42</f>
        <v>0</v>
      </c>
      <c r="AD45" s="96">
        <f t="shared" si="19"/>
        <v>0</v>
      </c>
      <c r="AE45" s="96">
        <f t="shared" si="19"/>
        <v>0</v>
      </c>
      <c r="AF45" s="96">
        <f t="shared" si="19"/>
        <v>0</v>
      </c>
      <c r="AG45" s="96">
        <f t="shared" si="19"/>
        <v>0</v>
      </c>
      <c r="AH45" s="96">
        <f t="shared" si="19"/>
        <v>0</v>
      </c>
      <c r="AI45" s="96">
        <f t="shared" si="19"/>
        <v>0</v>
      </c>
      <c r="AJ45" s="96">
        <f t="shared" si="19"/>
        <v>0</v>
      </c>
      <c r="AK45" s="96">
        <f t="shared" si="19"/>
        <v>0</v>
      </c>
      <c r="AL45" s="96">
        <f t="shared" si="19"/>
        <v>0</v>
      </c>
      <c r="AM45" s="96">
        <f t="shared" si="19"/>
        <v>0</v>
      </c>
      <c r="AN45" s="96">
        <f t="shared" si="19"/>
        <v>0</v>
      </c>
      <c r="AO45" s="96">
        <f t="shared" si="19"/>
        <v>0</v>
      </c>
      <c r="AP45" s="96">
        <f t="shared" si="19"/>
        <v>0</v>
      </c>
      <c r="AQ45" s="96">
        <f t="shared" si="19"/>
        <v>0</v>
      </c>
      <c r="AR45" s="96">
        <f t="shared" si="19"/>
        <v>0</v>
      </c>
      <c r="AS45" s="96">
        <f t="shared" si="19"/>
        <v>0</v>
      </c>
      <c r="AT45" s="96">
        <f t="shared" si="19"/>
        <v>0</v>
      </c>
      <c r="AU45" s="96">
        <f t="shared" si="19"/>
        <v>0</v>
      </c>
      <c r="AV45" s="96">
        <f t="shared" si="19"/>
        <v>0</v>
      </c>
      <c r="AW45" s="96">
        <f t="shared" si="19"/>
        <v>0</v>
      </c>
      <c r="AX45" s="96">
        <f t="shared" si="19"/>
        <v>0</v>
      </c>
      <c r="AY45" s="96">
        <f t="shared" si="19"/>
        <v>0</v>
      </c>
      <c r="BA45" s="96">
        <f t="shared" si="3"/>
        <v>0</v>
      </c>
    </row>
    <row r="46" spans="2:53" s="108" customFormat="1" ht="17.100000000000001" customHeight="1">
      <c r="B46" s="283"/>
      <c r="C46" s="425" t="s">
        <v>331</v>
      </c>
      <c r="D46" s="292"/>
      <c r="E46" s="292"/>
      <c r="F46" s="292"/>
      <c r="G46" s="292"/>
      <c r="H46" s="292"/>
      <c r="I46" s="292"/>
      <c r="J46" s="292"/>
      <c r="K46" s="292"/>
      <c r="L46" s="292"/>
      <c r="M46" s="292"/>
      <c r="N46" s="292"/>
      <c r="O46" s="292"/>
      <c r="P46" s="292"/>
      <c r="Q46" s="292"/>
      <c r="R46" s="292"/>
      <c r="S46" s="292"/>
      <c r="T46" s="292"/>
      <c r="U46" s="292"/>
      <c r="V46" s="292"/>
      <c r="W46" s="292"/>
      <c r="X46" s="292"/>
      <c r="Y46" s="292"/>
      <c r="Z46" s="293">
        <f>SUM(D46:Y46)</f>
        <v>0</v>
      </c>
      <c r="AA46" s="311"/>
      <c r="AB46" s="107"/>
      <c r="AC46" s="104">
        <f t="shared" ref="AC46:AY46" si="20">+IF((D46+D47&gt;D45),111,0)</f>
        <v>0</v>
      </c>
      <c r="AD46" s="104">
        <f t="shared" si="20"/>
        <v>0</v>
      </c>
      <c r="AE46" s="104">
        <f t="shared" si="20"/>
        <v>0</v>
      </c>
      <c r="AF46" s="104">
        <f t="shared" si="20"/>
        <v>0</v>
      </c>
      <c r="AG46" s="104">
        <f t="shared" si="20"/>
        <v>0</v>
      </c>
      <c r="AH46" s="104">
        <f t="shared" si="20"/>
        <v>0</v>
      </c>
      <c r="AI46" s="104">
        <f t="shared" si="20"/>
        <v>0</v>
      </c>
      <c r="AJ46" s="104">
        <f t="shared" si="20"/>
        <v>0</v>
      </c>
      <c r="AK46" s="104">
        <f t="shared" si="20"/>
        <v>0</v>
      </c>
      <c r="AL46" s="104">
        <f t="shared" si="20"/>
        <v>0</v>
      </c>
      <c r="AM46" s="104">
        <f t="shared" si="20"/>
        <v>0</v>
      </c>
      <c r="AN46" s="104">
        <f t="shared" si="20"/>
        <v>0</v>
      </c>
      <c r="AO46" s="104">
        <f t="shared" si="20"/>
        <v>0</v>
      </c>
      <c r="AP46" s="104">
        <f t="shared" si="20"/>
        <v>0</v>
      </c>
      <c r="AQ46" s="104">
        <f t="shared" si="20"/>
        <v>0</v>
      </c>
      <c r="AR46" s="104">
        <f t="shared" si="20"/>
        <v>0</v>
      </c>
      <c r="AS46" s="104">
        <f t="shared" si="20"/>
        <v>0</v>
      </c>
      <c r="AT46" s="104">
        <f t="shared" si="20"/>
        <v>0</v>
      </c>
      <c r="AU46" s="104">
        <f t="shared" si="20"/>
        <v>0</v>
      </c>
      <c r="AV46" s="104">
        <f t="shared" si="20"/>
        <v>0</v>
      </c>
      <c r="AW46" s="104">
        <f t="shared" si="20"/>
        <v>0</v>
      </c>
      <c r="AX46" s="104">
        <f t="shared" si="20"/>
        <v>0</v>
      </c>
      <c r="AY46" s="104">
        <f t="shared" si="20"/>
        <v>0</v>
      </c>
      <c r="BA46" s="104">
        <f>+Z46-SUM(D46:Y46)</f>
        <v>0</v>
      </c>
    </row>
    <row r="47" spans="2:53" s="108" customFormat="1" ht="17.100000000000001" customHeight="1">
      <c r="B47" s="283"/>
      <c r="C47" s="425" t="s">
        <v>332</v>
      </c>
      <c r="D47" s="292"/>
      <c r="E47" s="292"/>
      <c r="F47" s="292"/>
      <c r="G47" s="292"/>
      <c r="H47" s="292"/>
      <c r="I47" s="292"/>
      <c r="J47" s="292"/>
      <c r="K47" s="292"/>
      <c r="L47" s="292"/>
      <c r="M47" s="292"/>
      <c r="N47" s="292"/>
      <c r="O47" s="292"/>
      <c r="P47" s="292"/>
      <c r="Q47" s="292"/>
      <c r="R47" s="292"/>
      <c r="S47" s="292"/>
      <c r="T47" s="292"/>
      <c r="U47" s="292"/>
      <c r="V47" s="292"/>
      <c r="W47" s="292"/>
      <c r="X47" s="292"/>
      <c r="Y47" s="292"/>
      <c r="Z47" s="293">
        <f>SUM(D47:Y47)</f>
        <v>0</v>
      </c>
      <c r="AA47" s="311"/>
      <c r="AB47" s="107"/>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BA47" s="104">
        <f>+Z47-SUM(D47:Y47)</f>
        <v>0</v>
      </c>
    </row>
    <row r="48" spans="2:53" s="108" customFormat="1" ht="17.100000000000001" customHeight="1">
      <c r="B48" s="285"/>
      <c r="C48" s="286" t="s">
        <v>223</v>
      </c>
      <c r="D48" s="294"/>
      <c r="E48" s="294"/>
      <c r="F48" s="294"/>
      <c r="G48" s="294"/>
      <c r="H48" s="294"/>
      <c r="I48" s="294"/>
      <c r="J48" s="294"/>
      <c r="K48" s="294"/>
      <c r="L48" s="294"/>
      <c r="M48" s="294"/>
      <c r="N48" s="294"/>
      <c r="O48" s="294"/>
      <c r="P48" s="294"/>
      <c r="Q48" s="294"/>
      <c r="R48" s="294"/>
      <c r="S48" s="294"/>
      <c r="T48" s="294"/>
      <c r="U48" s="294"/>
      <c r="V48" s="294"/>
      <c r="W48" s="294"/>
      <c r="X48" s="294"/>
      <c r="Y48" s="294"/>
      <c r="Z48" s="293">
        <f>SUM(D48:Y48)</f>
        <v>0</v>
      </c>
      <c r="AA48" s="312"/>
      <c r="AB48" s="107"/>
      <c r="AC48" s="104">
        <f t="shared" ref="AC48:AY48" si="21">+IF((D48&gt;D45),111,0)</f>
        <v>0</v>
      </c>
      <c r="AD48" s="104">
        <f t="shared" si="21"/>
        <v>0</v>
      </c>
      <c r="AE48" s="104">
        <f t="shared" si="21"/>
        <v>0</v>
      </c>
      <c r="AF48" s="104">
        <f t="shared" si="21"/>
        <v>0</v>
      </c>
      <c r="AG48" s="104">
        <f t="shared" si="21"/>
        <v>0</v>
      </c>
      <c r="AH48" s="104">
        <f t="shared" si="21"/>
        <v>0</v>
      </c>
      <c r="AI48" s="104">
        <f t="shared" si="21"/>
        <v>0</v>
      </c>
      <c r="AJ48" s="104">
        <f t="shared" si="21"/>
        <v>0</v>
      </c>
      <c r="AK48" s="104">
        <f t="shared" si="21"/>
        <v>0</v>
      </c>
      <c r="AL48" s="104">
        <f t="shared" si="21"/>
        <v>0</v>
      </c>
      <c r="AM48" s="104">
        <f t="shared" si="21"/>
        <v>0</v>
      </c>
      <c r="AN48" s="104">
        <f t="shared" si="21"/>
        <v>0</v>
      </c>
      <c r="AO48" s="104">
        <f t="shared" si="21"/>
        <v>0</v>
      </c>
      <c r="AP48" s="104">
        <f t="shared" si="21"/>
        <v>0</v>
      </c>
      <c r="AQ48" s="104">
        <f t="shared" si="21"/>
        <v>0</v>
      </c>
      <c r="AR48" s="104">
        <f t="shared" si="21"/>
        <v>0</v>
      </c>
      <c r="AS48" s="104">
        <f t="shared" si="21"/>
        <v>0</v>
      </c>
      <c r="AT48" s="104">
        <f t="shared" si="21"/>
        <v>0</v>
      </c>
      <c r="AU48" s="104">
        <f t="shared" si="21"/>
        <v>0</v>
      </c>
      <c r="AV48" s="104">
        <f t="shared" si="21"/>
        <v>0</v>
      </c>
      <c r="AW48" s="104">
        <f t="shared" si="21"/>
        <v>0</v>
      </c>
      <c r="AX48" s="104">
        <f t="shared" si="21"/>
        <v>0</v>
      </c>
      <c r="AY48" s="104">
        <f t="shared" si="21"/>
        <v>0</v>
      </c>
      <c r="BA48" s="104">
        <f t="shared" si="3"/>
        <v>0</v>
      </c>
    </row>
    <row r="49" spans="2:53" s="108" customFormat="1" ht="17.100000000000001" customHeight="1">
      <c r="B49" s="285"/>
      <c r="C49" s="286" t="s">
        <v>210</v>
      </c>
      <c r="D49" s="482"/>
      <c r="E49" s="486"/>
      <c r="F49" s="482"/>
      <c r="G49" s="482"/>
      <c r="H49" s="486"/>
      <c r="I49" s="482"/>
      <c r="J49" s="482"/>
      <c r="K49" s="482"/>
      <c r="L49" s="486"/>
      <c r="M49" s="482"/>
      <c r="N49" s="486"/>
      <c r="O49" s="482"/>
      <c r="P49" s="482"/>
      <c r="Q49" s="482"/>
      <c r="R49" s="482"/>
      <c r="S49" s="486"/>
      <c r="T49" s="482"/>
      <c r="U49" s="482"/>
      <c r="V49" s="482"/>
      <c r="W49" s="486"/>
      <c r="X49" s="482"/>
      <c r="Y49" s="486"/>
      <c r="Z49" s="368">
        <f>SUM(D49:Y49)</f>
        <v>0</v>
      </c>
      <c r="AA49" s="484"/>
      <c r="AB49" s="107"/>
      <c r="AC49" s="485"/>
      <c r="AD49" s="104">
        <f>+IF((E49&gt;E45),111,0)</f>
        <v>0</v>
      </c>
      <c r="AE49" s="485"/>
      <c r="AF49" s="485"/>
      <c r="AG49" s="104">
        <f>+IF((H49&gt;H45),111,0)</f>
        <v>0</v>
      </c>
      <c r="AH49" s="485"/>
      <c r="AI49" s="485"/>
      <c r="AJ49" s="485"/>
      <c r="AK49" s="104">
        <f>+IF((L49&gt;L45),111,0)</f>
        <v>0</v>
      </c>
      <c r="AL49" s="485"/>
      <c r="AM49" s="104">
        <f>+IF((N49&gt;N45),111,0)</f>
        <v>0</v>
      </c>
      <c r="AN49" s="485"/>
      <c r="AO49" s="485"/>
      <c r="AP49" s="485"/>
      <c r="AQ49" s="485"/>
      <c r="AR49" s="104">
        <f>+IF((S49&gt;S45),111,0)</f>
        <v>0</v>
      </c>
      <c r="AS49" s="485"/>
      <c r="AT49" s="485"/>
      <c r="AU49" s="485"/>
      <c r="AV49" s="104">
        <f>+IF((W49&gt;W45),111,0)</f>
        <v>0</v>
      </c>
      <c r="AW49" s="485"/>
      <c r="AX49" s="104">
        <f>+IF((Y49&gt;Y45),111,0)</f>
        <v>0</v>
      </c>
      <c r="AY49" s="104">
        <f>+IF((Z49&gt;Z45),111,0)</f>
        <v>0</v>
      </c>
      <c r="BA49" s="104">
        <f t="shared" si="3"/>
        <v>0</v>
      </c>
    </row>
    <row r="50" spans="2:53" s="57" customFormat="1" ht="24.95" customHeight="1">
      <c r="B50" s="358"/>
      <c r="C50" s="433" t="s">
        <v>61</v>
      </c>
      <c r="D50" s="442"/>
      <c r="E50" s="442"/>
      <c r="F50" s="442"/>
      <c r="G50" s="442"/>
      <c r="H50" s="442"/>
      <c r="I50" s="442"/>
      <c r="J50" s="442"/>
      <c r="K50" s="442"/>
      <c r="L50" s="442"/>
      <c r="M50" s="442"/>
      <c r="N50" s="442"/>
      <c r="O50" s="442"/>
      <c r="P50" s="442"/>
      <c r="Q50" s="442"/>
      <c r="R50" s="442"/>
      <c r="S50" s="442"/>
      <c r="T50" s="442"/>
      <c r="U50" s="442"/>
      <c r="V50" s="442"/>
      <c r="W50" s="442"/>
      <c r="X50" s="442"/>
      <c r="Y50" s="442"/>
      <c r="Z50" s="456"/>
      <c r="AA50" s="313"/>
      <c r="AB50" s="56"/>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BA50" s="99">
        <f t="shared" si="3"/>
        <v>0</v>
      </c>
    </row>
    <row r="51" spans="2:53" s="57" customFormat="1" ht="17.100000000000001" customHeight="1">
      <c r="B51" s="359"/>
      <c r="C51" s="421" t="s">
        <v>62</v>
      </c>
      <c r="D51" s="442"/>
      <c r="E51" s="442"/>
      <c r="F51" s="442"/>
      <c r="G51" s="442"/>
      <c r="H51" s="442"/>
      <c r="I51" s="442"/>
      <c r="J51" s="442"/>
      <c r="K51" s="442"/>
      <c r="L51" s="442"/>
      <c r="M51" s="442"/>
      <c r="N51" s="442"/>
      <c r="O51" s="442"/>
      <c r="P51" s="442"/>
      <c r="Q51" s="442"/>
      <c r="R51" s="442"/>
      <c r="S51" s="442"/>
      <c r="T51" s="442"/>
      <c r="U51" s="442"/>
      <c r="V51" s="442"/>
      <c r="W51" s="442"/>
      <c r="X51" s="442"/>
      <c r="Y51" s="442"/>
      <c r="Z51" s="444">
        <f>SUM(D51:Y51)</f>
        <v>0</v>
      </c>
      <c r="AA51" s="313"/>
      <c r="AB51" s="56"/>
      <c r="AC51" s="94">
        <f t="shared" ref="AC51:AY51" si="22">+D45-SUM(D51:D55)</f>
        <v>0</v>
      </c>
      <c r="AD51" s="94">
        <f t="shared" si="22"/>
        <v>0</v>
      </c>
      <c r="AE51" s="94">
        <f t="shared" si="22"/>
        <v>0</v>
      </c>
      <c r="AF51" s="94">
        <f t="shared" si="22"/>
        <v>0</v>
      </c>
      <c r="AG51" s="94">
        <f t="shared" si="22"/>
        <v>0</v>
      </c>
      <c r="AH51" s="94">
        <f t="shared" si="22"/>
        <v>0</v>
      </c>
      <c r="AI51" s="94">
        <f t="shared" si="22"/>
        <v>0</v>
      </c>
      <c r="AJ51" s="94">
        <f t="shared" si="22"/>
        <v>0</v>
      </c>
      <c r="AK51" s="94">
        <f t="shared" si="22"/>
        <v>0</v>
      </c>
      <c r="AL51" s="94">
        <f t="shared" si="22"/>
        <v>0</v>
      </c>
      <c r="AM51" s="94">
        <f t="shared" si="22"/>
        <v>0</v>
      </c>
      <c r="AN51" s="94">
        <f t="shared" si="22"/>
        <v>0</v>
      </c>
      <c r="AO51" s="94">
        <f t="shared" si="22"/>
        <v>0</v>
      </c>
      <c r="AP51" s="94">
        <f t="shared" si="22"/>
        <v>0</v>
      </c>
      <c r="AQ51" s="94">
        <f t="shared" si="22"/>
        <v>0</v>
      </c>
      <c r="AR51" s="94">
        <f t="shared" si="22"/>
        <v>0</v>
      </c>
      <c r="AS51" s="94">
        <f t="shared" si="22"/>
        <v>0</v>
      </c>
      <c r="AT51" s="94">
        <f t="shared" si="22"/>
        <v>0</v>
      </c>
      <c r="AU51" s="94">
        <f t="shared" si="22"/>
        <v>0</v>
      </c>
      <c r="AV51" s="94">
        <f t="shared" si="22"/>
        <v>0</v>
      </c>
      <c r="AW51" s="94">
        <f t="shared" si="22"/>
        <v>0</v>
      </c>
      <c r="AX51" s="94">
        <f t="shared" si="22"/>
        <v>0</v>
      </c>
      <c r="AY51" s="94">
        <f t="shared" si="22"/>
        <v>0</v>
      </c>
      <c r="BA51" s="93">
        <f t="shared" si="3"/>
        <v>0</v>
      </c>
    </row>
    <row r="52" spans="2:53" s="57" customFormat="1" ht="17.100000000000001" customHeight="1">
      <c r="B52" s="359"/>
      <c r="C52" s="421" t="s">
        <v>303</v>
      </c>
      <c r="D52" s="442"/>
      <c r="E52" s="442"/>
      <c r="F52" s="442"/>
      <c r="G52" s="442"/>
      <c r="H52" s="442"/>
      <c r="I52" s="442"/>
      <c r="J52" s="442"/>
      <c r="K52" s="442"/>
      <c r="L52" s="442"/>
      <c r="M52" s="442"/>
      <c r="N52" s="442"/>
      <c r="O52" s="442"/>
      <c r="P52" s="442"/>
      <c r="Q52" s="442"/>
      <c r="R52" s="442"/>
      <c r="S52" s="442"/>
      <c r="T52" s="442"/>
      <c r="U52" s="442"/>
      <c r="V52" s="442"/>
      <c r="W52" s="442"/>
      <c r="X52" s="442"/>
      <c r="Y52" s="442"/>
      <c r="Z52" s="444">
        <f>SUM(D52:Y52)</f>
        <v>0</v>
      </c>
      <c r="AA52" s="313"/>
      <c r="AB52" s="56"/>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BA52" s="93">
        <f t="shared" si="3"/>
        <v>0</v>
      </c>
    </row>
    <row r="53" spans="2:53" s="57" customFormat="1" ht="17.100000000000001" customHeight="1">
      <c r="B53" s="359"/>
      <c r="C53" s="421" t="s">
        <v>304</v>
      </c>
      <c r="D53" s="442"/>
      <c r="E53" s="442"/>
      <c r="F53" s="442"/>
      <c r="G53" s="442"/>
      <c r="H53" s="442"/>
      <c r="I53" s="442"/>
      <c r="J53" s="442"/>
      <c r="K53" s="442"/>
      <c r="L53" s="442"/>
      <c r="M53" s="442"/>
      <c r="N53" s="442"/>
      <c r="O53" s="442"/>
      <c r="P53" s="442"/>
      <c r="Q53" s="442"/>
      <c r="R53" s="442"/>
      <c r="S53" s="442"/>
      <c r="T53" s="442"/>
      <c r="U53" s="442"/>
      <c r="V53" s="442"/>
      <c r="W53" s="442"/>
      <c r="X53" s="442"/>
      <c r="Y53" s="442"/>
      <c r="Z53" s="444">
        <f>SUM(D53:Y53)</f>
        <v>0</v>
      </c>
      <c r="AA53" s="313"/>
      <c r="AB53" s="56"/>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BA53" s="93">
        <f t="shared" si="3"/>
        <v>0</v>
      </c>
    </row>
    <row r="54" spans="2:53" s="57" customFormat="1" ht="17.100000000000001" customHeight="1">
      <c r="B54" s="359"/>
      <c r="C54" s="421" t="s">
        <v>305</v>
      </c>
      <c r="D54" s="442"/>
      <c r="E54" s="442"/>
      <c r="F54" s="442"/>
      <c r="G54" s="442"/>
      <c r="H54" s="442"/>
      <c r="I54" s="442"/>
      <c r="J54" s="442"/>
      <c r="K54" s="442"/>
      <c r="L54" s="442"/>
      <c r="M54" s="442"/>
      <c r="N54" s="442"/>
      <c r="O54" s="442"/>
      <c r="P54" s="442"/>
      <c r="Q54" s="442"/>
      <c r="R54" s="442"/>
      <c r="S54" s="442"/>
      <c r="T54" s="442"/>
      <c r="U54" s="442"/>
      <c r="V54" s="442"/>
      <c r="W54" s="442"/>
      <c r="X54" s="442"/>
      <c r="Y54" s="442"/>
      <c r="Z54" s="444">
        <f>SUM(D54:Y54)</f>
        <v>0</v>
      </c>
      <c r="AA54" s="313"/>
      <c r="AB54" s="56"/>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BA54" s="93">
        <f t="shared" si="3"/>
        <v>0</v>
      </c>
    </row>
    <row r="55" spans="2:53" s="57" customFormat="1" ht="17.100000000000001" customHeight="1">
      <c r="B55" s="358"/>
      <c r="C55" s="421" t="s">
        <v>302</v>
      </c>
      <c r="D55" s="442"/>
      <c r="E55" s="442"/>
      <c r="F55" s="442"/>
      <c r="G55" s="442"/>
      <c r="H55" s="442"/>
      <c r="I55" s="442"/>
      <c r="J55" s="442"/>
      <c r="K55" s="442"/>
      <c r="L55" s="442"/>
      <c r="M55" s="442"/>
      <c r="N55" s="442"/>
      <c r="O55" s="442"/>
      <c r="P55" s="442"/>
      <c r="Q55" s="442"/>
      <c r="R55" s="442"/>
      <c r="S55" s="442"/>
      <c r="T55" s="442"/>
      <c r="U55" s="442"/>
      <c r="V55" s="442"/>
      <c r="W55" s="442"/>
      <c r="X55" s="442"/>
      <c r="Y55" s="442"/>
      <c r="Z55" s="444">
        <f>SUM(D55:Y55)</f>
        <v>0</v>
      </c>
      <c r="AA55" s="313"/>
      <c r="AB55" s="56"/>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BA55" s="93">
        <f t="shared" si="3"/>
        <v>0</v>
      </c>
    </row>
    <row r="56" spans="2:53" s="61" customFormat="1" ht="30" customHeight="1">
      <c r="B56" s="363"/>
      <c r="C56" s="192" t="s">
        <v>183</v>
      </c>
      <c r="D56" s="448"/>
      <c r="E56" s="448"/>
      <c r="F56" s="448"/>
      <c r="G56" s="448"/>
      <c r="H56" s="448"/>
      <c r="I56" s="448"/>
      <c r="J56" s="448"/>
      <c r="K56" s="448"/>
      <c r="L56" s="448"/>
      <c r="M56" s="448"/>
      <c r="N56" s="448"/>
      <c r="O56" s="448"/>
      <c r="P56" s="448"/>
      <c r="Q56" s="448"/>
      <c r="R56" s="448"/>
      <c r="S56" s="448"/>
      <c r="T56" s="448"/>
      <c r="U56" s="448"/>
      <c r="V56" s="448"/>
      <c r="W56" s="448"/>
      <c r="X56" s="448"/>
      <c r="Y56" s="448"/>
      <c r="Z56" s="453"/>
      <c r="AA56" s="308"/>
      <c r="AB56" s="60"/>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BA56" s="100">
        <f t="shared" si="3"/>
        <v>0</v>
      </c>
    </row>
    <row r="57" spans="2:53" s="57" customFormat="1" ht="17.100000000000001" customHeight="1">
      <c r="B57" s="358"/>
      <c r="C57" s="189" t="s">
        <v>10</v>
      </c>
      <c r="D57" s="442"/>
      <c r="E57" s="442"/>
      <c r="F57" s="442"/>
      <c r="G57" s="442"/>
      <c r="H57" s="442"/>
      <c r="I57" s="442"/>
      <c r="J57" s="442"/>
      <c r="K57" s="442"/>
      <c r="L57" s="442"/>
      <c r="M57" s="442"/>
      <c r="N57" s="442"/>
      <c r="O57" s="442"/>
      <c r="P57" s="442"/>
      <c r="Q57" s="442"/>
      <c r="R57" s="442"/>
      <c r="S57" s="442"/>
      <c r="T57" s="442"/>
      <c r="U57" s="442"/>
      <c r="V57" s="442"/>
      <c r="W57" s="442"/>
      <c r="X57" s="442"/>
      <c r="Y57" s="442"/>
      <c r="Z57" s="444">
        <f>SUM(D57:Y57)</f>
        <v>0</v>
      </c>
      <c r="AA57" s="309"/>
      <c r="AB57" s="56"/>
      <c r="AC57" s="94">
        <f t="shared" ref="AC57:AY57" si="23">+D57-SUM(D58:D59)</f>
        <v>0</v>
      </c>
      <c r="AD57" s="94">
        <f t="shared" si="23"/>
        <v>0</v>
      </c>
      <c r="AE57" s="94">
        <f t="shared" si="23"/>
        <v>0</v>
      </c>
      <c r="AF57" s="94">
        <f t="shared" si="23"/>
        <v>0</v>
      </c>
      <c r="AG57" s="94">
        <f t="shared" si="23"/>
        <v>0</v>
      </c>
      <c r="AH57" s="94">
        <f t="shared" si="23"/>
        <v>0</v>
      </c>
      <c r="AI57" s="94">
        <f t="shared" si="23"/>
        <v>0</v>
      </c>
      <c r="AJ57" s="94">
        <f t="shared" si="23"/>
        <v>0</v>
      </c>
      <c r="AK57" s="94">
        <f t="shared" si="23"/>
        <v>0</v>
      </c>
      <c r="AL57" s="94">
        <f t="shared" si="23"/>
        <v>0</v>
      </c>
      <c r="AM57" s="94">
        <f t="shared" si="23"/>
        <v>0</v>
      </c>
      <c r="AN57" s="94">
        <f t="shared" si="23"/>
        <v>0</v>
      </c>
      <c r="AO57" s="94">
        <f t="shared" si="23"/>
        <v>0</v>
      </c>
      <c r="AP57" s="94">
        <f t="shared" si="23"/>
        <v>0</v>
      </c>
      <c r="AQ57" s="94">
        <f t="shared" si="23"/>
        <v>0</v>
      </c>
      <c r="AR57" s="94">
        <f t="shared" si="23"/>
        <v>0</v>
      </c>
      <c r="AS57" s="94">
        <f t="shared" si="23"/>
        <v>0</v>
      </c>
      <c r="AT57" s="94">
        <f t="shared" si="23"/>
        <v>0</v>
      </c>
      <c r="AU57" s="94">
        <f t="shared" si="23"/>
        <v>0</v>
      </c>
      <c r="AV57" s="94">
        <f t="shared" si="23"/>
        <v>0</v>
      </c>
      <c r="AW57" s="94">
        <f t="shared" si="23"/>
        <v>0</v>
      </c>
      <c r="AX57" s="94">
        <f t="shared" si="23"/>
        <v>0</v>
      </c>
      <c r="AY57" s="94">
        <f t="shared" si="23"/>
        <v>0</v>
      </c>
      <c r="BA57" s="94">
        <f t="shared" si="3"/>
        <v>0</v>
      </c>
    </row>
    <row r="58" spans="2:53" s="57" customFormat="1" ht="17.100000000000001" customHeight="1">
      <c r="B58" s="359"/>
      <c r="C58" s="191" t="s">
        <v>53</v>
      </c>
      <c r="D58" s="442"/>
      <c r="E58" s="442"/>
      <c r="F58" s="442"/>
      <c r="G58" s="442"/>
      <c r="H58" s="442"/>
      <c r="I58" s="442"/>
      <c r="J58" s="442"/>
      <c r="K58" s="442"/>
      <c r="L58" s="442"/>
      <c r="M58" s="442"/>
      <c r="N58" s="442"/>
      <c r="O58" s="442"/>
      <c r="P58" s="442"/>
      <c r="Q58" s="442"/>
      <c r="R58" s="442"/>
      <c r="S58" s="442"/>
      <c r="T58" s="442"/>
      <c r="U58" s="442"/>
      <c r="V58" s="442"/>
      <c r="W58" s="442"/>
      <c r="X58" s="442"/>
      <c r="Y58" s="442"/>
      <c r="Z58" s="444">
        <f t="shared" ref="Z58:Z72" si="24">SUM(D58:Y58)</f>
        <v>0</v>
      </c>
      <c r="AA58" s="309"/>
      <c r="AB58" s="56"/>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BA58" s="94">
        <f t="shared" si="3"/>
        <v>0</v>
      </c>
    </row>
    <row r="59" spans="2:53" s="57" customFormat="1" ht="17.100000000000001" customHeight="1">
      <c r="B59" s="359"/>
      <c r="C59" s="191" t="s">
        <v>54</v>
      </c>
      <c r="D59" s="442"/>
      <c r="E59" s="442"/>
      <c r="F59" s="442"/>
      <c r="G59" s="442"/>
      <c r="H59" s="442"/>
      <c r="I59" s="442"/>
      <c r="J59" s="442"/>
      <c r="K59" s="442"/>
      <c r="L59" s="442"/>
      <c r="M59" s="442"/>
      <c r="N59" s="442"/>
      <c r="O59" s="442"/>
      <c r="P59" s="442"/>
      <c r="Q59" s="442"/>
      <c r="R59" s="442"/>
      <c r="S59" s="442"/>
      <c r="T59" s="442"/>
      <c r="U59" s="442"/>
      <c r="V59" s="442"/>
      <c r="W59" s="442"/>
      <c r="X59" s="442"/>
      <c r="Y59" s="442"/>
      <c r="Z59" s="444">
        <f t="shared" si="24"/>
        <v>0</v>
      </c>
      <c r="AA59" s="309"/>
      <c r="AB59" s="56"/>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BA59" s="94">
        <f t="shared" si="3"/>
        <v>0</v>
      </c>
    </row>
    <row r="60" spans="2:53" s="57" customFormat="1" ht="30" customHeight="1">
      <c r="B60" s="358"/>
      <c r="C60" s="189" t="s">
        <v>11</v>
      </c>
      <c r="D60" s="442"/>
      <c r="E60" s="442"/>
      <c r="F60" s="442"/>
      <c r="G60" s="442"/>
      <c r="H60" s="442"/>
      <c r="I60" s="442"/>
      <c r="J60" s="442"/>
      <c r="K60" s="442"/>
      <c r="L60" s="442"/>
      <c r="M60" s="442"/>
      <c r="N60" s="442"/>
      <c r="O60" s="442"/>
      <c r="P60" s="442"/>
      <c r="Q60" s="442"/>
      <c r="R60" s="442"/>
      <c r="S60" s="442"/>
      <c r="T60" s="442"/>
      <c r="U60" s="442"/>
      <c r="V60" s="442"/>
      <c r="W60" s="442"/>
      <c r="X60" s="442"/>
      <c r="Y60" s="442"/>
      <c r="Z60" s="444">
        <f t="shared" si="24"/>
        <v>0</v>
      </c>
      <c r="AA60" s="309"/>
      <c r="AB60" s="56"/>
      <c r="AC60" s="94">
        <f t="shared" ref="AC60:AY60" si="25">+D60-SUM(D61:D62)</f>
        <v>0</v>
      </c>
      <c r="AD60" s="94">
        <f t="shared" si="25"/>
        <v>0</v>
      </c>
      <c r="AE60" s="94">
        <f t="shared" si="25"/>
        <v>0</v>
      </c>
      <c r="AF60" s="94">
        <f t="shared" si="25"/>
        <v>0</v>
      </c>
      <c r="AG60" s="94">
        <f t="shared" si="25"/>
        <v>0</v>
      </c>
      <c r="AH60" s="94">
        <f t="shared" si="25"/>
        <v>0</v>
      </c>
      <c r="AI60" s="94">
        <f t="shared" si="25"/>
        <v>0</v>
      </c>
      <c r="AJ60" s="94">
        <f t="shared" si="25"/>
        <v>0</v>
      </c>
      <c r="AK60" s="94">
        <f t="shared" si="25"/>
        <v>0</v>
      </c>
      <c r="AL60" s="94">
        <f t="shared" si="25"/>
        <v>0</v>
      </c>
      <c r="AM60" s="94">
        <f t="shared" si="25"/>
        <v>0</v>
      </c>
      <c r="AN60" s="94">
        <f t="shared" si="25"/>
        <v>0</v>
      </c>
      <c r="AO60" s="94">
        <f t="shared" si="25"/>
        <v>0</v>
      </c>
      <c r="AP60" s="94">
        <f t="shared" si="25"/>
        <v>0</v>
      </c>
      <c r="AQ60" s="94">
        <f t="shared" si="25"/>
        <v>0</v>
      </c>
      <c r="AR60" s="94">
        <f t="shared" si="25"/>
        <v>0</v>
      </c>
      <c r="AS60" s="94">
        <f t="shared" si="25"/>
        <v>0</v>
      </c>
      <c r="AT60" s="94">
        <f t="shared" si="25"/>
        <v>0</v>
      </c>
      <c r="AU60" s="94">
        <f t="shared" si="25"/>
        <v>0</v>
      </c>
      <c r="AV60" s="94">
        <f t="shared" si="25"/>
        <v>0</v>
      </c>
      <c r="AW60" s="94">
        <f t="shared" si="25"/>
        <v>0</v>
      </c>
      <c r="AX60" s="94">
        <f t="shared" si="25"/>
        <v>0</v>
      </c>
      <c r="AY60" s="94">
        <f t="shared" si="25"/>
        <v>0</v>
      </c>
      <c r="BA60" s="94">
        <f t="shared" si="3"/>
        <v>0</v>
      </c>
    </row>
    <row r="61" spans="2:53" s="57" customFormat="1" ht="17.100000000000001" customHeight="1">
      <c r="B61" s="358"/>
      <c r="C61" s="191" t="s">
        <v>53</v>
      </c>
      <c r="D61" s="442"/>
      <c r="E61" s="442"/>
      <c r="F61" s="442"/>
      <c r="G61" s="442"/>
      <c r="H61" s="442"/>
      <c r="I61" s="442"/>
      <c r="J61" s="442"/>
      <c r="K61" s="442"/>
      <c r="L61" s="442"/>
      <c r="M61" s="442"/>
      <c r="N61" s="442"/>
      <c r="O61" s="442"/>
      <c r="P61" s="442"/>
      <c r="Q61" s="442"/>
      <c r="R61" s="442"/>
      <c r="S61" s="442"/>
      <c r="T61" s="442"/>
      <c r="U61" s="442"/>
      <c r="V61" s="442"/>
      <c r="W61" s="442"/>
      <c r="X61" s="442"/>
      <c r="Y61" s="442"/>
      <c r="Z61" s="444">
        <f t="shared" si="24"/>
        <v>0</v>
      </c>
      <c r="AA61" s="309"/>
      <c r="AB61" s="56"/>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BA61" s="94">
        <f t="shared" si="3"/>
        <v>0</v>
      </c>
    </row>
    <row r="62" spans="2:53" s="57" customFormat="1" ht="17.100000000000001" customHeight="1">
      <c r="B62" s="358"/>
      <c r="C62" s="191" t="s">
        <v>54</v>
      </c>
      <c r="D62" s="442"/>
      <c r="E62" s="442"/>
      <c r="F62" s="442"/>
      <c r="G62" s="442"/>
      <c r="H62" s="442"/>
      <c r="I62" s="442"/>
      <c r="J62" s="442"/>
      <c r="K62" s="442"/>
      <c r="L62" s="442"/>
      <c r="M62" s="442"/>
      <c r="N62" s="442"/>
      <c r="O62" s="442"/>
      <c r="P62" s="442"/>
      <c r="Q62" s="442"/>
      <c r="R62" s="442"/>
      <c r="S62" s="442"/>
      <c r="T62" s="442"/>
      <c r="U62" s="442"/>
      <c r="V62" s="442"/>
      <c r="W62" s="442"/>
      <c r="X62" s="442"/>
      <c r="Y62" s="442"/>
      <c r="Z62" s="444">
        <f t="shared" si="24"/>
        <v>0</v>
      </c>
      <c r="AA62" s="309"/>
      <c r="AB62" s="56"/>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BA62" s="94">
        <f t="shared" si="3"/>
        <v>0</v>
      </c>
    </row>
    <row r="63" spans="2:53" s="61" customFormat="1" ht="30" customHeight="1">
      <c r="B63" s="360"/>
      <c r="C63" s="361" t="s">
        <v>168</v>
      </c>
      <c r="D63" s="446"/>
      <c r="E63" s="446"/>
      <c r="F63" s="446"/>
      <c r="G63" s="446"/>
      <c r="H63" s="446"/>
      <c r="I63" s="446"/>
      <c r="J63" s="446"/>
      <c r="K63" s="446"/>
      <c r="L63" s="446"/>
      <c r="M63" s="446"/>
      <c r="N63" s="446"/>
      <c r="O63" s="446"/>
      <c r="P63" s="446"/>
      <c r="Q63" s="446"/>
      <c r="R63" s="446"/>
      <c r="S63" s="446"/>
      <c r="T63" s="446"/>
      <c r="U63" s="446"/>
      <c r="V63" s="446"/>
      <c r="W63" s="446"/>
      <c r="X63" s="446"/>
      <c r="Y63" s="446"/>
      <c r="Z63" s="444">
        <f t="shared" si="24"/>
        <v>0</v>
      </c>
      <c r="AA63" s="310"/>
      <c r="AB63" s="60"/>
      <c r="AC63" s="96">
        <f t="shared" ref="AC63:AY63" si="26">+D60-SUM(D63:D68)</f>
        <v>0</v>
      </c>
      <c r="AD63" s="96">
        <f t="shared" si="26"/>
        <v>0</v>
      </c>
      <c r="AE63" s="96">
        <f t="shared" si="26"/>
        <v>0</v>
      </c>
      <c r="AF63" s="96">
        <f t="shared" si="26"/>
        <v>0</v>
      </c>
      <c r="AG63" s="96">
        <f t="shared" si="26"/>
        <v>0</v>
      </c>
      <c r="AH63" s="96">
        <f t="shared" si="26"/>
        <v>0</v>
      </c>
      <c r="AI63" s="96">
        <f t="shared" si="26"/>
        <v>0</v>
      </c>
      <c r="AJ63" s="96">
        <f t="shared" si="26"/>
        <v>0</v>
      </c>
      <c r="AK63" s="96">
        <f t="shared" si="26"/>
        <v>0</v>
      </c>
      <c r="AL63" s="96">
        <f t="shared" si="26"/>
        <v>0</v>
      </c>
      <c r="AM63" s="96">
        <f t="shared" si="26"/>
        <v>0</v>
      </c>
      <c r="AN63" s="96">
        <f t="shared" si="26"/>
        <v>0</v>
      </c>
      <c r="AO63" s="96">
        <f t="shared" si="26"/>
        <v>0</v>
      </c>
      <c r="AP63" s="96">
        <f t="shared" si="26"/>
        <v>0</v>
      </c>
      <c r="AQ63" s="96">
        <f t="shared" si="26"/>
        <v>0</v>
      </c>
      <c r="AR63" s="96">
        <f t="shared" si="26"/>
        <v>0</v>
      </c>
      <c r="AS63" s="96">
        <f t="shared" si="26"/>
        <v>0</v>
      </c>
      <c r="AT63" s="96">
        <f t="shared" si="26"/>
        <v>0</v>
      </c>
      <c r="AU63" s="96">
        <f t="shared" si="26"/>
        <v>0</v>
      </c>
      <c r="AV63" s="96">
        <f t="shared" si="26"/>
        <v>0</v>
      </c>
      <c r="AW63" s="96">
        <f t="shared" si="26"/>
        <v>0</v>
      </c>
      <c r="AX63" s="96">
        <f t="shared" si="26"/>
        <v>0</v>
      </c>
      <c r="AY63" s="96">
        <f t="shared" si="26"/>
        <v>0</v>
      </c>
      <c r="BA63" s="96">
        <f t="shared" si="3"/>
        <v>0</v>
      </c>
    </row>
    <row r="64" spans="2:53" s="57" customFormat="1" ht="17.100000000000001" customHeight="1">
      <c r="B64" s="359"/>
      <c r="C64" s="191" t="s">
        <v>66</v>
      </c>
      <c r="D64" s="442"/>
      <c r="E64" s="442"/>
      <c r="F64" s="442"/>
      <c r="G64" s="442"/>
      <c r="H64" s="442"/>
      <c r="I64" s="442"/>
      <c r="J64" s="442"/>
      <c r="K64" s="442"/>
      <c r="L64" s="442"/>
      <c r="M64" s="442"/>
      <c r="N64" s="442"/>
      <c r="O64" s="442"/>
      <c r="P64" s="442"/>
      <c r="Q64" s="442"/>
      <c r="R64" s="442"/>
      <c r="S64" s="442"/>
      <c r="T64" s="442"/>
      <c r="U64" s="442"/>
      <c r="V64" s="442"/>
      <c r="W64" s="442"/>
      <c r="X64" s="442"/>
      <c r="Y64" s="442"/>
      <c r="Z64" s="443">
        <f t="shared" si="24"/>
        <v>0</v>
      </c>
      <c r="AA64" s="309"/>
      <c r="AB64" s="56"/>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BA64" s="94">
        <f t="shared" si="3"/>
        <v>0</v>
      </c>
    </row>
    <row r="65" spans="2:53" s="57" customFormat="1" ht="17.100000000000001" customHeight="1">
      <c r="B65" s="359"/>
      <c r="C65" s="191" t="s">
        <v>270</v>
      </c>
      <c r="D65" s="442"/>
      <c r="E65" s="442"/>
      <c r="F65" s="442"/>
      <c r="G65" s="442"/>
      <c r="H65" s="442"/>
      <c r="I65" s="442"/>
      <c r="J65" s="442"/>
      <c r="K65" s="442"/>
      <c r="L65" s="442"/>
      <c r="M65" s="442"/>
      <c r="N65" s="442"/>
      <c r="O65" s="442"/>
      <c r="P65" s="442"/>
      <c r="Q65" s="442"/>
      <c r="R65" s="442"/>
      <c r="S65" s="442"/>
      <c r="T65" s="442"/>
      <c r="U65" s="442"/>
      <c r="V65" s="442"/>
      <c r="W65" s="442"/>
      <c r="X65" s="442"/>
      <c r="Y65" s="442"/>
      <c r="Z65" s="443">
        <f t="shared" si="24"/>
        <v>0</v>
      </c>
      <c r="AA65" s="309"/>
      <c r="AB65" s="56"/>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BA65" s="94">
        <f t="shared" si="3"/>
        <v>0</v>
      </c>
    </row>
    <row r="66" spans="2:53" s="57" customFormat="1" ht="17.100000000000001" customHeight="1">
      <c r="B66" s="359"/>
      <c r="C66" s="191" t="s">
        <v>169</v>
      </c>
      <c r="D66" s="442"/>
      <c r="E66" s="442"/>
      <c r="F66" s="442"/>
      <c r="G66" s="442"/>
      <c r="H66" s="442"/>
      <c r="I66" s="442"/>
      <c r="J66" s="442"/>
      <c r="K66" s="442"/>
      <c r="L66" s="442"/>
      <c r="M66" s="442"/>
      <c r="N66" s="442"/>
      <c r="O66" s="442"/>
      <c r="P66" s="442"/>
      <c r="Q66" s="442"/>
      <c r="R66" s="442"/>
      <c r="S66" s="442"/>
      <c r="T66" s="442"/>
      <c r="U66" s="442"/>
      <c r="V66" s="442"/>
      <c r="W66" s="442"/>
      <c r="X66" s="442"/>
      <c r="Y66" s="442"/>
      <c r="Z66" s="443">
        <f t="shared" si="24"/>
        <v>0</v>
      </c>
      <c r="AA66" s="309"/>
      <c r="AB66" s="56"/>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BA66" s="94">
        <f t="shared" si="3"/>
        <v>0</v>
      </c>
    </row>
    <row r="67" spans="2:53" s="57" customFormat="1" ht="17.100000000000001" customHeight="1">
      <c r="B67" s="359"/>
      <c r="C67" s="490" t="s">
        <v>46</v>
      </c>
      <c r="D67" s="442"/>
      <c r="E67" s="442"/>
      <c r="F67" s="442"/>
      <c r="G67" s="442"/>
      <c r="H67" s="442"/>
      <c r="I67" s="442"/>
      <c r="J67" s="442"/>
      <c r="K67" s="442"/>
      <c r="L67" s="442"/>
      <c r="M67" s="442"/>
      <c r="N67" s="442"/>
      <c r="O67" s="442"/>
      <c r="P67" s="442"/>
      <c r="Q67" s="442"/>
      <c r="R67" s="442"/>
      <c r="S67" s="442"/>
      <c r="T67" s="442"/>
      <c r="U67" s="442"/>
      <c r="V67" s="442"/>
      <c r="W67" s="442"/>
      <c r="X67" s="442"/>
      <c r="Y67" s="442"/>
      <c r="Z67" s="443">
        <f t="shared" si="24"/>
        <v>0</v>
      </c>
      <c r="AA67" s="309"/>
      <c r="AB67" s="56"/>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BA67" s="94">
        <f t="shared" si="3"/>
        <v>0</v>
      </c>
    </row>
    <row r="68" spans="2:53" s="57" customFormat="1" ht="17.100000000000001" customHeight="1">
      <c r="B68" s="359"/>
      <c r="C68" s="490" t="s">
        <v>211</v>
      </c>
      <c r="D68" s="442"/>
      <c r="E68" s="442"/>
      <c r="F68" s="442"/>
      <c r="G68" s="442"/>
      <c r="H68" s="442"/>
      <c r="I68" s="442"/>
      <c r="J68" s="442"/>
      <c r="K68" s="442"/>
      <c r="L68" s="442"/>
      <c r="M68" s="442"/>
      <c r="N68" s="442"/>
      <c r="O68" s="442"/>
      <c r="P68" s="442"/>
      <c r="Q68" s="442"/>
      <c r="R68" s="442"/>
      <c r="S68" s="442"/>
      <c r="T68" s="442"/>
      <c r="U68" s="442"/>
      <c r="V68" s="442"/>
      <c r="W68" s="442"/>
      <c r="X68" s="442"/>
      <c r="Y68" s="442"/>
      <c r="Z68" s="443">
        <f t="shared" si="24"/>
        <v>0</v>
      </c>
      <c r="AA68" s="309"/>
      <c r="AB68" s="56"/>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BA68" s="94">
        <f>+Z68-SUM(D68:Y68)</f>
        <v>0</v>
      </c>
    </row>
    <row r="69" spans="2:53" s="61" customFormat="1" ht="24.95" customHeight="1">
      <c r="B69" s="360"/>
      <c r="C69" s="190" t="s">
        <v>12</v>
      </c>
      <c r="D69" s="446"/>
      <c r="E69" s="446"/>
      <c r="F69" s="446"/>
      <c r="G69" s="446"/>
      <c r="H69" s="446"/>
      <c r="I69" s="446"/>
      <c r="J69" s="446"/>
      <c r="K69" s="446"/>
      <c r="L69" s="446"/>
      <c r="M69" s="446"/>
      <c r="N69" s="446"/>
      <c r="O69" s="446"/>
      <c r="P69" s="446"/>
      <c r="Q69" s="446"/>
      <c r="R69" s="446"/>
      <c r="S69" s="446"/>
      <c r="T69" s="446"/>
      <c r="U69" s="446"/>
      <c r="V69" s="446"/>
      <c r="W69" s="446"/>
      <c r="X69" s="446"/>
      <c r="Y69" s="446"/>
      <c r="Z69" s="444">
        <f t="shared" si="24"/>
        <v>0</v>
      </c>
      <c r="AA69" s="310"/>
      <c r="AB69" s="60"/>
      <c r="AC69" s="96">
        <f t="shared" ref="AC69:AY69" si="27">+D69-SUM(D70:D71)</f>
        <v>0</v>
      </c>
      <c r="AD69" s="96">
        <f t="shared" si="27"/>
        <v>0</v>
      </c>
      <c r="AE69" s="96">
        <f t="shared" si="27"/>
        <v>0</v>
      </c>
      <c r="AF69" s="96">
        <f t="shared" si="27"/>
        <v>0</v>
      </c>
      <c r="AG69" s="96">
        <f t="shared" si="27"/>
        <v>0</v>
      </c>
      <c r="AH69" s="96">
        <f t="shared" si="27"/>
        <v>0</v>
      </c>
      <c r="AI69" s="96">
        <f t="shared" si="27"/>
        <v>0</v>
      </c>
      <c r="AJ69" s="96">
        <f t="shared" si="27"/>
        <v>0</v>
      </c>
      <c r="AK69" s="96">
        <f t="shared" si="27"/>
        <v>0</v>
      </c>
      <c r="AL69" s="96">
        <f t="shared" si="27"/>
        <v>0</v>
      </c>
      <c r="AM69" s="96">
        <f t="shared" si="27"/>
        <v>0</v>
      </c>
      <c r="AN69" s="96">
        <f t="shared" si="27"/>
        <v>0</v>
      </c>
      <c r="AO69" s="96">
        <f t="shared" si="27"/>
        <v>0</v>
      </c>
      <c r="AP69" s="96">
        <f t="shared" si="27"/>
        <v>0</v>
      </c>
      <c r="AQ69" s="96">
        <f t="shared" si="27"/>
        <v>0</v>
      </c>
      <c r="AR69" s="96">
        <f t="shared" si="27"/>
        <v>0</v>
      </c>
      <c r="AS69" s="96">
        <f t="shared" si="27"/>
        <v>0</v>
      </c>
      <c r="AT69" s="96">
        <f t="shared" si="27"/>
        <v>0</v>
      </c>
      <c r="AU69" s="96">
        <f t="shared" si="27"/>
        <v>0</v>
      </c>
      <c r="AV69" s="96">
        <f t="shared" si="27"/>
        <v>0</v>
      </c>
      <c r="AW69" s="96">
        <f t="shared" si="27"/>
        <v>0</v>
      </c>
      <c r="AX69" s="96">
        <f t="shared" si="27"/>
        <v>0</v>
      </c>
      <c r="AY69" s="96">
        <f t="shared" si="27"/>
        <v>0</v>
      </c>
      <c r="BA69" s="96">
        <f t="shared" si="3"/>
        <v>0</v>
      </c>
    </row>
    <row r="70" spans="2:53" s="108" customFormat="1" ht="17.100000000000001" customHeight="1">
      <c r="B70" s="283"/>
      <c r="C70" s="191" t="s">
        <v>53</v>
      </c>
      <c r="D70" s="445"/>
      <c r="E70" s="445"/>
      <c r="F70" s="445"/>
      <c r="G70" s="445"/>
      <c r="H70" s="445"/>
      <c r="I70" s="445"/>
      <c r="J70" s="445"/>
      <c r="K70" s="445"/>
      <c r="L70" s="445"/>
      <c r="M70" s="445"/>
      <c r="N70" s="445"/>
      <c r="O70" s="445"/>
      <c r="P70" s="445"/>
      <c r="Q70" s="445"/>
      <c r="R70" s="445"/>
      <c r="S70" s="445"/>
      <c r="T70" s="445"/>
      <c r="U70" s="445"/>
      <c r="V70" s="445"/>
      <c r="W70" s="445"/>
      <c r="X70" s="445"/>
      <c r="Y70" s="445"/>
      <c r="Z70" s="444">
        <f t="shared" si="24"/>
        <v>0</v>
      </c>
      <c r="AA70" s="312"/>
      <c r="AB70" s="107"/>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BA70" s="94">
        <f t="shared" si="3"/>
        <v>0</v>
      </c>
    </row>
    <row r="71" spans="2:53" s="57" customFormat="1" ht="17.100000000000001" customHeight="1">
      <c r="B71" s="359"/>
      <c r="C71" s="191" t="s">
        <v>54</v>
      </c>
      <c r="D71" s="442"/>
      <c r="E71" s="442"/>
      <c r="F71" s="442"/>
      <c r="G71" s="442"/>
      <c r="H71" s="442"/>
      <c r="I71" s="442"/>
      <c r="J71" s="442"/>
      <c r="K71" s="442"/>
      <c r="L71" s="442"/>
      <c r="M71" s="442"/>
      <c r="N71" s="442"/>
      <c r="O71" s="442"/>
      <c r="P71" s="442"/>
      <c r="Q71" s="442"/>
      <c r="R71" s="442"/>
      <c r="S71" s="442"/>
      <c r="T71" s="442"/>
      <c r="U71" s="442"/>
      <c r="V71" s="442"/>
      <c r="W71" s="442"/>
      <c r="X71" s="442"/>
      <c r="Y71" s="442"/>
      <c r="Z71" s="444">
        <f t="shared" si="24"/>
        <v>0</v>
      </c>
      <c r="AA71" s="309"/>
      <c r="AB71" s="56"/>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BA71" s="94">
        <f t="shared" si="3"/>
        <v>0</v>
      </c>
    </row>
    <row r="72" spans="2:53" s="61" customFormat="1" ht="30" customHeight="1">
      <c r="B72" s="362"/>
      <c r="C72" s="190" t="s">
        <v>49</v>
      </c>
      <c r="D72" s="447">
        <f>+SUM(D69,D60,D57)</f>
        <v>0</v>
      </c>
      <c r="E72" s="447">
        <f t="shared" ref="E72:L72" si="28">+SUM(E69,E60,E57)</f>
        <v>0</v>
      </c>
      <c r="F72" s="447">
        <f t="shared" si="28"/>
        <v>0</v>
      </c>
      <c r="G72" s="447">
        <f t="shared" si="28"/>
        <v>0</v>
      </c>
      <c r="H72" s="447">
        <f t="shared" si="28"/>
        <v>0</v>
      </c>
      <c r="I72" s="447">
        <f t="shared" si="28"/>
        <v>0</v>
      </c>
      <c r="J72" s="447">
        <f t="shared" si="28"/>
        <v>0</v>
      </c>
      <c r="K72" s="447">
        <f t="shared" si="28"/>
        <v>0</v>
      </c>
      <c r="L72" s="447">
        <f t="shared" si="28"/>
        <v>0</v>
      </c>
      <c r="M72" s="447">
        <f t="shared" ref="M72:Y72" si="29">+SUM(M69,M60,M57)</f>
        <v>0</v>
      </c>
      <c r="N72" s="447">
        <f t="shared" si="29"/>
        <v>0</v>
      </c>
      <c r="O72" s="447">
        <f t="shared" si="29"/>
        <v>0</v>
      </c>
      <c r="P72" s="447">
        <f t="shared" si="29"/>
        <v>0</v>
      </c>
      <c r="Q72" s="447">
        <f t="shared" si="29"/>
        <v>0</v>
      </c>
      <c r="R72" s="447">
        <f t="shared" si="29"/>
        <v>0</v>
      </c>
      <c r="S72" s="447">
        <f t="shared" si="29"/>
        <v>0</v>
      </c>
      <c r="T72" s="447">
        <f t="shared" si="29"/>
        <v>0</v>
      </c>
      <c r="U72" s="447">
        <f t="shared" si="29"/>
        <v>0</v>
      </c>
      <c r="V72" s="447">
        <f t="shared" si="29"/>
        <v>0</v>
      </c>
      <c r="W72" s="447">
        <f t="shared" si="29"/>
        <v>0</v>
      </c>
      <c r="X72" s="447">
        <f t="shared" si="29"/>
        <v>0</v>
      </c>
      <c r="Y72" s="447">
        <f t="shared" si="29"/>
        <v>0</v>
      </c>
      <c r="Z72" s="444">
        <f t="shared" si="24"/>
        <v>0</v>
      </c>
      <c r="AA72" s="308"/>
      <c r="AB72" s="60"/>
      <c r="AC72" s="96">
        <f t="shared" ref="AC72:AY72" si="30">+D72-D57-D60-D69</f>
        <v>0</v>
      </c>
      <c r="AD72" s="96">
        <f t="shared" si="30"/>
        <v>0</v>
      </c>
      <c r="AE72" s="96">
        <f t="shared" si="30"/>
        <v>0</v>
      </c>
      <c r="AF72" s="96">
        <f t="shared" si="30"/>
        <v>0</v>
      </c>
      <c r="AG72" s="96">
        <f t="shared" si="30"/>
        <v>0</v>
      </c>
      <c r="AH72" s="96">
        <f t="shared" si="30"/>
        <v>0</v>
      </c>
      <c r="AI72" s="96">
        <f t="shared" si="30"/>
        <v>0</v>
      </c>
      <c r="AJ72" s="96">
        <f t="shared" si="30"/>
        <v>0</v>
      </c>
      <c r="AK72" s="96">
        <f t="shared" si="30"/>
        <v>0</v>
      </c>
      <c r="AL72" s="96">
        <f t="shared" si="30"/>
        <v>0</v>
      </c>
      <c r="AM72" s="96">
        <f t="shared" si="30"/>
        <v>0</v>
      </c>
      <c r="AN72" s="96">
        <f t="shared" si="30"/>
        <v>0</v>
      </c>
      <c r="AO72" s="96">
        <f t="shared" si="30"/>
        <v>0</v>
      </c>
      <c r="AP72" s="96">
        <f t="shared" si="30"/>
        <v>0</v>
      </c>
      <c r="AQ72" s="96">
        <f t="shared" si="30"/>
        <v>0</v>
      </c>
      <c r="AR72" s="96">
        <f t="shared" si="30"/>
        <v>0</v>
      </c>
      <c r="AS72" s="96">
        <f t="shared" si="30"/>
        <v>0</v>
      </c>
      <c r="AT72" s="96">
        <f t="shared" si="30"/>
        <v>0</v>
      </c>
      <c r="AU72" s="96">
        <f t="shared" si="30"/>
        <v>0</v>
      </c>
      <c r="AV72" s="96">
        <f t="shared" si="30"/>
        <v>0</v>
      </c>
      <c r="AW72" s="96">
        <f t="shared" si="30"/>
        <v>0</v>
      </c>
      <c r="AX72" s="96">
        <f t="shared" si="30"/>
        <v>0</v>
      </c>
      <c r="AY72" s="96">
        <f t="shared" si="30"/>
        <v>0</v>
      </c>
      <c r="BA72" s="96">
        <f t="shared" si="3"/>
        <v>0</v>
      </c>
    </row>
    <row r="73" spans="2:53" s="108" customFormat="1" ht="17.100000000000001" customHeight="1">
      <c r="B73" s="283"/>
      <c r="C73" s="425" t="s">
        <v>331</v>
      </c>
      <c r="D73" s="292"/>
      <c r="E73" s="292"/>
      <c r="F73" s="292"/>
      <c r="G73" s="292"/>
      <c r="H73" s="292"/>
      <c r="I73" s="292"/>
      <c r="J73" s="292"/>
      <c r="K73" s="292"/>
      <c r="L73" s="292"/>
      <c r="M73" s="292"/>
      <c r="N73" s="292"/>
      <c r="O73" s="292"/>
      <c r="P73" s="292"/>
      <c r="Q73" s="292"/>
      <c r="R73" s="292"/>
      <c r="S73" s="292"/>
      <c r="T73" s="292"/>
      <c r="U73" s="292"/>
      <c r="V73" s="292"/>
      <c r="W73" s="292"/>
      <c r="X73" s="292"/>
      <c r="Y73" s="292"/>
      <c r="Z73" s="293">
        <f>SUM(D73:Y73)</f>
        <v>0</v>
      </c>
      <c r="AA73" s="311"/>
      <c r="AB73" s="107"/>
      <c r="AC73" s="104">
        <f t="shared" ref="AC73:AY73" si="31">+IF((D73+D74&gt;D72),111,0)</f>
        <v>0</v>
      </c>
      <c r="AD73" s="104">
        <f t="shared" si="31"/>
        <v>0</v>
      </c>
      <c r="AE73" s="104">
        <f t="shared" si="31"/>
        <v>0</v>
      </c>
      <c r="AF73" s="104">
        <f t="shared" si="31"/>
        <v>0</v>
      </c>
      <c r="AG73" s="104">
        <f t="shared" si="31"/>
        <v>0</v>
      </c>
      <c r="AH73" s="104">
        <f t="shared" si="31"/>
        <v>0</v>
      </c>
      <c r="AI73" s="104">
        <f t="shared" si="31"/>
        <v>0</v>
      </c>
      <c r="AJ73" s="104">
        <f t="shared" si="31"/>
        <v>0</v>
      </c>
      <c r="AK73" s="104">
        <f t="shared" si="31"/>
        <v>0</v>
      </c>
      <c r="AL73" s="104">
        <f t="shared" si="31"/>
        <v>0</v>
      </c>
      <c r="AM73" s="104">
        <f t="shared" si="31"/>
        <v>0</v>
      </c>
      <c r="AN73" s="104">
        <f t="shared" si="31"/>
        <v>0</v>
      </c>
      <c r="AO73" s="104">
        <f t="shared" si="31"/>
        <v>0</v>
      </c>
      <c r="AP73" s="104">
        <f t="shared" si="31"/>
        <v>0</v>
      </c>
      <c r="AQ73" s="104">
        <f t="shared" si="31"/>
        <v>0</v>
      </c>
      <c r="AR73" s="104">
        <f t="shared" si="31"/>
        <v>0</v>
      </c>
      <c r="AS73" s="104">
        <f t="shared" si="31"/>
        <v>0</v>
      </c>
      <c r="AT73" s="104">
        <f t="shared" si="31"/>
        <v>0</v>
      </c>
      <c r="AU73" s="104">
        <f t="shared" si="31"/>
        <v>0</v>
      </c>
      <c r="AV73" s="104">
        <f t="shared" si="31"/>
        <v>0</v>
      </c>
      <c r="AW73" s="104">
        <f t="shared" si="31"/>
        <v>0</v>
      </c>
      <c r="AX73" s="104">
        <f t="shared" si="31"/>
        <v>0</v>
      </c>
      <c r="AY73" s="104">
        <f t="shared" si="31"/>
        <v>0</v>
      </c>
      <c r="BA73" s="104">
        <f t="shared" si="3"/>
        <v>0</v>
      </c>
    </row>
    <row r="74" spans="2:53" s="108" customFormat="1" ht="17.100000000000001" customHeight="1">
      <c r="B74" s="283"/>
      <c r="C74" s="425" t="s">
        <v>332</v>
      </c>
      <c r="D74" s="292"/>
      <c r="E74" s="292"/>
      <c r="F74" s="292"/>
      <c r="G74" s="292"/>
      <c r="H74" s="292"/>
      <c r="I74" s="292"/>
      <c r="J74" s="292"/>
      <c r="K74" s="292"/>
      <c r="L74" s="292"/>
      <c r="M74" s="292"/>
      <c r="N74" s="292"/>
      <c r="O74" s="292"/>
      <c r="P74" s="292"/>
      <c r="Q74" s="292"/>
      <c r="R74" s="292"/>
      <c r="S74" s="292"/>
      <c r="T74" s="292"/>
      <c r="U74" s="292"/>
      <c r="V74" s="292"/>
      <c r="W74" s="292"/>
      <c r="X74" s="292"/>
      <c r="Y74" s="292"/>
      <c r="Z74" s="293">
        <f>SUM(D74:Y74)</f>
        <v>0</v>
      </c>
      <c r="AA74" s="311"/>
      <c r="AB74" s="107"/>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BA74" s="104">
        <f t="shared" si="3"/>
        <v>0</v>
      </c>
    </row>
    <row r="75" spans="2:53" s="108" customFormat="1" ht="17.100000000000001" customHeight="1">
      <c r="B75" s="285"/>
      <c r="C75" s="286" t="s">
        <v>223</v>
      </c>
      <c r="D75" s="294"/>
      <c r="E75" s="294"/>
      <c r="F75" s="294"/>
      <c r="G75" s="294"/>
      <c r="H75" s="294"/>
      <c r="I75" s="294"/>
      <c r="J75" s="294"/>
      <c r="K75" s="294"/>
      <c r="L75" s="294"/>
      <c r="M75" s="294"/>
      <c r="N75" s="294"/>
      <c r="O75" s="294"/>
      <c r="P75" s="294"/>
      <c r="Q75" s="294"/>
      <c r="R75" s="294"/>
      <c r="S75" s="294"/>
      <c r="T75" s="294"/>
      <c r="U75" s="294"/>
      <c r="V75" s="294"/>
      <c r="W75" s="294"/>
      <c r="X75" s="294"/>
      <c r="Y75" s="294"/>
      <c r="Z75" s="293">
        <f>SUM(D75:Y75)</f>
        <v>0</v>
      </c>
      <c r="AA75" s="312"/>
      <c r="AB75" s="107"/>
      <c r="AC75" s="104">
        <f t="shared" ref="AC75:AY75" si="32">+IF((D75&gt;D72),111,0)</f>
        <v>0</v>
      </c>
      <c r="AD75" s="104">
        <f t="shared" si="32"/>
        <v>0</v>
      </c>
      <c r="AE75" s="104">
        <f t="shared" si="32"/>
        <v>0</v>
      </c>
      <c r="AF75" s="104">
        <f t="shared" si="32"/>
        <v>0</v>
      </c>
      <c r="AG75" s="104">
        <f t="shared" si="32"/>
        <v>0</v>
      </c>
      <c r="AH75" s="104">
        <f t="shared" si="32"/>
        <v>0</v>
      </c>
      <c r="AI75" s="104">
        <f t="shared" si="32"/>
        <v>0</v>
      </c>
      <c r="AJ75" s="104">
        <f t="shared" si="32"/>
        <v>0</v>
      </c>
      <c r="AK75" s="104">
        <f t="shared" si="32"/>
        <v>0</v>
      </c>
      <c r="AL75" s="104">
        <f t="shared" si="32"/>
        <v>0</v>
      </c>
      <c r="AM75" s="104">
        <f t="shared" si="32"/>
        <v>0</v>
      </c>
      <c r="AN75" s="104">
        <f t="shared" si="32"/>
        <v>0</v>
      </c>
      <c r="AO75" s="104">
        <f t="shared" si="32"/>
        <v>0</v>
      </c>
      <c r="AP75" s="104">
        <f t="shared" si="32"/>
        <v>0</v>
      </c>
      <c r="AQ75" s="104">
        <f t="shared" si="32"/>
        <v>0</v>
      </c>
      <c r="AR75" s="104">
        <f t="shared" si="32"/>
        <v>0</v>
      </c>
      <c r="AS75" s="104">
        <f t="shared" si="32"/>
        <v>0</v>
      </c>
      <c r="AT75" s="104">
        <f t="shared" si="32"/>
        <v>0</v>
      </c>
      <c r="AU75" s="104">
        <f t="shared" si="32"/>
        <v>0</v>
      </c>
      <c r="AV75" s="104">
        <f t="shared" si="32"/>
        <v>0</v>
      </c>
      <c r="AW75" s="104">
        <f t="shared" si="32"/>
        <v>0</v>
      </c>
      <c r="AX75" s="104">
        <f t="shared" si="32"/>
        <v>0</v>
      </c>
      <c r="AY75" s="104">
        <f t="shared" si="32"/>
        <v>0</v>
      </c>
      <c r="BA75" s="104">
        <f t="shared" si="3"/>
        <v>0</v>
      </c>
    </row>
    <row r="76" spans="2:53" s="57" customFormat="1" ht="24.95" customHeight="1">
      <c r="B76" s="358"/>
      <c r="C76" s="433" t="s">
        <v>60</v>
      </c>
      <c r="D76" s="442"/>
      <c r="E76" s="442"/>
      <c r="F76" s="442"/>
      <c r="G76" s="442"/>
      <c r="H76" s="442"/>
      <c r="I76" s="442"/>
      <c r="J76" s="442"/>
      <c r="K76" s="442"/>
      <c r="L76" s="442"/>
      <c r="M76" s="442"/>
      <c r="N76" s="442"/>
      <c r="O76" s="442"/>
      <c r="P76" s="442"/>
      <c r="Q76" s="442"/>
      <c r="R76" s="442"/>
      <c r="S76" s="442"/>
      <c r="T76" s="442"/>
      <c r="U76" s="442"/>
      <c r="V76" s="442"/>
      <c r="W76" s="442"/>
      <c r="X76" s="442"/>
      <c r="Y76" s="442"/>
      <c r="Z76" s="456"/>
      <c r="AA76" s="313"/>
      <c r="AB76" s="56"/>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BA76" s="99">
        <f t="shared" si="3"/>
        <v>0</v>
      </c>
    </row>
    <row r="77" spans="2:53" s="57" customFormat="1" ht="17.100000000000001" customHeight="1">
      <c r="B77" s="359"/>
      <c r="C77" s="421" t="s">
        <v>62</v>
      </c>
      <c r="D77" s="442"/>
      <c r="E77" s="442"/>
      <c r="F77" s="442"/>
      <c r="G77" s="442"/>
      <c r="H77" s="442"/>
      <c r="I77" s="442"/>
      <c r="J77" s="442"/>
      <c r="K77" s="442"/>
      <c r="L77" s="442"/>
      <c r="M77" s="442"/>
      <c r="N77" s="442"/>
      <c r="O77" s="442"/>
      <c r="P77" s="442"/>
      <c r="Q77" s="442"/>
      <c r="R77" s="442"/>
      <c r="S77" s="442"/>
      <c r="T77" s="442"/>
      <c r="U77" s="442"/>
      <c r="V77" s="442"/>
      <c r="W77" s="442"/>
      <c r="X77" s="442"/>
      <c r="Y77" s="442"/>
      <c r="Z77" s="444">
        <f>SUM(D77:Y77)</f>
        <v>0</v>
      </c>
      <c r="AA77" s="313"/>
      <c r="AB77" s="56"/>
      <c r="AC77" s="94">
        <f t="shared" ref="AC77:AY77" si="33">+D72-SUM(D77:D81)</f>
        <v>0</v>
      </c>
      <c r="AD77" s="94">
        <f t="shared" si="33"/>
        <v>0</v>
      </c>
      <c r="AE77" s="94">
        <f t="shared" si="33"/>
        <v>0</v>
      </c>
      <c r="AF77" s="94">
        <f t="shared" si="33"/>
        <v>0</v>
      </c>
      <c r="AG77" s="94">
        <f t="shared" si="33"/>
        <v>0</v>
      </c>
      <c r="AH77" s="94">
        <f t="shared" si="33"/>
        <v>0</v>
      </c>
      <c r="AI77" s="94">
        <f t="shared" si="33"/>
        <v>0</v>
      </c>
      <c r="AJ77" s="94">
        <f t="shared" si="33"/>
        <v>0</v>
      </c>
      <c r="AK77" s="94">
        <f t="shared" si="33"/>
        <v>0</v>
      </c>
      <c r="AL77" s="94">
        <f t="shared" si="33"/>
        <v>0</v>
      </c>
      <c r="AM77" s="94">
        <f t="shared" si="33"/>
        <v>0</v>
      </c>
      <c r="AN77" s="94">
        <f t="shared" si="33"/>
        <v>0</v>
      </c>
      <c r="AO77" s="94">
        <f t="shared" si="33"/>
        <v>0</v>
      </c>
      <c r="AP77" s="94">
        <f t="shared" si="33"/>
        <v>0</v>
      </c>
      <c r="AQ77" s="94">
        <f t="shared" si="33"/>
        <v>0</v>
      </c>
      <c r="AR77" s="94">
        <f t="shared" si="33"/>
        <v>0</v>
      </c>
      <c r="AS77" s="94">
        <f t="shared" si="33"/>
        <v>0</v>
      </c>
      <c r="AT77" s="94">
        <f t="shared" si="33"/>
        <v>0</v>
      </c>
      <c r="AU77" s="94">
        <f t="shared" si="33"/>
        <v>0</v>
      </c>
      <c r="AV77" s="94">
        <f t="shared" si="33"/>
        <v>0</v>
      </c>
      <c r="AW77" s="94">
        <f t="shared" si="33"/>
        <v>0</v>
      </c>
      <c r="AX77" s="94">
        <f t="shared" si="33"/>
        <v>0</v>
      </c>
      <c r="AY77" s="94">
        <f t="shared" si="33"/>
        <v>0</v>
      </c>
      <c r="BA77" s="93">
        <f t="shared" si="3"/>
        <v>0</v>
      </c>
    </row>
    <row r="78" spans="2:53" s="57" customFormat="1" ht="17.100000000000001" customHeight="1">
      <c r="B78" s="359"/>
      <c r="C78" s="421" t="s">
        <v>303</v>
      </c>
      <c r="D78" s="442"/>
      <c r="E78" s="442"/>
      <c r="F78" s="442"/>
      <c r="G78" s="442"/>
      <c r="H78" s="442"/>
      <c r="I78" s="442"/>
      <c r="J78" s="442"/>
      <c r="K78" s="442"/>
      <c r="L78" s="442"/>
      <c r="M78" s="442"/>
      <c r="N78" s="442"/>
      <c r="O78" s="442"/>
      <c r="P78" s="442"/>
      <c r="Q78" s="442"/>
      <c r="R78" s="442"/>
      <c r="S78" s="442"/>
      <c r="T78" s="442"/>
      <c r="U78" s="442"/>
      <c r="V78" s="442"/>
      <c r="W78" s="442"/>
      <c r="X78" s="442"/>
      <c r="Y78" s="442"/>
      <c r="Z78" s="444">
        <f>SUM(D78:Y78)</f>
        <v>0</v>
      </c>
      <c r="AA78" s="313"/>
      <c r="AB78" s="56"/>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BA78" s="99">
        <f t="shared" si="3"/>
        <v>0</v>
      </c>
    </row>
    <row r="79" spans="2:53" s="57" customFormat="1" ht="17.100000000000001" customHeight="1">
      <c r="B79" s="359"/>
      <c r="C79" s="421" t="s">
        <v>304</v>
      </c>
      <c r="D79" s="442"/>
      <c r="E79" s="442"/>
      <c r="F79" s="442"/>
      <c r="G79" s="442"/>
      <c r="H79" s="442"/>
      <c r="I79" s="442"/>
      <c r="J79" s="442"/>
      <c r="K79" s="442"/>
      <c r="L79" s="442"/>
      <c r="M79" s="442"/>
      <c r="N79" s="442"/>
      <c r="O79" s="442"/>
      <c r="P79" s="442"/>
      <c r="Q79" s="442"/>
      <c r="R79" s="442"/>
      <c r="S79" s="442"/>
      <c r="T79" s="442"/>
      <c r="U79" s="442"/>
      <c r="V79" s="442"/>
      <c r="W79" s="442"/>
      <c r="X79" s="442"/>
      <c r="Y79" s="442"/>
      <c r="Z79" s="444">
        <f>SUM(D79:Y79)</f>
        <v>0</v>
      </c>
      <c r="AA79" s="313"/>
      <c r="AB79" s="56"/>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BA79" s="99">
        <f t="shared" si="3"/>
        <v>0</v>
      </c>
    </row>
    <row r="80" spans="2:53" s="57" customFormat="1" ht="17.100000000000001" customHeight="1">
      <c r="B80" s="359"/>
      <c r="C80" s="421" t="s">
        <v>305</v>
      </c>
      <c r="D80" s="442"/>
      <c r="E80" s="442"/>
      <c r="F80" s="442"/>
      <c r="G80" s="442"/>
      <c r="H80" s="442"/>
      <c r="I80" s="442"/>
      <c r="J80" s="442"/>
      <c r="K80" s="442"/>
      <c r="L80" s="442"/>
      <c r="M80" s="442"/>
      <c r="N80" s="442"/>
      <c r="O80" s="442"/>
      <c r="P80" s="442"/>
      <c r="Q80" s="442"/>
      <c r="R80" s="442"/>
      <c r="S80" s="442"/>
      <c r="T80" s="442"/>
      <c r="U80" s="442"/>
      <c r="V80" s="442"/>
      <c r="W80" s="442"/>
      <c r="X80" s="442"/>
      <c r="Y80" s="442"/>
      <c r="Z80" s="444">
        <f>SUM(D80:Y80)</f>
        <v>0</v>
      </c>
      <c r="AA80" s="313"/>
      <c r="AB80" s="56"/>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BA80" s="99">
        <f t="shared" si="3"/>
        <v>0</v>
      </c>
    </row>
    <row r="81" spans="2:53" s="57" customFormat="1" ht="17.100000000000001" customHeight="1">
      <c r="B81" s="358"/>
      <c r="C81" s="421" t="s">
        <v>302</v>
      </c>
      <c r="D81" s="442"/>
      <c r="E81" s="442"/>
      <c r="F81" s="442"/>
      <c r="G81" s="442"/>
      <c r="H81" s="442"/>
      <c r="I81" s="442"/>
      <c r="J81" s="442"/>
      <c r="K81" s="442"/>
      <c r="L81" s="442"/>
      <c r="M81" s="442"/>
      <c r="N81" s="442"/>
      <c r="O81" s="442"/>
      <c r="P81" s="442"/>
      <c r="Q81" s="442"/>
      <c r="R81" s="442"/>
      <c r="S81" s="442"/>
      <c r="T81" s="442"/>
      <c r="U81" s="442"/>
      <c r="V81" s="442"/>
      <c r="W81" s="442"/>
      <c r="X81" s="442"/>
      <c r="Y81" s="442"/>
      <c r="Z81" s="444">
        <f>SUM(D81:Y81)</f>
        <v>0</v>
      </c>
      <c r="AA81" s="313"/>
      <c r="AB81" s="56"/>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BA81" s="99">
        <f t="shared" si="3"/>
        <v>0</v>
      </c>
    </row>
    <row r="82" spans="2:53" s="61" customFormat="1" ht="30" customHeight="1">
      <c r="B82" s="363"/>
      <c r="C82" s="192" t="s">
        <v>184</v>
      </c>
      <c r="D82" s="448"/>
      <c r="E82" s="448"/>
      <c r="F82" s="448"/>
      <c r="G82" s="448"/>
      <c r="H82" s="448"/>
      <c r="I82" s="448"/>
      <c r="J82" s="448"/>
      <c r="K82" s="448"/>
      <c r="L82" s="448"/>
      <c r="M82" s="448"/>
      <c r="N82" s="448"/>
      <c r="O82" s="448"/>
      <c r="P82" s="448"/>
      <c r="Q82" s="448"/>
      <c r="R82" s="448"/>
      <c r="S82" s="448"/>
      <c r="T82" s="448"/>
      <c r="U82" s="448"/>
      <c r="V82" s="448"/>
      <c r="W82" s="448"/>
      <c r="X82" s="448"/>
      <c r="Y82" s="448"/>
      <c r="Z82" s="453"/>
      <c r="AA82" s="308"/>
      <c r="AB82" s="60"/>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BA82" s="100">
        <f t="shared" si="3"/>
        <v>0</v>
      </c>
    </row>
    <row r="83" spans="2:53" s="57" customFormat="1" ht="17.100000000000001" customHeight="1">
      <c r="B83" s="358"/>
      <c r="C83" s="189" t="s">
        <v>10</v>
      </c>
      <c r="D83" s="442"/>
      <c r="E83" s="442"/>
      <c r="F83" s="442"/>
      <c r="G83" s="442"/>
      <c r="H83" s="442"/>
      <c r="I83" s="442"/>
      <c r="J83" s="442"/>
      <c r="K83" s="442"/>
      <c r="L83" s="442"/>
      <c r="M83" s="442"/>
      <c r="N83" s="442"/>
      <c r="O83" s="442"/>
      <c r="P83" s="442"/>
      <c r="Q83" s="442"/>
      <c r="R83" s="442"/>
      <c r="S83" s="442"/>
      <c r="T83" s="442"/>
      <c r="U83" s="442"/>
      <c r="V83" s="442"/>
      <c r="W83" s="442"/>
      <c r="X83" s="442"/>
      <c r="Y83" s="442"/>
      <c r="Z83" s="444">
        <f>SUM(D83:Y83)</f>
        <v>0</v>
      </c>
      <c r="AA83" s="309"/>
      <c r="AB83" s="56"/>
      <c r="AC83" s="94">
        <f t="shared" ref="AC83:AY83" si="34">+D83-SUM(D84:D85)</f>
        <v>0</v>
      </c>
      <c r="AD83" s="94">
        <f t="shared" si="34"/>
        <v>0</v>
      </c>
      <c r="AE83" s="94">
        <f t="shared" si="34"/>
        <v>0</v>
      </c>
      <c r="AF83" s="94">
        <f t="shared" si="34"/>
        <v>0</v>
      </c>
      <c r="AG83" s="94">
        <f t="shared" si="34"/>
        <v>0</v>
      </c>
      <c r="AH83" s="94">
        <f t="shared" si="34"/>
        <v>0</v>
      </c>
      <c r="AI83" s="94">
        <f t="shared" si="34"/>
        <v>0</v>
      </c>
      <c r="AJ83" s="94">
        <f t="shared" si="34"/>
        <v>0</v>
      </c>
      <c r="AK83" s="94">
        <f t="shared" si="34"/>
        <v>0</v>
      </c>
      <c r="AL83" s="94">
        <f t="shared" si="34"/>
        <v>0</v>
      </c>
      <c r="AM83" s="94">
        <f t="shared" si="34"/>
        <v>0</v>
      </c>
      <c r="AN83" s="94">
        <f t="shared" si="34"/>
        <v>0</v>
      </c>
      <c r="AO83" s="94">
        <f t="shared" si="34"/>
        <v>0</v>
      </c>
      <c r="AP83" s="94">
        <f t="shared" si="34"/>
        <v>0</v>
      </c>
      <c r="AQ83" s="94">
        <f t="shared" si="34"/>
        <v>0</v>
      </c>
      <c r="AR83" s="94">
        <f t="shared" si="34"/>
        <v>0</v>
      </c>
      <c r="AS83" s="94">
        <f t="shared" si="34"/>
        <v>0</v>
      </c>
      <c r="AT83" s="94">
        <f t="shared" si="34"/>
        <v>0</v>
      </c>
      <c r="AU83" s="94">
        <f t="shared" si="34"/>
        <v>0</v>
      </c>
      <c r="AV83" s="94">
        <f t="shared" si="34"/>
        <v>0</v>
      </c>
      <c r="AW83" s="94">
        <f t="shared" si="34"/>
        <v>0</v>
      </c>
      <c r="AX83" s="94">
        <f t="shared" si="34"/>
        <v>0</v>
      </c>
      <c r="AY83" s="94">
        <f t="shared" si="34"/>
        <v>0</v>
      </c>
      <c r="BA83" s="94">
        <f t="shared" si="3"/>
        <v>0</v>
      </c>
    </row>
    <row r="84" spans="2:53" s="57" customFormat="1" ht="17.100000000000001" customHeight="1">
      <c r="B84" s="359"/>
      <c r="C84" s="191" t="s">
        <v>53</v>
      </c>
      <c r="D84" s="442"/>
      <c r="E84" s="442"/>
      <c r="F84" s="442"/>
      <c r="G84" s="442"/>
      <c r="H84" s="442"/>
      <c r="I84" s="442"/>
      <c r="J84" s="442"/>
      <c r="K84" s="442"/>
      <c r="L84" s="442"/>
      <c r="M84" s="442"/>
      <c r="N84" s="442"/>
      <c r="O84" s="442"/>
      <c r="P84" s="442"/>
      <c r="Q84" s="442"/>
      <c r="R84" s="442"/>
      <c r="S84" s="442"/>
      <c r="T84" s="442"/>
      <c r="U84" s="442"/>
      <c r="V84" s="442"/>
      <c r="W84" s="442"/>
      <c r="X84" s="442"/>
      <c r="Y84" s="442"/>
      <c r="Z84" s="444">
        <f t="shared" ref="Z84:Z98" si="35">SUM(D84:Y84)</f>
        <v>0</v>
      </c>
      <c r="AA84" s="309"/>
      <c r="AB84" s="56"/>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BA84" s="94">
        <f t="shared" si="3"/>
        <v>0</v>
      </c>
    </row>
    <row r="85" spans="2:53" s="57" customFormat="1" ht="17.100000000000001" customHeight="1">
      <c r="B85" s="359"/>
      <c r="C85" s="191" t="s">
        <v>54</v>
      </c>
      <c r="D85" s="442"/>
      <c r="E85" s="442"/>
      <c r="F85" s="442"/>
      <c r="G85" s="442"/>
      <c r="H85" s="442"/>
      <c r="I85" s="442"/>
      <c r="J85" s="442"/>
      <c r="K85" s="442"/>
      <c r="L85" s="442"/>
      <c r="M85" s="442"/>
      <c r="N85" s="442"/>
      <c r="O85" s="442"/>
      <c r="P85" s="442"/>
      <c r="Q85" s="442"/>
      <c r="R85" s="442"/>
      <c r="S85" s="442"/>
      <c r="T85" s="442"/>
      <c r="U85" s="442"/>
      <c r="V85" s="442"/>
      <c r="W85" s="442"/>
      <c r="X85" s="442"/>
      <c r="Y85" s="442"/>
      <c r="Z85" s="444">
        <f t="shared" si="35"/>
        <v>0</v>
      </c>
      <c r="AA85" s="309"/>
      <c r="AB85" s="56"/>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BA85" s="94">
        <f t="shared" si="3"/>
        <v>0</v>
      </c>
    </row>
    <row r="86" spans="2:53" s="57" customFormat="1" ht="30" customHeight="1">
      <c r="B86" s="358"/>
      <c r="C86" s="189" t="s">
        <v>11</v>
      </c>
      <c r="D86" s="442"/>
      <c r="E86" s="442"/>
      <c r="F86" s="442"/>
      <c r="G86" s="442"/>
      <c r="H86" s="442"/>
      <c r="I86" s="442"/>
      <c r="J86" s="442"/>
      <c r="K86" s="442"/>
      <c r="L86" s="442"/>
      <c r="M86" s="442"/>
      <c r="N86" s="442"/>
      <c r="O86" s="442"/>
      <c r="P86" s="442"/>
      <c r="Q86" s="442"/>
      <c r="R86" s="442"/>
      <c r="S86" s="442"/>
      <c r="T86" s="442"/>
      <c r="U86" s="442"/>
      <c r="V86" s="442"/>
      <c r="W86" s="442"/>
      <c r="X86" s="442"/>
      <c r="Y86" s="442"/>
      <c r="Z86" s="444">
        <f t="shared" si="35"/>
        <v>0</v>
      </c>
      <c r="AA86" s="309"/>
      <c r="AB86" s="56"/>
      <c r="AC86" s="94">
        <f t="shared" ref="AC86:AY86" si="36">+D86-SUM(D87:D88)</f>
        <v>0</v>
      </c>
      <c r="AD86" s="94">
        <f t="shared" si="36"/>
        <v>0</v>
      </c>
      <c r="AE86" s="94">
        <f t="shared" si="36"/>
        <v>0</v>
      </c>
      <c r="AF86" s="94">
        <f t="shared" si="36"/>
        <v>0</v>
      </c>
      <c r="AG86" s="94">
        <f t="shared" si="36"/>
        <v>0</v>
      </c>
      <c r="AH86" s="94">
        <f t="shared" si="36"/>
        <v>0</v>
      </c>
      <c r="AI86" s="94">
        <f t="shared" si="36"/>
        <v>0</v>
      </c>
      <c r="AJ86" s="94">
        <f t="shared" si="36"/>
        <v>0</v>
      </c>
      <c r="AK86" s="94">
        <f t="shared" si="36"/>
        <v>0</v>
      </c>
      <c r="AL86" s="94">
        <f t="shared" si="36"/>
        <v>0</v>
      </c>
      <c r="AM86" s="94">
        <f t="shared" si="36"/>
        <v>0</v>
      </c>
      <c r="AN86" s="94">
        <f t="shared" si="36"/>
        <v>0</v>
      </c>
      <c r="AO86" s="94">
        <f t="shared" si="36"/>
        <v>0</v>
      </c>
      <c r="AP86" s="94">
        <f t="shared" si="36"/>
        <v>0</v>
      </c>
      <c r="AQ86" s="94">
        <f t="shared" si="36"/>
        <v>0</v>
      </c>
      <c r="AR86" s="94">
        <f t="shared" si="36"/>
        <v>0</v>
      </c>
      <c r="AS86" s="94">
        <f t="shared" si="36"/>
        <v>0</v>
      </c>
      <c r="AT86" s="94">
        <f t="shared" si="36"/>
        <v>0</v>
      </c>
      <c r="AU86" s="94">
        <f t="shared" si="36"/>
        <v>0</v>
      </c>
      <c r="AV86" s="94">
        <f t="shared" si="36"/>
        <v>0</v>
      </c>
      <c r="AW86" s="94">
        <f t="shared" si="36"/>
        <v>0</v>
      </c>
      <c r="AX86" s="94">
        <f t="shared" si="36"/>
        <v>0</v>
      </c>
      <c r="AY86" s="94">
        <f t="shared" si="36"/>
        <v>0</v>
      </c>
      <c r="BA86" s="94">
        <f t="shared" ref="BA86:BA125" si="37">+Z86-SUM(D86:Y86)</f>
        <v>0</v>
      </c>
    </row>
    <row r="87" spans="2:53" s="57" customFormat="1" ht="17.100000000000001" customHeight="1">
      <c r="B87" s="358"/>
      <c r="C87" s="191" t="s">
        <v>53</v>
      </c>
      <c r="D87" s="442"/>
      <c r="E87" s="442"/>
      <c r="F87" s="442"/>
      <c r="G87" s="442"/>
      <c r="H87" s="442"/>
      <c r="I87" s="442"/>
      <c r="J87" s="442"/>
      <c r="K87" s="442"/>
      <c r="L87" s="442"/>
      <c r="M87" s="442"/>
      <c r="N87" s="442"/>
      <c r="O87" s="442"/>
      <c r="P87" s="442"/>
      <c r="Q87" s="442"/>
      <c r="R87" s="442"/>
      <c r="S87" s="442"/>
      <c r="T87" s="442"/>
      <c r="U87" s="442"/>
      <c r="V87" s="442"/>
      <c r="W87" s="442"/>
      <c r="X87" s="442"/>
      <c r="Y87" s="442"/>
      <c r="Z87" s="444">
        <f t="shared" si="35"/>
        <v>0</v>
      </c>
      <c r="AA87" s="309"/>
      <c r="AB87" s="56"/>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BA87" s="94">
        <f t="shared" si="37"/>
        <v>0</v>
      </c>
    </row>
    <row r="88" spans="2:53" s="57" customFormat="1" ht="17.100000000000001" customHeight="1">
      <c r="B88" s="358"/>
      <c r="C88" s="191" t="s">
        <v>54</v>
      </c>
      <c r="D88" s="442"/>
      <c r="E88" s="442"/>
      <c r="F88" s="442"/>
      <c r="G88" s="442"/>
      <c r="H88" s="442"/>
      <c r="I88" s="442"/>
      <c r="J88" s="442"/>
      <c r="K88" s="442"/>
      <c r="L88" s="442"/>
      <c r="M88" s="442"/>
      <c r="N88" s="442"/>
      <c r="O88" s="442"/>
      <c r="P88" s="442"/>
      <c r="Q88" s="442"/>
      <c r="R88" s="442"/>
      <c r="S88" s="442"/>
      <c r="T88" s="442"/>
      <c r="U88" s="442"/>
      <c r="V88" s="442"/>
      <c r="W88" s="442"/>
      <c r="X88" s="442"/>
      <c r="Y88" s="442"/>
      <c r="Z88" s="444">
        <f t="shared" si="35"/>
        <v>0</v>
      </c>
      <c r="AA88" s="309"/>
      <c r="AB88" s="56"/>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BA88" s="94">
        <f t="shared" si="37"/>
        <v>0</v>
      </c>
    </row>
    <row r="89" spans="2:53" s="61" customFormat="1" ht="30" customHeight="1">
      <c r="B89" s="360"/>
      <c r="C89" s="361" t="s">
        <v>168</v>
      </c>
      <c r="D89" s="446"/>
      <c r="E89" s="446"/>
      <c r="F89" s="446"/>
      <c r="G89" s="446"/>
      <c r="H89" s="446"/>
      <c r="I89" s="446"/>
      <c r="J89" s="446"/>
      <c r="K89" s="446"/>
      <c r="L89" s="446"/>
      <c r="M89" s="446"/>
      <c r="N89" s="446"/>
      <c r="O89" s="446"/>
      <c r="P89" s="446"/>
      <c r="Q89" s="446"/>
      <c r="R89" s="446"/>
      <c r="S89" s="446"/>
      <c r="T89" s="446"/>
      <c r="U89" s="446"/>
      <c r="V89" s="446"/>
      <c r="W89" s="446"/>
      <c r="X89" s="446"/>
      <c r="Y89" s="446"/>
      <c r="Z89" s="444">
        <f t="shared" si="35"/>
        <v>0</v>
      </c>
      <c r="AA89" s="310"/>
      <c r="AB89" s="60"/>
      <c r="AC89" s="96">
        <f t="shared" ref="AC89:AY89" si="38">+D86-SUM(D89:D94)</f>
        <v>0</v>
      </c>
      <c r="AD89" s="96">
        <f t="shared" si="38"/>
        <v>0</v>
      </c>
      <c r="AE89" s="96">
        <f t="shared" si="38"/>
        <v>0</v>
      </c>
      <c r="AF89" s="96">
        <f t="shared" si="38"/>
        <v>0</v>
      </c>
      <c r="AG89" s="96">
        <f t="shared" si="38"/>
        <v>0</v>
      </c>
      <c r="AH89" s="96">
        <f t="shared" si="38"/>
        <v>0</v>
      </c>
      <c r="AI89" s="96">
        <f t="shared" si="38"/>
        <v>0</v>
      </c>
      <c r="AJ89" s="96">
        <f t="shared" si="38"/>
        <v>0</v>
      </c>
      <c r="AK89" s="96">
        <f t="shared" si="38"/>
        <v>0</v>
      </c>
      <c r="AL89" s="96">
        <f t="shared" si="38"/>
        <v>0</v>
      </c>
      <c r="AM89" s="96">
        <f t="shared" si="38"/>
        <v>0</v>
      </c>
      <c r="AN89" s="96">
        <f t="shared" si="38"/>
        <v>0</v>
      </c>
      <c r="AO89" s="96">
        <f t="shared" si="38"/>
        <v>0</v>
      </c>
      <c r="AP89" s="96">
        <f t="shared" si="38"/>
        <v>0</v>
      </c>
      <c r="AQ89" s="96">
        <f t="shared" si="38"/>
        <v>0</v>
      </c>
      <c r="AR89" s="96">
        <f t="shared" si="38"/>
        <v>0</v>
      </c>
      <c r="AS89" s="96">
        <f t="shared" si="38"/>
        <v>0</v>
      </c>
      <c r="AT89" s="96">
        <f t="shared" si="38"/>
        <v>0</v>
      </c>
      <c r="AU89" s="96">
        <f t="shared" si="38"/>
        <v>0</v>
      </c>
      <c r="AV89" s="96">
        <f t="shared" si="38"/>
        <v>0</v>
      </c>
      <c r="AW89" s="96">
        <f t="shared" si="38"/>
        <v>0</v>
      </c>
      <c r="AX89" s="96">
        <f t="shared" si="38"/>
        <v>0</v>
      </c>
      <c r="AY89" s="96">
        <f t="shared" si="38"/>
        <v>0</v>
      </c>
      <c r="BA89" s="96">
        <f t="shared" si="37"/>
        <v>0</v>
      </c>
    </row>
    <row r="90" spans="2:53" s="57" customFormat="1" ht="17.100000000000001" customHeight="1">
      <c r="B90" s="359"/>
      <c r="C90" s="191" t="s">
        <v>66</v>
      </c>
      <c r="D90" s="442"/>
      <c r="E90" s="442"/>
      <c r="F90" s="442"/>
      <c r="G90" s="442"/>
      <c r="H90" s="442"/>
      <c r="I90" s="442"/>
      <c r="J90" s="442"/>
      <c r="K90" s="442"/>
      <c r="L90" s="442"/>
      <c r="M90" s="442"/>
      <c r="N90" s="442"/>
      <c r="O90" s="442"/>
      <c r="P90" s="442"/>
      <c r="Q90" s="442"/>
      <c r="R90" s="442"/>
      <c r="S90" s="442"/>
      <c r="T90" s="442"/>
      <c r="U90" s="442"/>
      <c r="V90" s="442"/>
      <c r="W90" s="442"/>
      <c r="X90" s="442"/>
      <c r="Y90" s="442"/>
      <c r="Z90" s="443">
        <f t="shared" si="35"/>
        <v>0</v>
      </c>
      <c r="AA90" s="309"/>
      <c r="AB90" s="56"/>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BA90" s="94">
        <f t="shared" si="37"/>
        <v>0</v>
      </c>
    </row>
    <row r="91" spans="2:53" s="57" customFormat="1" ht="17.100000000000001" customHeight="1">
      <c r="B91" s="359"/>
      <c r="C91" s="191" t="s">
        <v>270</v>
      </c>
      <c r="D91" s="442"/>
      <c r="E91" s="442"/>
      <c r="F91" s="442"/>
      <c r="G91" s="442"/>
      <c r="H91" s="442"/>
      <c r="I91" s="442"/>
      <c r="J91" s="442"/>
      <c r="K91" s="442"/>
      <c r="L91" s="442"/>
      <c r="M91" s="442"/>
      <c r="N91" s="442"/>
      <c r="O91" s="442"/>
      <c r="P91" s="442"/>
      <c r="Q91" s="442"/>
      <c r="R91" s="442"/>
      <c r="S91" s="442"/>
      <c r="T91" s="442"/>
      <c r="U91" s="442"/>
      <c r="V91" s="442"/>
      <c r="W91" s="442"/>
      <c r="X91" s="442"/>
      <c r="Y91" s="442"/>
      <c r="Z91" s="443">
        <f t="shared" si="35"/>
        <v>0</v>
      </c>
      <c r="AA91" s="309"/>
      <c r="AB91" s="56"/>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BA91" s="94">
        <f t="shared" si="37"/>
        <v>0</v>
      </c>
    </row>
    <row r="92" spans="2:53" s="57" customFormat="1" ht="17.100000000000001" customHeight="1">
      <c r="B92" s="359"/>
      <c r="C92" s="191" t="s">
        <v>169</v>
      </c>
      <c r="D92" s="442"/>
      <c r="E92" s="442"/>
      <c r="F92" s="442"/>
      <c r="G92" s="442"/>
      <c r="H92" s="442"/>
      <c r="I92" s="442"/>
      <c r="J92" s="442"/>
      <c r="K92" s="442"/>
      <c r="L92" s="442"/>
      <c r="M92" s="442"/>
      <c r="N92" s="442"/>
      <c r="O92" s="442"/>
      <c r="P92" s="442"/>
      <c r="Q92" s="442"/>
      <c r="R92" s="442"/>
      <c r="S92" s="442"/>
      <c r="T92" s="442"/>
      <c r="U92" s="442"/>
      <c r="V92" s="442"/>
      <c r="W92" s="442"/>
      <c r="X92" s="442"/>
      <c r="Y92" s="442"/>
      <c r="Z92" s="443">
        <f t="shared" si="35"/>
        <v>0</v>
      </c>
      <c r="AA92" s="309"/>
      <c r="AB92" s="56"/>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BA92" s="94">
        <f t="shared" si="37"/>
        <v>0</v>
      </c>
    </row>
    <row r="93" spans="2:53" s="57" customFormat="1" ht="17.100000000000001" customHeight="1">
      <c r="B93" s="359"/>
      <c r="C93" s="490" t="s">
        <v>46</v>
      </c>
      <c r="D93" s="442"/>
      <c r="E93" s="442"/>
      <c r="F93" s="442"/>
      <c r="G93" s="442"/>
      <c r="H93" s="442"/>
      <c r="I93" s="442"/>
      <c r="J93" s="442"/>
      <c r="K93" s="442"/>
      <c r="L93" s="442"/>
      <c r="M93" s="442"/>
      <c r="N93" s="442"/>
      <c r="O93" s="442"/>
      <c r="P93" s="442"/>
      <c r="Q93" s="442"/>
      <c r="R93" s="442"/>
      <c r="S93" s="442"/>
      <c r="T93" s="442"/>
      <c r="U93" s="442"/>
      <c r="V93" s="442"/>
      <c r="W93" s="442"/>
      <c r="X93" s="442"/>
      <c r="Y93" s="442"/>
      <c r="Z93" s="443">
        <f t="shared" si="35"/>
        <v>0</v>
      </c>
      <c r="AA93" s="309"/>
      <c r="AB93" s="56"/>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BA93" s="94">
        <f t="shared" si="37"/>
        <v>0</v>
      </c>
    </row>
    <row r="94" spans="2:53" s="57" customFormat="1" ht="17.100000000000001" customHeight="1">
      <c r="B94" s="359"/>
      <c r="C94" s="490" t="s">
        <v>211</v>
      </c>
      <c r="D94" s="442"/>
      <c r="E94" s="442"/>
      <c r="F94" s="442"/>
      <c r="G94" s="442"/>
      <c r="H94" s="442"/>
      <c r="I94" s="442"/>
      <c r="J94" s="442"/>
      <c r="K94" s="442"/>
      <c r="L94" s="442"/>
      <c r="M94" s="442"/>
      <c r="N94" s="442"/>
      <c r="O94" s="442"/>
      <c r="P94" s="442"/>
      <c r="Q94" s="442"/>
      <c r="R94" s="442"/>
      <c r="S94" s="442"/>
      <c r="T94" s="442"/>
      <c r="U94" s="442"/>
      <c r="V94" s="442"/>
      <c r="W94" s="442"/>
      <c r="X94" s="442"/>
      <c r="Y94" s="442"/>
      <c r="Z94" s="443">
        <f t="shared" si="35"/>
        <v>0</v>
      </c>
      <c r="AA94" s="309"/>
      <c r="AB94" s="56"/>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BA94" s="94">
        <f t="shared" si="37"/>
        <v>0</v>
      </c>
    </row>
    <row r="95" spans="2:53" s="61" customFormat="1" ht="24.95" customHeight="1">
      <c r="B95" s="360"/>
      <c r="C95" s="190" t="s">
        <v>12</v>
      </c>
      <c r="D95" s="446"/>
      <c r="E95" s="446"/>
      <c r="F95" s="446"/>
      <c r="G95" s="446"/>
      <c r="H95" s="446"/>
      <c r="I95" s="446"/>
      <c r="J95" s="446"/>
      <c r="K95" s="446"/>
      <c r="L95" s="446"/>
      <c r="M95" s="446"/>
      <c r="N95" s="446"/>
      <c r="O95" s="446"/>
      <c r="P95" s="446"/>
      <c r="Q95" s="446"/>
      <c r="R95" s="446"/>
      <c r="S95" s="446"/>
      <c r="T95" s="446"/>
      <c r="U95" s="446"/>
      <c r="V95" s="446"/>
      <c r="W95" s="446"/>
      <c r="X95" s="446"/>
      <c r="Y95" s="446"/>
      <c r="Z95" s="444">
        <f t="shared" si="35"/>
        <v>0</v>
      </c>
      <c r="AA95" s="310"/>
      <c r="AB95" s="60"/>
      <c r="AC95" s="96">
        <f t="shared" ref="AC95:AY95" si="39">+D95-SUM(D96:D97)</f>
        <v>0</v>
      </c>
      <c r="AD95" s="96">
        <f t="shared" si="39"/>
        <v>0</v>
      </c>
      <c r="AE95" s="96">
        <f t="shared" si="39"/>
        <v>0</v>
      </c>
      <c r="AF95" s="96">
        <f t="shared" si="39"/>
        <v>0</v>
      </c>
      <c r="AG95" s="96">
        <f t="shared" si="39"/>
        <v>0</v>
      </c>
      <c r="AH95" s="96">
        <f t="shared" si="39"/>
        <v>0</v>
      </c>
      <c r="AI95" s="96">
        <f t="shared" si="39"/>
        <v>0</v>
      </c>
      <c r="AJ95" s="96">
        <f t="shared" si="39"/>
        <v>0</v>
      </c>
      <c r="AK95" s="96">
        <f t="shared" si="39"/>
        <v>0</v>
      </c>
      <c r="AL95" s="96">
        <f t="shared" si="39"/>
        <v>0</v>
      </c>
      <c r="AM95" s="96">
        <f t="shared" si="39"/>
        <v>0</v>
      </c>
      <c r="AN95" s="96">
        <f t="shared" si="39"/>
        <v>0</v>
      </c>
      <c r="AO95" s="96">
        <f t="shared" si="39"/>
        <v>0</v>
      </c>
      <c r="AP95" s="96">
        <f t="shared" si="39"/>
        <v>0</v>
      </c>
      <c r="AQ95" s="96">
        <f t="shared" si="39"/>
        <v>0</v>
      </c>
      <c r="AR95" s="96">
        <f t="shared" si="39"/>
        <v>0</v>
      </c>
      <c r="AS95" s="96">
        <f t="shared" si="39"/>
        <v>0</v>
      </c>
      <c r="AT95" s="96">
        <f t="shared" si="39"/>
        <v>0</v>
      </c>
      <c r="AU95" s="96">
        <f t="shared" si="39"/>
        <v>0</v>
      </c>
      <c r="AV95" s="96">
        <f t="shared" si="39"/>
        <v>0</v>
      </c>
      <c r="AW95" s="96">
        <f t="shared" si="39"/>
        <v>0</v>
      </c>
      <c r="AX95" s="96">
        <f t="shared" si="39"/>
        <v>0</v>
      </c>
      <c r="AY95" s="96">
        <f t="shared" si="39"/>
        <v>0</v>
      </c>
      <c r="BA95" s="96">
        <f t="shared" si="37"/>
        <v>0</v>
      </c>
    </row>
    <row r="96" spans="2:53" s="108" customFormat="1" ht="17.100000000000001" customHeight="1">
      <c r="B96" s="283"/>
      <c r="C96" s="191" t="s">
        <v>53</v>
      </c>
      <c r="D96" s="445"/>
      <c r="E96" s="445"/>
      <c r="F96" s="445"/>
      <c r="G96" s="445"/>
      <c r="H96" s="445"/>
      <c r="I96" s="445"/>
      <c r="J96" s="445"/>
      <c r="K96" s="445"/>
      <c r="L96" s="445"/>
      <c r="M96" s="445"/>
      <c r="N96" s="445"/>
      <c r="O96" s="445"/>
      <c r="P96" s="445"/>
      <c r="Q96" s="445"/>
      <c r="R96" s="445"/>
      <c r="S96" s="445"/>
      <c r="T96" s="445"/>
      <c r="U96" s="445"/>
      <c r="V96" s="445"/>
      <c r="W96" s="445"/>
      <c r="X96" s="445"/>
      <c r="Y96" s="445"/>
      <c r="Z96" s="444">
        <f t="shared" si="35"/>
        <v>0</v>
      </c>
      <c r="AA96" s="312"/>
      <c r="AB96" s="107"/>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BA96" s="94">
        <f t="shared" si="37"/>
        <v>0</v>
      </c>
    </row>
    <row r="97" spans="2:53" s="57" customFormat="1" ht="17.100000000000001" customHeight="1">
      <c r="B97" s="359"/>
      <c r="C97" s="191" t="s">
        <v>54</v>
      </c>
      <c r="D97" s="442"/>
      <c r="E97" s="442"/>
      <c r="F97" s="442"/>
      <c r="G97" s="442"/>
      <c r="H97" s="442"/>
      <c r="I97" s="442"/>
      <c r="J97" s="442"/>
      <c r="K97" s="442"/>
      <c r="L97" s="442"/>
      <c r="M97" s="442"/>
      <c r="N97" s="442"/>
      <c r="O97" s="442"/>
      <c r="P97" s="442"/>
      <c r="Q97" s="442"/>
      <c r="R97" s="442"/>
      <c r="S97" s="442"/>
      <c r="T97" s="442"/>
      <c r="U97" s="442"/>
      <c r="V97" s="442"/>
      <c r="W97" s="442"/>
      <c r="X97" s="442"/>
      <c r="Y97" s="442"/>
      <c r="Z97" s="444">
        <f t="shared" si="35"/>
        <v>0</v>
      </c>
      <c r="AA97" s="309"/>
      <c r="AB97" s="56"/>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BA97" s="94">
        <f t="shared" si="37"/>
        <v>0</v>
      </c>
    </row>
    <row r="98" spans="2:53" s="61" customFormat="1" ht="30" customHeight="1">
      <c r="B98" s="362"/>
      <c r="C98" s="190" t="s">
        <v>42</v>
      </c>
      <c r="D98" s="447">
        <f>+SUM(D95,D86,D83)</f>
        <v>0</v>
      </c>
      <c r="E98" s="447">
        <f t="shared" ref="E98:L98" si="40">+SUM(E95,E86,E83)</f>
        <v>0</v>
      </c>
      <c r="F98" s="447">
        <f t="shared" si="40"/>
        <v>0</v>
      </c>
      <c r="G98" s="447">
        <f t="shared" si="40"/>
        <v>0</v>
      </c>
      <c r="H98" s="447">
        <f t="shared" si="40"/>
        <v>0</v>
      </c>
      <c r="I98" s="447">
        <f t="shared" si="40"/>
        <v>0</v>
      </c>
      <c r="J98" s="447">
        <f t="shared" si="40"/>
        <v>0</v>
      </c>
      <c r="K98" s="447">
        <f t="shared" si="40"/>
        <v>0</v>
      </c>
      <c r="L98" s="447">
        <f t="shared" si="40"/>
        <v>0</v>
      </c>
      <c r="M98" s="447">
        <f t="shared" ref="M98:Y98" si="41">+SUM(M95,M86,M83)</f>
        <v>0</v>
      </c>
      <c r="N98" s="447">
        <f t="shared" si="41"/>
        <v>0</v>
      </c>
      <c r="O98" s="447">
        <f t="shared" si="41"/>
        <v>0</v>
      </c>
      <c r="P98" s="447">
        <f t="shared" si="41"/>
        <v>0</v>
      </c>
      <c r="Q98" s="447">
        <f t="shared" si="41"/>
        <v>0</v>
      </c>
      <c r="R98" s="447">
        <f t="shared" si="41"/>
        <v>0</v>
      </c>
      <c r="S98" s="447">
        <f t="shared" si="41"/>
        <v>0</v>
      </c>
      <c r="T98" s="447">
        <f t="shared" si="41"/>
        <v>0</v>
      </c>
      <c r="U98" s="447">
        <f t="shared" si="41"/>
        <v>0</v>
      </c>
      <c r="V98" s="447">
        <f t="shared" si="41"/>
        <v>0</v>
      </c>
      <c r="W98" s="447">
        <f t="shared" si="41"/>
        <v>0</v>
      </c>
      <c r="X98" s="447">
        <f t="shared" si="41"/>
        <v>0</v>
      </c>
      <c r="Y98" s="447">
        <f t="shared" si="41"/>
        <v>0</v>
      </c>
      <c r="Z98" s="444">
        <f t="shared" si="35"/>
        <v>0</v>
      </c>
      <c r="AA98" s="308"/>
      <c r="AB98" s="60"/>
      <c r="AC98" s="96">
        <f t="shared" ref="AC98:AY98" si="42">+D98-D83-D86-D95</f>
        <v>0</v>
      </c>
      <c r="AD98" s="96">
        <f t="shared" si="42"/>
        <v>0</v>
      </c>
      <c r="AE98" s="96">
        <f t="shared" si="42"/>
        <v>0</v>
      </c>
      <c r="AF98" s="96">
        <f t="shared" si="42"/>
        <v>0</v>
      </c>
      <c r="AG98" s="96">
        <f t="shared" si="42"/>
        <v>0</v>
      </c>
      <c r="AH98" s="96">
        <f t="shared" si="42"/>
        <v>0</v>
      </c>
      <c r="AI98" s="96">
        <f t="shared" si="42"/>
        <v>0</v>
      </c>
      <c r="AJ98" s="96">
        <f t="shared" si="42"/>
        <v>0</v>
      </c>
      <c r="AK98" s="96">
        <f t="shared" si="42"/>
        <v>0</v>
      </c>
      <c r="AL98" s="96">
        <f t="shared" si="42"/>
        <v>0</v>
      </c>
      <c r="AM98" s="96">
        <f t="shared" si="42"/>
        <v>0</v>
      </c>
      <c r="AN98" s="96">
        <f t="shared" si="42"/>
        <v>0</v>
      </c>
      <c r="AO98" s="96">
        <f t="shared" si="42"/>
        <v>0</v>
      </c>
      <c r="AP98" s="96">
        <f t="shared" si="42"/>
        <v>0</v>
      </c>
      <c r="AQ98" s="96">
        <f t="shared" si="42"/>
        <v>0</v>
      </c>
      <c r="AR98" s="96">
        <f t="shared" si="42"/>
        <v>0</v>
      </c>
      <c r="AS98" s="96">
        <f t="shared" si="42"/>
        <v>0</v>
      </c>
      <c r="AT98" s="96">
        <f t="shared" si="42"/>
        <v>0</v>
      </c>
      <c r="AU98" s="96">
        <f t="shared" si="42"/>
        <v>0</v>
      </c>
      <c r="AV98" s="96">
        <f t="shared" si="42"/>
        <v>0</v>
      </c>
      <c r="AW98" s="96">
        <f t="shared" si="42"/>
        <v>0</v>
      </c>
      <c r="AX98" s="96">
        <f t="shared" si="42"/>
        <v>0</v>
      </c>
      <c r="AY98" s="96">
        <f t="shared" si="42"/>
        <v>0</v>
      </c>
      <c r="BA98" s="96">
        <f t="shared" si="37"/>
        <v>0</v>
      </c>
    </row>
    <row r="99" spans="2:53" s="108" customFormat="1" ht="17.100000000000001" customHeight="1">
      <c r="B99" s="283"/>
      <c r="C99" s="425" t="s">
        <v>331</v>
      </c>
      <c r="D99" s="292"/>
      <c r="E99" s="292"/>
      <c r="F99" s="292"/>
      <c r="G99" s="292"/>
      <c r="H99" s="292"/>
      <c r="I99" s="292"/>
      <c r="J99" s="292"/>
      <c r="K99" s="292"/>
      <c r="L99" s="292"/>
      <c r="M99" s="292"/>
      <c r="N99" s="292"/>
      <c r="O99" s="292"/>
      <c r="P99" s="292"/>
      <c r="Q99" s="292"/>
      <c r="R99" s="292"/>
      <c r="S99" s="292"/>
      <c r="T99" s="292"/>
      <c r="U99" s="292"/>
      <c r="V99" s="292"/>
      <c r="W99" s="292"/>
      <c r="X99" s="292"/>
      <c r="Y99" s="292"/>
      <c r="Z99" s="293">
        <f>SUM(D99:Y99)</f>
        <v>0</v>
      </c>
      <c r="AA99" s="311"/>
      <c r="AB99" s="107"/>
      <c r="AC99" s="104">
        <f t="shared" ref="AC99:AY99" si="43">+IF((D99+D100&gt;D98),111,0)</f>
        <v>0</v>
      </c>
      <c r="AD99" s="104">
        <f t="shared" si="43"/>
        <v>0</v>
      </c>
      <c r="AE99" s="104">
        <f t="shared" si="43"/>
        <v>0</v>
      </c>
      <c r="AF99" s="104">
        <f t="shared" si="43"/>
        <v>0</v>
      </c>
      <c r="AG99" s="104">
        <f t="shared" si="43"/>
        <v>0</v>
      </c>
      <c r="AH99" s="104">
        <f t="shared" si="43"/>
        <v>0</v>
      </c>
      <c r="AI99" s="104">
        <f t="shared" si="43"/>
        <v>0</v>
      </c>
      <c r="AJ99" s="104">
        <f t="shared" si="43"/>
        <v>0</v>
      </c>
      <c r="AK99" s="104">
        <f t="shared" si="43"/>
        <v>0</v>
      </c>
      <c r="AL99" s="104">
        <f t="shared" si="43"/>
        <v>0</v>
      </c>
      <c r="AM99" s="104">
        <f t="shared" si="43"/>
        <v>0</v>
      </c>
      <c r="AN99" s="104">
        <f t="shared" si="43"/>
        <v>0</v>
      </c>
      <c r="AO99" s="104">
        <f t="shared" si="43"/>
        <v>0</v>
      </c>
      <c r="AP99" s="104">
        <f t="shared" si="43"/>
        <v>0</v>
      </c>
      <c r="AQ99" s="104">
        <f t="shared" si="43"/>
        <v>0</v>
      </c>
      <c r="AR99" s="104">
        <f t="shared" si="43"/>
        <v>0</v>
      </c>
      <c r="AS99" s="104">
        <f t="shared" si="43"/>
        <v>0</v>
      </c>
      <c r="AT99" s="104">
        <f t="shared" si="43"/>
        <v>0</v>
      </c>
      <c r="AU99" s="104">
        <f t="shared" si="43"/>
        <v>0</v>
      </c>
      <c r="AV99" s="104">
        <f t="shared" si="43"/>
        <v>0</v>
      </c>
      <c r="AW99" s="104">
        <f t="shared" si="43"/>
        <v>0</v>
      </c>
      <c r="AX99" s="104">
        <f t="shared" si="43"/>
        <v>0</v>
      </c>
      <c r="AY99" s="104">
        <f t="shared" si="43"/>
        <v>0</v>
      </c>
      <c r="BA99" s="104">
        <f t="shared" si="37"/>
        <v>0</v>
      </c>
    </row>
    <row r="100" spans="2:53" s="108" customFormat="1" ht="17.100000000000001" customHeight="1">
      <c r="B100" s="283"/>
      <c r="C100" s="425" t="s">
        <v>332</v>
      </c>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3">
        <f>SUM(D100:Y100)</f>
        <v>0</v>
      </c>
      <c r="AA100" s="311"/>
      <c r="AB100" s="107"/>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BA100" s="104">
        <f t="shared" si="37"/>
        <v>0</v>
      </c>
    </row>
    <row r="101" spans="2:53" s="108" customFormat="1" ht="17.100000000000001" customHeight="1">
      <c r="B101" s="285"/>
      <c r="C101" s="286" t="s">
        <v>223</v>
      </c>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3">
        <f>SUM(D101:Y101)</f>
        <v>0</v>
      </c>
      <c r="AA101" s="312"/>
      <c r="AB101" s="107"/>
      <c r="AC101" s="104">
        <f t="shared" ref="AC101:AY101" si="44">+IF((D101&gt;D98),111,0)</f>
        <v>0</v>
      </c>
      <c r="AD101" s="104">
        <f t="shared" si="44"/>
        <v>0</v>
      </c>
      <c r="AE101" s="104">
        <f t="shared" si="44"/>
        <v>0</v>
      </c>
      <c r="AF101" s="104">
        <f t="shared" si="44"/>
        <v>0</v>
      </c>
      <c r="AG101" s="104">
        <f t="shared" si="44"/>
        <v>0</v>
      </c>
      <c r="AH101" s="104">
        <f t="shared" si="44"/>
        <v>0</v>
      </c>
      <c r="AI101" s="104">
        <f t="shared" si="44"/>
        <v>0</v>
      </c>
      <c r="AJ101" s="104">
        <f t="shared" si="44"/>
        <v>0</v>
      </c>
      <c r="AK101" s="104">
        <f t="shared" si="44"/>
        <v>0</v>
      </c>
      <c r="AL101" s="104">
        <f t="shared" si="44"/>
        <v>0</v>
      </c>
      <c r="AM101" s="104">
        <f t="shared" si="44"/>
        <v>0</v>
      </c>
      <c r="AN101" s="104">
        <f t="shared" si="44"/>
        <v>0</v>
      </c>
      <c r="AO101" s="104">
        <f t="shared" si="44"/>
        <v>0</v>
      </c>
      <c r="AP101" s="104">
        <f t="shared" si="44"/>
        <v>0</v>
      </c>
      <c r="AQ101" s="104">
        <f t="shared" si="44"/>
        <v>0</v>
      </c>
      <c r="AR101" s="104">
        <f t="shared" si="44"/>
        <v>0</v>
      </c>
      <c r="AS101" s="104">
        <f t="shared" si="44"/>
        <v>0</v>
      </c>
      <c r="AT101" s="104">
        <f t="shared" si="44"/>
        <v>0</v>
      </c>
      <c r="AU101" s="104">
        <f t="shared" si="44"/>
        <v>0</v>
      </c>
      <c r="AV101" s="104">
        <f t="shared" si="44"/>
        <v>0</v>
      </c>
      <c r="AW101" s="104">
        <f t="shared" si="44"/>
        <v>0</v>
      </c>
      <c r="AX101" s="104">
        <f t="shared" si="44"/>
        <v>0</v>
      </c>
      <c r="AY101" s="104">
        <f t="shared" si="44"/>
        <v>0</v>
      </c>
      <c r="BA101" s="104">
        <f t="shared" si="37"/>
        <v>0</v>
      </c>
    </row>
    <row r="102" spans="2:53" s="61" customFormat="1" ht="24.95" customHeight="1">
      <c r="B102" s="363"/>
      <c r="C102" s="420" t="s">
        <v>301</v>
      </c>
      <c r="D102" s="448"/>
      <c r="E102" s="448"/>
      <c r="F102" s="448"/>
      <c r="G102" s="448"/>
      <c r="H102" s="448"/>
      <c r="I102" s="448"/>
      <c r="J102" s="448"/>
      <c r="K102" s="448"/>
      <c r="L102" s="448"/>
      <c r="M102" s="448"/>
      <c r="N102" s="448"/>
      <c r="O102" s="448"/>
      <c r="P102" s="448"/>
      <c r="Q102" s="448"/>
      <c r="R102" s="448"/>
      <c r="S102" s="448"/>
      <c r="T102" s="448"/>
      <c r="U102" s="448"/>
      <c r="V102" s="448"/>
      <c r="W102" s="448"/>
      <c r="X102" s="448"/>
      <c r="Y102" s="448"/>
      <c r="Z102" s="453"/>
      <c r="AA102" s="308"/>
      <c r="AB102" s="60"/>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BA102" s="100">
        <f t="shared" si="37"/>
        <v>0</v>
      </c>
    </row>
    <row r="103" spans="2:53" s="57" customFormat="1" ht="17.100000000000001" customHeight="1">
      <c r="B103" s="358"/>
      <c r="C103" s="394" t="s">
        <v>10</v>
      </c>
      <c r="D103" s="442"/>
      <c r="E103" s="442"/>
      <c r="F103" s="442"/>
      <c r="G103" s="442"/>
      <c r="H103" s="442"/>
      <c r="I103" s="442"/>
      <c r="J103" s="442"/>
      <c r="K103" s="442"/>
      <c r="L103" s="442"/>
      <c r="M103" s="442"/>
      <c r="N103" s="442"/>
      <c r="O103" s="442"/>
      <c r="P103" s="442"/>
      <c r="Q103" s="442"/>
      <c r="R103" s="442"/>
      <c r="S103" s="442"/>
      <c r="T103" s="442"/>
      <c r="U103" s="442"/>
      <c r="V103" s="442"/>
      <c r="W103" s="442"/>
      <c r="X103" s="442"/>
      <c r="Y103" s="442"/>
      <c r="Z103" s="444">
        <f>SUM(D103:Y103)</f>
        <v>0</v>
      </c>
      <c r="AA103" s="309"/>
      <c r="AB103" s="56"/>
      <c r="AC103" s="94">
        <f t="shared" ref="AC103:AY103" si="45">+D103-SUM(D104:D105)</f>
        <v>0</v>
      </c>
      <c r="AD103" s="94">
        <f t="shared" si="45"/>
        <v>0</v>
      </c>
      <c r="AE103" s="94">
        <f t="shared" si="45"/>
        <v>0</v>
      </c>
      <c r="AF103" s="94">
        <f t="shared" si="45"/>
        <v>0</v>
      </c>
      <c r="AG103" s="94">
        <f t="shared" si="45"/>
        <v>0</v>
      </c>
      <c r="AH103" s="94">
        <f t="shared" si="45"/>
        <v>0</v>
      </c>
      <c r="AI103" s="94">
        <f t="shared" si="45"/>
        <v>0</v>
      </c>
      <c r="AJ103" s="94">
        <f t="shared" si="45"/>
        <v>0</v>
      </c>
      <c r="AK103" s="94">
        <f t="shared" si="45"/>
        <v>0</v>
      </c>
      <c r="AL103" s="94">
        <f t="shared" si="45"/>
        <v>0</v>
      </c>
      <c r="AM103" s="94">
        <f t="shared" si="45"/>
        <v>0</v>
      </c>
      <c r="AN103" s="94">
        <f t="shared" si="45"/>
        <v>0</v>
      </c>
      <c r="AO103" s="94">
        <f t="shared" si="45"/>
        <v>0</v>
      </c>
      <c r="AP103" s="94">
        <f t="shared" si="45"/>
        <v>0</v>
      </c>
      <c r="AQ103" s="94">
        <f t="shared" si="45"/>
        <v>0</v>
      </c>
      <c r="AR103" s="94">
        <f t="shared" si="45"/>
        <v>0</v>
      </c>
      <c r="AS103" s="94">
        <f t="shared" si="45"/>
        <v>0</v>
      </c>
      <c r="AT103" s="94">
        <f t="shared" si="45"/>
        <v>0</v>
      </c>
      <c r="AU103" s="94">
        <f t="shared" si="45"/>
        <v>0</v>
      </c>
      <c r="AV103" s="94">
        <f t="shared" si="45"/>
        <v>0</v>
      </c>
      <c r="AW103" s="94">
        <f t="shared" si="45"/>
        <v>0</v>
      </c>
      <c r="AX103" s="94">
        <f t="shared" si="45"/>
        <v>0</v>
      </c>
      <c r="AY103" s="94">
        <f t="shared" si="45"/>
        <v>0</v>
      </c>
      <c r="BA103" s="94">
        <f t="shared" si="37"/>
        <v>0</v>
      </c>
    </row>
    <row r="104" spans="2:53" s="57" customFormat="1" ht="17.100000000000001" customHeight="1">
      <c r="B104" s="359"/>
      <c r="C104" s="421" t="s">
        <v>53</v>
      </c>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2"/>
      <c r="Z104" s="444">
        <f t="shared" ref="Z104:Z118" si="46">SUM(D104:Y104)</f>
        <v>0</v>
      </c>
      <c r="AA104" s="309"/>
      <c r="AB104" s="56"/>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BA104" s="94">
        <f t="shared" si="37"/>
        <v>0</v>
      </c>
    </row>
    <row r="105" spans="2:53" s="57" customFormat="1" ht="17.100000000000001" customHeight="1">
      <c r="B105" s="359"/>
      <c r="C105" s="421" t="s">
        <v>54</v>
      </c>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4">
        <f t="shared" si="46"/>
        <v>0</v>
      </c>
      <c r="AA105" s="309"/>
      <c r="AB105" s="56"/>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BA105" s="94">
        <f t="shared" si="37"/>
        <v>0</v>
      </c>
    </row>
    <row r="106" spans="2:53" s="57" customFormat="1" ht="30" customHeight="1">
      <c r="B106" s="358"/>
      <c r="C106" s="394" t="s">
        <v>11</v>
      </c>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4">
        <f t="shared" si="46"/>
        <v>0</v>
      </c>
      <c r="AA106" s="309"/>
      <c r="AB106" s="56"/>
      <c r="AC106" s="94">
        <f t="shared" ref="AC106:AY106" si="47">+D106-SUM(D107:D108)</f>
        <v>0</v>
      </c>
      <c r="AD106" s="94">
        <f t="shared" si="47"/>
        <v>0</v>
      </c>
      <c r="AE106" s="94">
        <f t="shared" si="47"/>
        <v>0</v>
      </c>
      <c r="AF106" s="94">
        <f t="shared" si="47"/>
        <v>0</v>
      </c>
      <c r="AG106" s="94">
        <f t="shared" si="47"/>
        <v>0</v>
      </c>
      <c r="AH106" s="94">
        <f t="shared" si="47"/>
        <v>0</v>
      </c>
      <c r="AI106" s="94">
        <f t="shared" si="47"/>
        <v>0</v>
      </c>
      <c r="AJ106" s="94">
        <f t="shared" si="47"/>
        <v>0</v>
      </c>
      <c r="AK106" s="94">
        <f t="shared" si="47"/>
        <v>0</v>
      </c>
      <c r="AL106" s="94">
        <f t="shared" si="47"/>
        <v>0</v>
      </c>
      <c r="AM106" s="94">
        <f t="shared" si="47"/>
        <v>0</v>
      </c>
      <c r="AN106" s="94">
        <f t="shared" si="47"/>
        <v>0</v>
      </c>
      <c r="AO106" s="94">
        <f t="shared" si="47"/>
        <v>0</v>
      </c>
      <c r="AP106" s="94">
        <f t="shared" si="47"/>
        <v>0</v>
      </c>
      <c r="AQ106" s="94">
        <f t="shared" si="47"/>
        <v>0</v>
      </c>
      <c r="AR106" s="94">
        <f t="shared" si="47"/>
        <v>0</v>
      </c>
      <c r="AS106" s="94">
        <f t="shared" si="47"/>
        <v>0</v>
      </c>
      <c r="AT106" s="94">
        <f t="shared" si="47"/>
        <v>0</v>
      </c>
      <c r="AU106" s="94">
        <f t="shared" si="47"/>
        <v>0</v>
      </c>
      <c r="AV106" s="94">
        <f t="shared" si="47"/>
        <v>0</v>
      </c>
      <c r="AW106" s="94">
        <f t="shared" si="47"/>
        <v>0</v>
      </c>
      <c r="AX106" s="94">
        <f t="shared" si="47"/>
        <v>0</v>
      </c>
      <c r="AY106" s="94">
        <f t="shared" si="47"/>
        <v>0</v>
      </c>
      <c r="BA106" s="94">
        <f t="shared" si="37"/>
        <v>0</v>
      </c>
    </row>
    <row r="107" spans="2:53" s="57" customFormat="1" ht="17.100000000000001" customHeight="1">
      <c r="B107" s="358"/>
      <c r="C107" s="421" t="s">
        <v>53</v>
      </c>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2"/>
      <c r="Z107" s="444">
        <f t="shared" si="46"/>
        <v>0</v>
      </c>
      <c r="AA107" s="309"/>
      <c r="AB107" s="56"/>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BA107" s="94">
        <f t="shared" si="37"/>
        <v>0</v>
      </c>
    </row>
    <row r="108" spans="2:53" s="57" customFormat="1" ht="17.100000000000001" customHeight="1">
      <c r="B108" s="358"/>
      <c r="C108" s="421" t="s">
        <v>54</v>
      </c>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4">
        <f t="shared" si="46"/>
        <v>0</v>
      </c>
      <c r="AA108" s="309"/>
      <c r="AB108" s="56"/>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BA108" s="94">
        <f t="shared" si="37"/>
        <v>0</v>
      </c>
    </row>
    <row r="109" spans="2:53" s="61" customFormat="1" ht="30" customHeight="1">
      <c r="B109" s="360"/>
      <c r="C109" s="423" t="s">
        <v>168</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4">
        <f t="shared" si="46"/>
        <v>0</v>
      </c>
      <c r="AA109" s="310"/>
      <c r="AB109" s="60"/>
      <c r="AC109" s="96">
        <f t="shared" ref="AC109:AY109" si="48">+D106-SUM(D109:D114)</f>
        <v>0</v>
      </c>
      <c r="AD109" s="96">
        <f t="shared" si="48"/>
        <v>0</v>
      </c>
      <c r="AE109" s="96">
        <f t="shared" si="48"/>
        <v>0</v>
      </c>
      <c r="AF109" s="96">
        <f t="shared" si="48"/>
        <v>0</v>
      </c>
      <c r="AG109" s="96">
        <f t="shared" si="48"/>
        <v>0</v>
      </c>
      <c r="AH109" s="96">
        <f t="shared" si="48"/>
        <v>0</v>
      </c>
      <c r="AI109" s="96">
        <f t="shared" si="48"/>
        <v>0</v>
      </c>
      <c r="AJ109" s="96">
        <f t="shared" si="48"/>
        <v>0</v>
      </c>
      <c r="AK109" s="96">
        <f t="shared" si="48"/>
        <v>0</v>
      </c>
      <c r="AL109" s="96">
        <f t="shared" si="48"/>
        <v>0</v>
      </c>
      <c r="AM109" s="96">
        <f t="shared" si="48"/>
        <v>0</v>
      </c>
      <c r="AN109" s="96">
        <f t="shared" si="48"/>
        <v>0</v>
      </c>
      <c r="AO109" s="96">
        <f t="shared" si="48"/>
        <v>0</v>
      </c>
      <c r="AP109" s="96">
        <f t="shared" si="48"/>
        <v>0</v>
      </c>
      <c r="AQ109" s="96">
        <f t="shared" si="48"/>
        <v>0</v>
      </c>
      <c r="AR109" s="96">
        <f t="shared" si="48"/>
        <v>0</v>
      </c>
      <c r="AS109" s="96">
        <f t="shared" si="48"/>
        <v>0</v>
      </c>
      <c r="AT109" s="96">
        <f t="shared" si="48"/>
        <v>0</v>
      </c>
      <c r="AU109" s="96">
        <f t="shared" si="48"/>
        <v>0</v>
      </c>
      <c r="AV109" s="96">
        <f t="shared" si="48"/>
        <v>0</v>
      </c>
      <c r="AW109" s="96">
        <f t="shared" si="48"/>
        <v>0</v>
      </c>
      <c r="AX109" s="96">
        <f t="shared" si="48"/>
        <v>0</v>
      </c>
      <c r="AY109" s="96">
        <f t="shared" si="48"/>
        <v>0</v>
      </c>
      <c r="BA109" s="96">
        <f t="shared" si="37"/>
        <v>0</v>
      </c>
    </row>
    <row r="110" spans="2:53" s="57" customFormat="1" ht="17.100000000000001" customHeight="1">
      <c r="B110" s="359"/>
      <c r="C110" s="421" t="s">
        <v>66</v>
      </c>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3">
        <f t="shared" si="46"/>
        <v>0</v>
      </c>
      <c r="AA110" s="309"/>
      <c r="AB110" s="56"/>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BA110" s="94">
        <f t="shared" si="37"/>
        <v>0</v>
      </c>
    </row>
    <row r="111" spans="2:53" s="57" customFormat="1" ht="17.100000000000001" customHeight="1">
      <c r="B111" s="359"/>
      <c r="C111" s="421" t="s">
        <v>270</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3">
        <f t="shared" si="46"/>
        <v>0</v>
      </c>
      <c r="AA111" s="309"/>
      <c r="AB111" s="56"/>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BA111" s="94">
        <f t="shared" si="37"/>
        <v>0</v>
      </c>
    </row>
    <row r="112" spans="2:53" s="57" customFormat="1" ht="17.100000000000001" customHeight="1">
      <c r="B112" s="359"/>
      <c r="C112" s="421" t="s">
        <v>169</v>
      </c>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3">
        <f t="shared" si="46"/>
        <v>0</v>
      </c>
      <c r="AA112" s="309"/>
      <c r="AB112" s="56"/>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BA112" s="94">
        <f t="shared" si="37"/>
        <v>0</v>
      </c>
    </row>
    <row r="113" spans="2:53" s="57" customFormat="1" ht="17.100000000000001" customHeight="1">
      <c r="B113" s="359"/>
      <c r="C113" s="491" t="s">
        <v>46</v>
      </c>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3">
        <f t="shared" si="46"/>
        <v>0</v>
      </c>
      <c r="AA113" s="309"/>
      <c r="AB113" s="56"/>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BA113" s="94">
        <f t="shared" si="37"/>
        <v>0</v>
      </c>
    </row>
    <row r="114" spans="2:53" s="57" customFormat="1" ht="17.100000000000001" customHeight="1">
      <c r="B114" s="359"/>
      <c r="C114" s="491" t="s">
        <v>211</v>
      </c>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3">
        <f t="shared" si="46"/>
        <v>0</v>
      </c>
      <c r="AA114" s="309"/>
      <c r="AB114" s="56"/>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BA114" s="94">
        <f t="shared" si="37"/>
        <v>0</v>
      </c>
    </row>
    <row r="115" spans="2:53" s="61" customFormat="1" ht="24.95" customHeight="1">
      <c r="B115" s="360"/>
      <c r="C115" s="424" t="s">
        <v>12</v>
      </c>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4">
        <f t="shared" si="46"/>
        <v>0</v>
      </c>
      <c r="AA115" s="310"/>
      <c r="AB115" s="60"/>
      <c r="AC115" s="96">
        <f t="shared" ref="AC115:AY115" si="49">+D115-SUM(D116:D117)</f>
        <v>0</v>
      </c>
      <c r="AD115" s="96">
        <f t="shared" si="49"/>
        <v>0</v>
      </c>
      <c r="AE115" s="96">
        <f t="shared" si="49"/>
        <v>0</v>
      </c>
      <c r="AF115" s="96">
        <f t="shared" si="49"/>
        <v>0</v>
      </c>
      <c r="AG115" s="96">
        <f t="shared" si="49"/>
        <v>0</v>
      </c>
      <c r="AH115" s="96">
        <f t="shared" si="49"/>
        <v>0</v>
      </c>
      <c r="AI115" s="96">
        <f t="shared" si="49"/>
        <v>0</v>
      </c>
      <c r="AJ115" s="96">
        <f t="shared" si="49"/>
        <v>0</v>
      </c>
      <c r="AK115" s="96">
        <f t="shared" si="49"/>
        <v>0</v>
      </c>
      <c r="AL115" s="96">
        <f t="shared" si="49"/>
        <v>0</v>
      </c>
      <c r="AM115" s="96">
        <f t="shared" si="49"/>
        <v>0</v>
      </c>
      <c r="AN115" s="96">
        <f t="shared" si="49"/>
        <v>0</v>
      </c>
      <c r="AO115" s="96">
        <f t="shared" si="49"/>
        <v>0</v>
      </c>
      <c r="AP115" s="96">
        <f t="shared" si="49"/>
        <v>0</v>
      </c>
      <c r="AQ115" s="96">
        <f t="shared" si="49"/>
        <v>0</v>
      </c>
      <c r="AR115" s="96">
        <f t="shared" si="49"/>
        <v>0</v>
      </c>
      <c r="AS115" s="96">
        <f t="shared" si="49"/>
        <v>0</v>
      </c>
      <c r="AT115" s="96">
        <f t="shared" si="49"/>
        <v>0</v>
      </c>
      <c r="AU115" s="96">
        <f t="shared" si="49"/>
        <v>0</v>
      </c>
      <c r="AV115" s="96">
        <f t="shared" si="49"/>
        <v>0</v>
      </c>
      <c r="AW115" s="96">
        <f t="shared" si="49"/>
        <v>0</v>
      </c>
      <c r="AX115" s="96">
        <f t="shared" si="49"/>
        <v>0</v>
      </c>
      <c r="AY115" s="96">
        <f t="shared" si="49"/>
        <v>0</v>
      </c>
      <c r="BA115" s="96">
        <f t="shared" si="37"/>
        <v>0</v>
      </c>
    </row>
    <row r="116" spans="2:53" s="57" customFormat="1" ht="17.100000000000001" customHeight="1">
      <c r="B116" s="359"/>
      <c r="C116" s="421" t="s">
        <v>53</v>
      </c>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4">
        <f t="shared" si="46"/>
        <v>0</v>
      </c>
      <c r="AA116" s="309"/>
      <c r="AB116" s="56"/>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BA116" s="94">
        <f t="shared" si="37"/>
        <v>0</v>
      </c>
    </row>
    <row r="117" spans="2:53" s="57" customFormat="1" ht="17.100000000000001" customHeight="1">
      <c r="B117" s="359"/>
      <c r="C117" s="421" t="s">
        <v>54</v>
      </c>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4">
        <f t="shared" si="46"/>
        <v>0</v>
      </c>
      <c r="AA117" s="309"/>
      <c r="AB117" s="56"/>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BA117" s="94">
        <f t="shared" si="37"/>
        <v>0</v>
      </c>
    </row>
    <row r="118" spans="2:53" s="61" customFormat="1" ht="30" customHeight="1">
      <c r="B118" s="362"/>
      <c r="C118" s="424" t="s">
        <v>17</v>
      </c>
      <c r="D118" s="447">
        <f>+SUM(D115,D106,D103)</f>
        <v>0</v>
      </c>
      <c r="E118" s="447">
        <f t="shared" ref="E118:L118" si="50">+SUM(E115,E106,E103)</f>
        <v>0</v>
      </c>
      <c r="F118" s="447">
        <f t="shared" si="50"/>
        <v>0</v>
      </c>
      <c r="G118" s="447">
        <f t="shared" si="50"/>
        <v>0</v>
      </c>
      <c r="H118" s="447">
        <f t="shared" si="50"/>
        <v>0</v>
      </c>
      <c r="I118" s="447">
        <f t="shared" si="50"/>
        <v>0</v>
      </c>
      <c r="J118" s="447">
        <f t="shared" si="50"/>
        <v>0</v>
      </c>
      <c r="K118" s="447">
        <f t="shared" si="50"/>
        <v>0</v>
      </c>
      <c r="L118" s="447">
        <f t="shared" si="50"/>
        <v>0</v>
      </c>
      <c r="M118" s="447">
        <f t="shared" ref="M118:Y118" si="51">+SUM(M115,M106,M103)</f>
        <v>0</v>
      </c>
      <c r="N118" s="447">
        <f t="shared" si="51"/>
        <v>0</v>
      </c>
      <c r="O118" s="447">
        <f t="shared" si="51"/>
        <v>0</v>
      </c>
      <c r="P118" s="447">
        <f t="shared" si="51"/>
        <v>0</v>
      </c>
      <c r="Q118" s="447">
        <f t="shared" si="51"/>
        <v>0</v>
      </c>
      <c r="R118" s="447">
        <f t="shared" si="51"/>
        <v>0</v>
      </c>
      <c r="S118" s="447">
        <f t="shared" si="51"/>
        <v>0</v>
      </c>
      <c r="T118" s="447">
        <f t="shared" si="51"/>
        <v>0</v>
      </c>
      <c r="U118" s="447">
        <f t="shared" si="51"/>
        <v>0</v>
      </c>
      <c r="V118" s="447">
        <f t="shared" si="51"/>
        <v>0</v>
      </c>
      <c r="W118" s="447">
        <f t="shared" si="51"/>
        <v>0</v>
      </c>
      <c r="X118" s="447">
        <f t="shared" si="51"/>
        <v>0</v>
      </c>
      <c r="Y118" s="447">
        <f t="shared" si="51"/>
        <v>0</v>
      </c>
      <c r="Z118" s="444">
        <f t="shared" si="46"/>
        <v>0</v>
      </c>
      <c r="AA118" s="308"/>
      <c r="AB118" s="60"/>
      <c r="AC118" s="96">
        <f t="shared" ref="AC118:AY118" si="52">+D118-D103-D106-D115</f>
        <v>0</v>
      </c>
      <c r="AD118" s="96">
        <f t="shared" si="52"/>
        <v>0</v>
      </c>
      <c r="AE118" s="96">
        <f t="shared" si="52"/>
        <v>0</v>
      </c>
      <c r="AF118" s="96">
        <f t="shared" si="52"/>
        <v>0</v>
      </c>
      <c r="AG118" s="96">
        <f t="shared" si="52"/>
        <v>0</v>
      </c>
      <c r="AH118" s="96">
        <f t="shared" si="52"/>
        <v>0</v>
      </c>
      <c r="AI118" s="96">
        <f t="shared" si="52"/>
        <v>0</v>
      </c>
      <c r="AJ118" s="96">
        <f t="shared" si="52"/>
        <v>0</v>
      </c>
      <c r="AK118" s="96">
        <f t="shared" si="52"/>
        <v>0</v>
      </c>
      <c r="AL118" s="96">
        <f t="shared" si="52"/>
        <v>0</v>
      </c>
      <c r="AM118" s="96">
        <f t="shared" si="52"/>
        <v>0</v>
      </c>
      <c r="AN118" s="96">
        <f t="shared" si="52"/>
        <v>0</v>
      </c>
      <c r="AO118" s="96">
        <f t="shared" si="52"/>
        <v>0</v>
      </c>
      <c r="AP118" s="96">
        <f t="shared" si="52"/>
        <v>0</v>
      </c>
      <c r="AQ118" s="96">
        <f t="shared" si="52"/>
        <v>0</v>
      </c>
      <c r="AR118" s="96">
        <f t="shared" si="52"/>
        <v>0</v>
      </c>
      <c r="AS118" s="96">
        <f t="shared" si="52"/>
        <v>0</v>
      </c>
      <c r="AT118" s="96">
        <f t="shared" si="52"/>
        <v>0</v>
      </c>
      <c r="AU118" s="96">
        <f t="shared" si="52"/>
        <v>0</v>
      </c>
      <c r="AV118" s="96">
        <f t="shared" si="52"/>
        <v>0</v>
      </c>
      <c r="AW118" s="96">
        <f t="shared" si="52"/>
        <v>0</v>
      </c>
      <c r="AX118" s="96">
        <f t="shared" si="52"/>
        <v>0</v>
      </c>
      <c r="AY118" s="96">
        <f t="shared" si="52"/>
        <v>0</v>
      </c>
      <c r="BA118" s="96">
        <f t="shared" si="37"/>
        <v>0</v>
      </c>
    </row>
    <row r="119" spans="2:53" s="108" customFormat="1" ht="17.100000000000001" customHeight="1">
      <c r="B119" s="283"/>
      <c r="C119" s="425" t="s">
        <v>331</v>
      </c>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3">
        <f t="shared" ref="Z119:Z125" si="53">SUM(D119:Y119)</f>
        <v>0</v>
      </c>
      <c r="AA119" s="311"/>
      <c r="AB119" s="107"/>
      <c r="AC119" s="104">
        <f t="shared" ref="AC119:AY119" si="54">+IF((D119+D120&gt;D118),111,0)</f>
        <v>0</v>
      </c>
      <c r="AD119" s="104">
        <f t="shared" si="54"/>
        <v>0</v>
      </c>
      <c r="AE119" s="104">
        <f t="shared" si="54"/>
        <v>0</v>
      </c>
      <c r="AF119" s="104">
        <f t="shared" si="54"/>
        <v>0</v>
      </c>
      <c r="AG119" s="104">
        <f t="shared" si="54"/>
        <v>0</v>
      </c>
      <c r="AH119" s="104">
        <f t="shared" si="54"/>
        <v>0</v>
      </c>
      <c r="AI119" s="104">
        <f t="shared" si="54"/>
        <v>0</v>
      </c>
      <c r="AJ119" s="104">
        <f t="shared" si="54"/>
        <v>0</v>
      </c>
      <c r="AK119" s="104">
        <f t="shared" si="54"/>
        <v>0</v>
      </c>
      <c r="AL119" s="104">
        <f t="shared" si="54"/>
        <v>0</v>
      </c>
      <c r="AM119" s="104">
        <f t="shared" si="54"/>
        <v>0</v>
      </c>
      <c r="AN119" s="104">
        <f t="shared" si="54"/>
        <v>0</v>
      </c>
      <c r="AO119" s="104">
        <f t="shared" si="54"/>
        <v>0</v>
      </c>
      <c r="AP119" s="104">
        <f t="shared" si="54"/>
        <v>0</v>
      </c>
      <c r="AQ119" s="104">
        <f t="shared" si="54"/>
        <v>0</v>
      </c>
      <c r="AR119" s="104">
        <f t="shared" si="54"/>
        <v>0</v>
      </c>
      <c r="AS119" s="104">
        <f t="shared" si="54"/>
        <v>0</v>
      </c>
      <c r="AT119" s="104">
        <f t="shared" si="54"/>
        <v>0</v>
      </c>
      <c r="AU119" s="104">
        <f t="shared" si="54"/>
        <v>0</v>
      </c>
      <c r="AV119" s="104">
        <f t="shared" si="54"/>
        <v>0</v>
      </c>
      <c r="AW119" s="104">
        <f t="shared" si="54"/>
        <v>0</v>
      </c>
      <c r="AX119" s="104">
        <f t="shared" si="54"/>
        <v>0</v>
      </c>
      <c r="AY119" s="104">
        <f t="shared" si="54"/>
        <v>0</v>
      </c>
      <c r="BA119" s="104">
        <f t="shared" si="37"/>
        <v>0</v>
      </c>
    </row>
    <row r="120" spans="2:53" s="108" customFormat="1" ht="17.100000000000001" customHeight="1">
      <c r="B120" s="283"/>
      <c r="C120" s="425" t="s">
        <v>332</v>
      </c>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3">
        <f t="shared" si="53"/>
        <v>0</v>
      </c>
      <c r="AA120" s="311"/>
      <c r="AB120" s="107"/>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BA120" s="104">
        <f t="shared" si="37"/>
        <v>0</v>
      </c>
    </row>
    <row r="121" spans="2:53" s="108" customFormat="1" ht="17.100000000000001" customHeight="1">
      <c r="B121" s="285"/>
      <c r="C121" s="426" t="s">
        <v>223</v>
      </c>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c r="Z121" s="293">
        <f t="shared" si="53"/>
        <v>0</v>
      </c>
      <c r="AA121" s="312"/>
      <c r="AB121" s="107"/>
      <c r="AC121" s="104">
        <f t="shared" ref="AC121:AY121" si="55">+IF((D121&gt;D118),111,0)</f>
        <v>0</v>
      </c>
      <c r="AD121" s="104">
        <f t="shared" si="55"/>
        <v>0</v>
      </c>
      <c r="AE121" s="104">
        <f t="shared" si="55"/>
        <v>0</v>
      </c>
      <c r="AF121" s="104">
        <f t="shared" si="55"/>
        <v>0</v>
      </c>
      <c r="AG121" s="104">
        <f t="shared" si="55"/>
        <v>0</v>
      </c>
      <c r="AH121" s="104">
        <f t="shared" si="55"/>
        <v>0</v>
      </c>
      <c r="AI121" s="104">
        <f t="shared" si="55"/>
        <v>0</v>
      </c>
      <c r="AJ121" s="104">
        <f t="shared" si="55"/>
        <v>0</v>
      </c>
      <c r="AK121" s="104">
        <f t="shared" si="55"/>
        <v>0</v>
      </c>
      <c r="AL121" s="104">
        <f t="shared" si="55"/>
        <v>0</v>
      </c>
      <c r="AM121" s="104">
        <f t="shared" si="55"/>
        <v>0</v>
      </c>
      <c r="AN121" s="104">
        <f t="shared" si="55"/>
        <v>0</v>
      </c>
      <c r="AO121" s="104">
        <f t="shared" si="55"/>
        <v>0</v>
      </c>
      <c r="AP121" s="104">
        <f t="shared" si="55"/>
        <v>0</v>
      </c>
      <c r="AQ121" s="104">
        <f t="shared" si="55"/>
        <v>0</v>
      </c>
      <c r="AR121" s="104">
        <f t="shared" si="55"/>
        <v>0</v>
      </c>
      <c r="AS121" s="104">
        <f t="shared" si="55"/>
        <v>0</v>
      </c>
      <c r="AT121" s="104">
        <f t="shared" si="55"/>
        <v>0</v>
      </c>
      <c r="AU121" s="104">
        <f t="shared" si="55"/>
        <v>0</v>
      </c>
      <c r="AV121" s="104">
        <f t="shared" si="55"/>
        <v>0</v>
      </c>
      <c r="AW121" s="104">
        <f t="shared" si="55"/>
        <v>0</v>
      </c>
      <c r="AX121" s="104">
        <f t="shared" si="55"/>
        <v>0</v>
      </c>
      <c r="AY121" s="104">
        <f t="shared" si="55"/>
        <v>0</v>
      </c>
      <c r="BA121" s="104">
        <f t="shared" si="37"/>
        <v>0</v>
      </c>
    </row>
    <row r="122" spans="2:53" s="61" customFormat="1" ht="30" customHeight="1">
      <c r="B122" s="363"/>
      <c r="C122" s="192" t="s">
        <v>18</v>
      </c>
      <c r="D122" s="449">
        <f>+D25+D45+D72+D98+D118</f>
        <v>0</v>
      </c>
      <c r="E122" s="449">
        <f t="shared" ref="E122:X122" si="56">+E25+E45+E72+E98+E118</f>
        <v>0</v>
      </c>
      <c r="F122" s="449">
        <f t="shared" si="56"/>
        <v>0</v>
      </c>
      <c r="G122" s="449">
        <f t="shared" si="56"/>
        <v>0</v>
      </c>
      <c r="H122" s="449">
        <f t="shared" si="56"/>
        <v>0</v>
      </c>
      <c r="I122" s="449">
        <f t="shared" si="56"/>
        <v>0</v>
      </c>
      <c r="J122" s="449">
        <f t="shared" si="56"/>
        <v>0</v>
      </c>
      <c r="K122" s="449">
        <f t="shared" si="56"/>
        <v>0</v>
      </c>
      <c r="L122" s="449">
        <f t="shared" si="56"/>
        <v>0</v>
      </c>
      <c r="M122" s="449">
        <f t="shared" si="56"/>
        <v>0</v>
      </c>
      <c r="N122" s="449">
        <f t="shared" si="56"/>
        <v>0</v>
      </c>
      <c r="O122" s="449">
        <f t="shared" si="56"/>
        <v>0</v>
      </c>
      <c r="P122" s="449">
        <f t="shared" si="56"/>
        <v>0</v>
      </c>
      <c r="Q122" s="449">
        <f t="shared" si="56"/>
        <v>0</v>
      </c>
      <c r="R122" s="449">
        <f t="shared" si="56"/>
        <v>0</v>
      </c>
      <c r="S122" s="449">
        <f t="shared" si="56"/>
        <v>0</v>
      </c>
      <c r="T122" s="449">
        <f t="shared" si="56"/>
        <v>0</v>
      </c>
      <c r="U122" s="449">
        <f t="shared" si="56"/>
        <v>0</v>
      </c>
      <c r="V122" s="449">
        <f t="shared" si="56"/>
        <v>0</v>
      </c>
      <c r="W122" s="449">
        <f t="shared" si="56"/>
        <v>0</v>
      </c>
      <c r="X122" s="449">
        <f t="shared" si="56"/>
        <v>0</v>
      </c>
      <c r="Y122" s="449">
        <f>+Y25+Y45+Y72+Y98+Y118</f>
        <v>0</v>
      </c>
      <c r="Z122" s="444">
        <f t="shared" si="53"/>
        <v>0</v>
      </c>
      <c r="AA122" s="308"/>
      <c r="AB122" s="60"/>
      <c r="AC122" s="96">
        <f t="shared" ref="AC122:AY122" si="57">+D122-D25-D45-D72-D98-D118</f>
        <v>0</v>
      </c>
      <c r="AD122" s="96">
        <f t="shared" si="57"/>
        <v>0</v>
      </c>
      <c r="AE122" s="96">
        <f t="shared" si="57"/>
        <v>0</v>
      </c>
      <c r="AF122" s="96">
        <f t="shared" si="57"/>
        <v>0</v>
      </c>
      <c r="AG122" s="96">
        <f t="shared" si="57"/>
        <v>0</v>
      </c>
      <c r="AH122" s="96">
        <f t="shared" si="57"/>
        <v>0</v>
      </c>
      <c r="AI122" s="96">
        <f t="shared" si="57"/>
        <v>0</v>
      </c>
      <c r="AJ122" s="96">
        <f t="shared" si="57"/>
        <v>0</v>
      </c>
      <c r="AK122" s="96">
        <f t="shared" si="57"/>
        <v>0</v>
      </c>
      <c r="AL122" s="96">
        <f t="shared" si="57"/>
        <v>0</v>
      </c>
      <c r="AM122" s="96">
        <f t="shared" si="57"/>
        <v>0</v>
      </c>
      <c r="AN122" s="96">
        <f t="shared" si="57"/>
        <v>0</v>
      </c>
      <c r="AO122" s="96">
        <f t="shared" si="57"/>
        <v>0</v>
      </c>
      <c r="AP122" s="96">
        <f t="shared" si="57"/>
        <v>0</v>
      </c>
      <c r="AQ122" s="96">
        <f t="shared" si="57"/>
        <v>0</v>
      </c>
      <c r="AR122" s="96">
        <f t="shared" si="57"/>
        <v>0</v>
      </c>
      <c r="AS122" s="96">
        <f t="shared" si="57"/>
        <v>0</v>
      </c>
      <c r="AT122" s="96">
        <f t="shared" si="57"/>
        <v>0</v>
      </c>
      <c r="AU122" s="96">
        <f t="shared" si="57"/>
        <v>0</v>
      </c>
      <c r="AV122" s="96">
        <f t="shared" si="57"/>
        <v>0</v>
      </c>
      <c r="AW122" s="96">
        <f t="shared" si="57"/>
        <v>0</v>
      </c>
      <c r="AX122" s="96">
        <f t="shared" si="57"/>
        <v>0</v>
      </c>
      <c r="AY122" s="96">
        <f t="shared" si="57"/>
        <v>0</v>
      </c>
      <c r="BA122" s="96">
        <f t="shared" si="37"/>
        <v>0</v>
      </c>
    </row>
    <row r="123" spans="2:53" s="108" customFormat="1" ht="17.100000000000001" customHeight="1">
      <c r="B123" s="283"/>
      <c r="C123" s="425" t="s">
        <v>331</v>
      </c>
      <c r="D123" s="292">
        <f t="shared" ref="D123:Y123" si="58">+D26+D46+D73+D99+D119</f>
        <v>0</v>
      </c>
      <c r="E123" s="292">
        <f t="shared" si="58"/>
        <v>0</v>
      </c>
      <c r="F123" s="292">
        <f t="shared" si="58"/>
        <v>0</v>
      </c>
      <c r="G123" s="292">
        <f t="shared" si="58"/>
        <v>0</v>
      </c>
      <c r="H123" s="292">
        <f t="shared" si="58"/>
        <v>0</v>
      </c>
      <c r="I123" s="292">
        <f t="shared" si="58"/>
        <v>0</v>
      </c>
      <c r="J123" s="292">
        <f t="shared" si="58"/>
        <v>0</v>
      </c>
      <c r="K123" s="292">
        <f t="shared" si="58"/>
        <v>0</v>
      </c>
      <c r="L123" s="292">
        <f t="shared" si="58"/>
        <v>0</v>
      </c>
      <c r="M123" s="292">
        <f t="shared" si="58"/>
        <v>0</v>
      </c>
      <c r="N123" s="292">
        <f t="shared" si="58"/>
        <v>0</v>
      </c>
      <c r="O123" s="292">
        <f t="shared" si="58"/>
        <v>0</v>
      </c>
      <c r="P123" s="292">
        <f t="shared" si="58"/>
        <v>0</v>
      </c>
      <c r="Q123" s="292">
        <f t="shared" si="58"/>
        <v>0</v>
      </c>
      <c r="R123" s="292">
        <f t="shared" si="58"/>
        <v>0</v>
      </c>
      <c r="S123" s="292">
        <f t="shared" si="58"/>
        <v>0</v>
      </c>
      <c r="T123" s="292">
        <f t="shared" si="58"/>
        <v>0</v>
      </c>
      <c r="U123" s="292">
        <f t="shared" si="58"/>
        <v>0</v>
      </c>
      <c r="V123" s="292">
        <f t="shared" si="58"/>
        <v>0</v>
      </c>
      <c r="W123" s="292">
        <f t="shared" si="58"/>
        <v>0</v>
      </c>
      <c r="X123" s="292">
        <f t="shared" si="58"/>
        <v>0</v>
      </c>
      <c r="Y123" s="292">
        <f t="shared" si="58"/>
        <v>0</v>
      </c>
      <c r="Z123" s="293">
        <f t="shared" si="53"/>
        <v>0</v>
      </c>
      <c r="AA123" s="311"/>
      <c r="AB123" s="107"/>
      <c r="AC123" s="104">
        <f t="shared" ref="AC123:AL125" si="59">+D123-(D26+D46+D73+D99+D119)</f>
        <v>0</v>
      </c>
      <c r="AD123" s="104">
        <f t="shared" ref="AD123:AD124" si="60">+E123-(E26+E46+E73+E99+E119)</f>
        <v>0</v>
      </c>
      <c r="AE123" s="104">
        <f t="shared" ref="AE123:AE124" si="61">+F123-(F26+F46+F73+F99+F119)</f>
        <v>0</v>
      </c>
      <c r="AF123" s="104">
        <f t="shared" ref="AF123:AF124" si="62">+G123-(G26+G46+G73+G99+G119)</f>
        <v>0</v>
      </c>
      <c r="AG123" s="104">
        <f t="shared" ref="AG123:AG124" si="63">+H123-(H26+H46+H73+H99+H119)</f>
        <v>0</v>
      </c>
      <c r="AH123" s="104">
        <f t="shared" ref="AH123:AH124" si="64">+I123-(I26+I46+I73+I99+I119)</f>
        <v>0</v>
      </c>
      <c r="AI123" s="104">
        <f t="shared" ref="AI123:AI124" si="65">+J123-(J26+J46+J73+J99+J119)</f>
        <v>0</v>
      </c>
      <c r="AJ123" s="104">
        <f t="shared" ref="AJ123:AJ124" si="66">+K123-(K26+K46+K73+K99+K119)</f>
        <v>0</v>
      </c>
      <c r="AK123" s="104">
        <f t="shared" ref="AK123:AK124" si="67">+L123-(L26+L46+L73+L99+L119)</f>
        <v>0</v>
      </c>
      <c r="AL123" s="104">
        <f t="shared" ref="AL123:AL124" si="68">+M123-(M26+M46+M73+M99+M119)</f>
        <v>0</v>
      </c>
      <c r="AM123" s="104">
        <f t="shared" ref="AM123:AM124" si="69">+N123-(N26+N46+N73+N99+N119)</f>
        <v>0</v>
      </c>
      <c r="AN123" s="104">
        <f t="shared" ref="AN123:AN124" si="70">+O123-(O26+O46+O73+O99+O119)</f>
        <v>0</v>
      </c>
      <c r="AO123" s="104">
        <f t="shared" ref="AO123:AO124" si="71">+P123-(P26+P46+P73+P99+P119)</f>
        <v>0</v>
      </c>
      <c r="AP123" s="104">
        <f t="shared" ref="AP123:AP124" si="72">+Q123-(Q26+Q46+Q73+Q99+Q119)</f>
        <v>0</v>
      </c>
      <c r="AQ123" s="104">
        <f t="shared" ref="AQ123:AQ124" si="73">+R123-(R26+R46+R73+R99+R119)</f>
        <v>0</v>
      </c>
      <c r="AR123" s="104">
        <f t="shared" ref="AR123:AR124" si="74">+S123-(S26+S46+S73+S99+S119)</f>
        <v>0</v>
      </c>
      <c r="AS123" s="104">
        <f t="shared" ref="AS123:AS124" si="75">+T123-(T26+T46+T73+T99+T119)</f>
        <v>0</v>
      </c>
      <c r="AT123" s="104">
        <f t="shared" ref="AT123:AT124" si="76">+U123-(U26+U46+U73+U99+U119)</f>
        <v>0</v>
      </c>
      <c r="AU123" s="104">
        <f t="shared" ref="AU123:AU124" si="77">+V123-(V26+V46+V73+V99+V119)</f>
        <v>0</v>
      </c>
      <c r="AV123" s="104">
        <f t="shared" ref="AV123:AV124" si="78">+W123-(W26+W46+W73+W99+W119)</f>
        <v>0</v>
      </c>
      <c r="AW123" s="104">
        <f t="shared" ref="AW123:AW124" si="79">+X123-(X26+X46+X73+X99+X119)</f>
        <v>0</v>
      </c>
      <c r="AX123" s="104">
        <f t="shared" ref="AX123:AX124" si="80">+Y123-(Y26+Y46+Y73+Y99+Y119)</f>
        <v>0</v>
      </c>
      <c r="AY123" s="104">
        <f t="shared" ref="AY123:AY124" si="81">+Z123-(Z26+Z46+Z73+Z99+Z119)</f>
        <v>0</v>
      </c>
      <c r="BA123" s="104">
        <f t="shared" si="37"/>
        <v>0</v>
      </c>
    </row>
    <row r="124" spans="2:53" s="108" customFormat="1" ht="17.100000000000001" customHeight="1">
      <c r="B124" s="283"/>
      <c r="C124" s="425" t="s">
        <v>332</v>
      </c>
      <c r="D124" s="292">
        <f t="shared" ref="D124:Y124" si="82">+D27+D47+D74+D100+D120</f>
        <v>0</v>
      </c>
      <c r="E124" s="292">
        <f t="shared" si="82"/>
        <v>0</v>
      </c>
      <c r="F124" s="292">
        <f t="shared" si="82"/>
        <v>0</v>
      </c>
      <c r="G124" s="292">
        <f t="shared" si="82"/>
        <v>0</v>
      </c>
      <c r="H124" s="292">
        <f t="shared" si="82"/>
        <v>0</v>
      </c>
      <c r="I124" s="292">
        <f t="shared" si="82"/>
        <v>0</v>
      </c>
      <c r="J124" s="292">
        <f t="shared" si="82"/>
        <v>0</v>
      </c>
      <c r="K124" s="292">
        <f t="shared" si="82"/>
        <v>0</v>
      </c>
      <c r="L124" s="292">
        <f t="shared" si="82"/>
        <v>0</v>
      </c>
      <c r="M124" s="292">
        <f t="shared" si="82"/>
        <v>0</v>
      </c>
      <c r="N124" s="292">
        <f t="shared" si="82"/>
        <v>0</v>
      </c>
      <c r="O124" s="292">
        <f t="shared" si="82"/>
        <v>0</v>
      </c>
      <c r="P124" s="292">
        <f t="shared" si="82"/>
        <v>0</v>
      </c>
      <c r="Q124" s="292">
        <f t="shared" si="82"/>
        <v>0</v>
      </c>
      <c r="R124" s="292">
        <f t="shared" si="82"/>
        <v>0</v>
      </c>
      <c r="S124" s="292">
        <f t="shared" si="82"/>
        <v>0</v>
      </c>
      <c r="T124" s="292">
        <f t="shared" si="82"/>
        <v>0</v>
      </c>
      <c r="U124" s="292">
        <f t="shared" si="82"/>
        <v>0</v>
      </c>
      <c r="V124" s="292">
        <f t="shared" si="82"/>
        <v>0</v>
      </c>
      <c r="W124" s="292">
        <f t="shared" si="82"/>
        <v>0</v>
      </c>
      <c r="X124" s="292">
        <f t="shared" si="82"/>
        <v>0</v>
      </c>
      <c r="Y124" s="292">
        <f t="shared" si="82"/>
        <v>0</v>
      </c>
      <c r="Z124" s="293">
        <f t="shared" si="53"/>
        <v>0</v>
      </c>
      <c r="AA124" s="311"/>
      <c r="AB124" s="107"/>
      <c r="AC124" s="104">
        <f t="shared" si="59"/>
        <v>0</v>
      </c>
      <c r="AD124" s="104">
        <f t="shared" si="60"/>
        <v>0</v>
      </c>
      <c r="AE124" s="104">
        <f t="shared" si="61"/>
        <v>0</v>
      </c>
      <c r="AF124" s="104">
        <f t="shared" si="62"/>
        <v>0</v>
      </c>
      <c r="AG124" s="104">
        <f t="shared" si="63"/>
        <v>0</v>
      </c>
      <c r="AH124" s="104">
        <f t="shared" si="64"/>
        <v>0</v>
      </c>
      <c r="AI124" s="104">
        <f t="shared" si="65"/>
        <v>0</v>
      </c>
      <c r="AJ124" s="104">
        <f t="shared" si="66"/>
        <v>0</v>
      </c>
      <c r="AK124" s="104">
        <f t="shared" si="67"/>
        <v>0</v>
      </c>
      <c r="AL124" s="104">
        <f t="shared" si="68"/>
        <v>0</v>
      </c>
      <c r="AM124" s="104">
        <f t="shared" si="69"/>
        <v>0</v>
      </c>
      <c r="AN124" s="104">
        <f t="shared" si="70"/>
        <v>0</v>
      </c>
      <c r="AO124" s="104">
        <f t="shared" si="71"/>
        <v>0</v>
      </c>
      <c r="AP124" s="104">
        <f t="shared" si="72"/>
        <v>0</v>
      </c>
      <c r="AQ124" s="104">
        <f t="shared" si="73"/>
        <v>0</v>
      </c>
      <c r="AR124" s="104">
        <f t="shared" si="74"/>
        <v>0</v>
      </c>
      <c r="AS124" s="104">
        <f t="shared" si="75"/>
        <v>0</v>
      </c>
      <c r="AT124" s="104">
        <f t="shared" si="76"/>
        <v>0</v>
      </c>
      <c r="AU124" s="104">
        <f t="shared" si="77"/>
        <v>0</v>
      </c>
      <c r="AV124" s="104">
        <f t="shared" si="78"/>
        <v>0</v>
      </c>
      <c r="AW124" s="104">
        <f t="shared" si="79"/>
        <v>0</v>
      </c>
      <c r="AX124" s="104">
        <f t="shared" si="80"/>
        <v>0</v>
      </c>
      <c r="AY124" s="104">
        <f t="shared" si="81"/>
        <v>0</v>
      </c>
      <c r="BA124" s="104">
        <f t="shared" si="37"/>
        <v>0</v>
      </c>
    </row>
    <row r="125" spans="2:53" s="108" customFormat="1" ht="17.100000000000001" customHeight="1">
      <c r="B125" s="283"/>
      <c r="C125" s="286" t="s">
        <v>223</v>
      </c>
      <c r="D125" s="292">
        <f t="shared" ref="D125:Y125" si="83">+D28+D48+D75+D101+D121</f>
        <v>0</v>
      </c>
      <c r="E125" s="292">
        <f t="shared" si="83"/>
        <v>0</v>
      </c>
      <c r="F125" s="292">
        <f t="shared" si="83"/>
        <v>0</v>
      </c>
      <c r="G125" s="292">
        <f t="shared" si="83"/>
        <v>0</v>
      </c>
      <c r="H125" s="292">
        <f t="shared" si="83"/>
        <v>0</v>
      </c>
      <c r="I125" s="292">
        <f t="shared" si="83"/>
        <v>0</v>
      </c>
      <c r="J125" s="292">
        <f t="shared" si="83"/>
        <v>0</v>
      </c>
      <c r="K125" s="292">
        <f t="shared" si="83"/>
        <v>0</v>
      </c>
      <c r="L125" s="292">
        <f t="shared" si="83"/>
        <v>0</v>
      </c>
      <c r="M125" s="292">
        <f t="shared" si="83"/>
        <v>0</v>
      </c>
      <c r="N125" s="292">
        <f t="shared" si="83"/>
        <v>0</v>
      </c>
      <c r="O125" s="292">
        <f t="shared" si="83"/>
        <v>0</v>
      </c>
      <c r="P125" s="292">
        <f t="shared" si="83"/>
        <v>0</v>
      </c>
      <c r="Q125" s="292">
        <f t="shared" si="83"/>
        <v>0</v>
      </c>
      <c r="R125" s="292">
        <f t="shared" si="83"/>
        <v>0</v>
      </c>
      <c r="S125" s="292">
        <f t="shared" si="83"/>
        <v>0</v>
      </c>
      <c r="T125" s="292">
        <f t="shared" si="83"/>
        <v>0</v>
      </c>
      <c r="U125" s="292">
        <f t="shared" si="83"/>
        <v>0</v>
      </c>
      <c r="V125" s="292">
        <f t="shared" si="83"/>
        <v>0</v>
      </c>
      <c r="W125" s="292">
        <f t="shared" si="83"/>
        <v>0</v>
      </c>
      <c r="X125" s="292">
        <f t="shared" si="83"/>
        <v>0</v>
      </c>
      <c r="Y125" s="292">
        <f t="shared" si="83"/>
        <v>0</v>
      </c>
      <c r="Z125" s="302">
        <f t="shared" si="53"/>
        <v>0</v>
      </c>
      <c r="AA125" s="311"/>
      <c r="AB125" s="107"/>
      <c r="AC125" s="104">
        <f t="shared" si="59"/>
        <v>0</v>
      </c>
      <c r="AD125" s="104">
        <f t="shared" si="59"/>
        <v>0</v>
      </c>
      <c r="AE125" s="104">
        <f t="shared" si="59"/>
        <v>0</v>
      </c>
      <c r="AF125" s="104">
        <f t="shared" si="59"/>
        <v>0</v>
      </c>
      <c r="AG125" s="104">
        <f t="shared" si="59"/>
        <v>0</v>
      </c>
      <c r="AH125" s="104">
        <f t="shared" si="59"/>
        <v>0</v>
      </c>
      <c r="AI125" s="104">
        <f t="shared" si="59"/>
        <v>0</v>
      </c>
      <c r="AJ125" s="104">
        <f t="shared" si="59"/>
        <v>0</v>
      </c>
      <c r="AK125" s="104">
        <f t="shared" si="59"/>
        <v>0</v>
      </c>
      <c r="AL125" s="104">
        <f t="shared" si="59"/>
        <v>0</v>
      </c>
      <c r="AM125" s="104">
        <f t="shared" ref="AM125:AV125" si="84">+N125-(N28+N48+N75+N101+N121)</f>
        <v>0</v>
      </c>
      <c r="AN125" s="104">
        <f t="shared" si="84"/>
        <v>0</v>
      </c>
      <c r="AO125" s="104">
        <f t="shared" si="84"/>
        <v>0</v>
      </c>
      <c r="AP125" s="104">
        <f t="shared" si="84"/>
        <v>0</v>
      </c>
      <c r="AQ125" s="104">
        <f t="shared" si="84"/>
        <v>0</v>
      </c>
      <c r="AR125" s="104">
        <f t="shared" si="84"/>
        <v>0</v>
      </c>
      <c r="AS125" s="104">
        <f t="shared" si="84"/>
        <v>0</v>
      </c>
      <c r="AT125" s="104">
        <f t="shared" si="84"/>
        <v>0</v>
      </c>
      <c r="AU125" s="104">
        <f t="shared" si="84"/>
        <v>0</v>
      </c>
      <c r="AV125" s="104">
        <f t="shared" si="84"/>
        <v>0</v>
      </c>
      <c r="AW125" s="104">
        <f>+X125-(X28+X48+X75+X101+X121)</f>
        <v>0</v>
      </c>
      <c r="AX125" s="104">
        <f>+Y125-(Y28+Y48+Y75+Y101+Y121)</f>
        <v>0</v>
      </c>
      <c r="AY125" s="104">
        <f>+Z125-(Z28+Z48+Z75+Z101+Z121)</f>
        <v>0</v>
      </c>
      <c r="BA125" s="219">
        <f t="shared" si="37"/>
        <v>0</v>
      </c>
    </row>
    <row r="126" spans="2:53" s="182" customFormat="1" ht="9.9499999999999993" customHeight="1">
      <c r="B126" s="364"/>
      <c r="C126" s="365"/>
      <c r="D126" s="305"/>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06"/>
      <c r="AA126" s="314"/>
      <c r="AB126" s="184"/>
      <c r="AC126" s="197"/>
      <c r="AD126" s="197"/>
      <c r="AE126" s="197"/>
      <c r="AF126" s="197"/>
      <c r="AG126" s="197"/>
      <c r="AH126" s="197"/>
      <c r="AI126" s="197"/>
      <c r="AJ126" s="197"/>
      <c r="AK126" s="197"/>
      <c r="AL126" s="197"/>
      <c r="AM126" s="197"/>
      <c r="AN126" s="197"/>
      <c r="AO126" s="197"/>
      <c r="AP126" s="197"/>
      <c r="AQ126" s="197"/>
      <c r="AR126" s="197"/>
      <c r="AS126" s="197"/>
      <c r="AT126" s="197"/>
      <c r="AU126" s="197"/>
      <c r="AV126" s="197"/>
      <c r="AW126" s="197"/>
      <c r="AX126" s="197"/>
      <c r="AY126" s="197"/>
      <c r="BA126" s="201"/>
    </row>
    <row r="127" spans="2:53" ht="84.75" customHeight="1">
      <c r="B127" s="76"/>
      <c r="C127" s="540" t="s">
        <v>285</v>
      </c>
      <c r="D127" s="540"/>
      <c r="E127" s="540"/>
      <c r="F127" s="540"/>
      <c r="G127" s="540"/>
      <c r="H127" s="540"/>
      <c r="I127" s="540"/>
      <c r="J127" s="540"/>
      <c r="K127" s="540"/>
      <c r="L127" s="540"/>
      <c r="M127" s="540"/>
      <c r="N127" s="540"/>
      <c r="O127" s="540"/>
      <c r="P127" s="540"/>
      <c r="Q127" s="540"/>
      <c r="R127" s="540"/>
      <c r="S127" s="540"/>
      <c r="T127" s="540"/>
      <c r="U127" s="540"/>
      <c r="V127" s="540"/>
      <c r="W127" s="540"/>
      <c r="X127" s="540"/>
      <c r="Y127" s="540"/>
      <c r="Z127" s="540"/>
      <c r="AA127" s="148"/>
      <c r="AC127" s="79"/>
      <c r="AD127" s="79"/>
      <c r="AE127" s="79"/>
      <c r="AF127" s="79"/>
      <c r="BA127" s="73"/>
    </row>
    <row r="128" spans="2:53"/>
    <row r="129"/>
    <row r="130"/>
    <row r="131"/>
    <row r="132"/>
    <row r="133"/>
    <row r="134"/>
    <row r="135"/>
    <row r="136"/>
    <row r="137"/>
    <row r="138"/>
    <row r="139"/>
    <row r="140"/>
    <row r="141"/>
    <row r="142"/>
    <row r="143"/>
    <row r="144"/>
    <row r="145"/>
    <row r="146"/>
    <row r="147"/>
    <row r="148"/>
    <row r="149"/>
  </sheetData>
  <dataConsolidate/>
  <mergeCells count="9">
    <mergeCell ref="C2:Z2"/>
    <mergeCell ref="C3:Z3"/>
    <mergeCell ref="C4:Z4"/>
    <mergeCell ref="C5:Z5"/>
    <mergeCell ref="AC7:AY7"/>
    <mergeCell ref="AC5:BA5"/>
    <mergeCell ref="C127:Z127"/>
    <mergeCell ref="D7:Z7"/>
    <mergeCell ref="D6:AA6"/>
  </mergeCells>
  <phoneticPr fontId="0" type="noConversion"/>
  <conditionalFormatting sqref="D9:K9 D101:Z118 D121:Z122 D125:Z126 D10:Z45 D48:Z72 D75:Z98">
    <cfRule type="expression" dxfId="86" priority="15" stopIfTrue="1">
      <formula>AND(D9&lt;&gt;"",OR(D9&lt;0,NOT(ISNUMBER(D9))))</formula>
    </cfRule>
  </conditionalFormatting>
  <conditionalFormatting sqref="AA121 AA101 AA75 AA28 AA48 AA57:AA71 AA103:AA117 AA83:AA97 AA10:AA24 AA30:AA44">
    <cfRule type="expression" dxfId="85" priority="16" stopIfTrue="1">
      <formula>AA10=1</formula>
    </cfRule>
  </conditionalFormatting>
  <conditionalFormatting sqref="AC9:BA45 AC48:BA72 AC75:BA98 AC101:BA118 AC121:BA122 AC125:BA126">
    <cfRule type="expression" dxfId="84" priority="18" stopIfTrue="1">
      <formula>ABS(AC9)&gt;10</formula>
    </cfRule>
  </conditionalFormatting>
  <conditionalFormatting sqref="D6:AA6">
    <cfRule type="expression" dxfId="83" priority="150" stopIfTrue="1">
      <formula>COUNTA(D10:Z125)&lt;&gt;COUNTIF(D10:Z125,"&gt;=0")</formula>
    </cfRule>
  </conditionalFormatting>
  <conditionalFormatting sqref="D46:Z47">
    <cfRule type="expression" dxfId="82" priority="13" stopIfTrue="1">
      <formula>AND(D46&lt;&gt;"",OR(D46&lt;0,NOT(ISNUMBER(D46))))</formula>
    </cfRule>
  </conditionalFormatting>
  <conditionalFormatting sqref="AC46:BA47">
    <cfRule type="expression" dxfId="81" priority="14" stopIfTrue="1">
      <formula>ABS(AC46)&gt;10</formula>
    </cfRule>
  </conditionalFormatting>
  <conditionalFormatting sqref="D73:Z74">
    <cfRule type="expression" dxfId="80" priority="11" stopIfTrue="1">
      <formula>AND(D73&lt;&gt;"",OR(D73&lt;0,NOT(ISNUMBER(D73))))</formula>
    </cfRule>
  </conditionalFormatting>
  <conditionalFormatting sqref="AC73:BA74">
    <cfRule type="expression" dxfId="79" priority="12" stopIfTrue="1">
      <formula>ABS(AC73)&gt;10</formula>
    </cfRule>
  </conditionalFormatting>
  <conditionalFormatting sqref="D99:Z100">
    <cfRule type="expression" dxfId="78" priority="9" stopIfTrue="1">
      <formula>AND(D99&lt;&gt;"",OR(D99&lt;0,NOT(ISNUMBER(D99))))</formula>
    </cfRule>
  </conditionalFormatting>
  <conditionalFormatting sqref="AC99:BA100">
    <cfRule type="expression" dxfId="77" priority="10" stopIfTrue="1">
      <formula>ABS(AC99)&gt;10</formula>
    </cfRule>
  </conditionalFormatting>
  <conditionalFormatting sqref="Z123:Z124">
    <cfRule type="expression" dxfId="76" priority="5" stopIfTrue="1">
      <formula>AND(Z123&lt;&gt;"",OR(Z123&lt;0,NOT(ISNUMBER(Z123))))</formula>
    </cfRule>
  </conditionalFormatting>
  <conditionalFormatting sqref="D119:Z120">
    <cfRule type="expression" dxfId="75" priority="7" stopIfTrue="1">
      <formula>AND(D119&lt;&gt;"",OR(D119&lt;0,NOT(ISNUMBER(D119))))</formula>
    </cfRule>
  </conditionalFormatting>
  <conditionalFormatting sqref="AC119:BA120">
    <cfRule type="expression" dxfId="74" priority="8" stopIfTrue="1">
      <formula>ABS(AC119)&gt;10</formula>
    </cfRule>
  </conditionalFormatting>
  <conditionalFormatting sqref="AD123:BA124">
    <cfRule type="expression" dxfId="73" priority="6" stopIfTrue="1">
      <formula>ABS(AD123)&gt;10</formula>
    </cfRule>
  </conditionalFormatting>
  <conditionalFormatting sqref="D123:D124">
    <cfRule type="expression" dxfId="72" priority="4" stopIfTrue="1">
      <formula>AND(D123&lt;&gt;"",OR(D123&lt;0,NOT(ISNUMBER(D123))))</formula>
    </cfRule>
  </conditionalFormatting>
  <conditionalFormatting sqref="E123:Y124">
    <cfRule type="expression" dxfId="71" priority="3" stopIfTrue="1">
      <formula>AND(E123&lt;&gt;"",OR(E123&lt;0,NOT(ISNUMBER(E123))))</formula>
    </cfRule>
  </conditionalFormatting>
  <conditionalFormatting sqref="AC124">
    <cfRule type="expression" dxfId="70" priority="2" stopIfTrue="1">
      <formula>ABS(AC124)&gt;10</formula>
    </cfRule>
  </conditionalFormatting>
  <conditionalFormatting sqref="AC123">
    <cfRule type="expression" dxfId="69" priority="1" stopIfTrue="1">
      <formula>ABS(AC123)&gt;10</formula>
    </cfRule>
  </conditionalFormatting>
  <pageMargins left="0.74803149606299213" right="0.74803149606299213" top="0.98425196850393704" bottom="0.98425196850393704" header="0.51181102362204722" footer="0.51181102362204722"/>
  <pageSetup paperSize="8" scale="60" orientation="portrait" r:id="rId1"/>
  <headerFooter alignWithMargins="0">
    <oddFooter>&amp;R2019 Triennial Central Bank Survey</oddFooter>
  </headerFooter>
  <rowBreaks count="1" manualBreakCount="1">
    <brk id="81" min="1" max="2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outlinePr summaryBelow="0" summaryRight="0"/>
  </sheetPr>
  <dimension ref="B1:BF152"/>
  <sheetViews>
    <sheetView showGridLines="0" zoomScale="75" zoomScaleNormal="75" zoomScaleSheetLayoutView="70" workbookViewId="0">
      <pane xSplit="3" ySplit="8" topLeftCell="D9" activePane="bottomRight" state="frozen"/>
      <selection pane="topRight" activeCell="D1" sqref="D1"/>
      <selection pane="bottomLeft" activeCell="A9" sqref="A9"/>
      <selection pane="bottomRight"/>
    </sheetView>
  </sheetViews>
  <sheetFormatPr defaultColWidth="0" defaultRowHeight="12" zeroHeight="1"/>
  <cols>
    <col min="1" max="2" width="1.7109375" style="72" customWidth="1"/>
    <col min="3" max="3" width="50.7109375" style="72" customWidth="1"/>
    <col min="4" max="9" width="7.7109375" style="72" customWidth="1"/>
    <col min="10" max="10" width="7.7109375" customWidth="1"/>
    <col min="11" max="23" width="7.7109375" style="75" customWidth="1"/>
    <col min="24" max="25" width="8.85546875" style="72" customWidth="1"/>
    <col min="26" max="26" width="12.7109375" style="72" customWidth="1"/>
    <col min="27" max="27" width="11.7109375" style="75" customWidth="1"/>
    <col min="28" max="28" width="1.7109375" style="149" customWidth="1"/>
    <col min="29" max="29" width="1.7109375" style="72" customWidth="1"/>
    <col min="30" max="33" width="6.7109375" style="78" customWidth="1"/>
    <col min="34" max="53" width="6.7109375" style="72" customWidth="1"/>
    <col min="54" max="54" width="1.7109375" style="72" customWidth="1"/>
    <col min="55" max="57" width="6.7109375" style="72" customWidth="1"/>
    <col min="58" max="58" width="9.140625" style="72" customWidth="1"/>
    <col min="59" max="16384" width="0" style="72" hidden="1"/>
  </cols>
  <sheetData>
    <row r="1" spans="2:57" s="47" customFormat="1" ht="20.100000000000001" customHeight="1">
      <c r="B1" s="43" t="s">
        <v>15</v>
      </c>
      <c r="C1" s="44"/>
      <c r="D1" s="45"/>
      <c r="E1" s="45"/>
      <c r="F1" s="45"/>
      <c r="G1" s="45"/>
      <c r="H1" s="45"/>
      <c r="I1" s="45"/>
      <c r="K1" s="51"/>
      <c r="L1" s="51"/>
      <c r="M1" s="51"/>
      <c r="N1" s="51"/>
      <c r="O1" s="51"/>
      <c r="P1" s="51"/>
      <c r="Q1" s="51"/>
      <c r="R1" s="51"/>
      <c r="S1" s="51"/>
      <c r="T1" s="51"/>
      <c r="U1" s="51"/>
      <c r="V1" s="51"/>
      <c r="W1" s="51"/>
      <c r="X1" s="45"/>
      <c r="Y1" s="45"/>
      <c r="Z1" s="45"/>
      <c r="AA1" s="232"/>
      <c r="AB1" s="145"/>
      <c r="AC1" s="45"/>
      <c r="AD1" s="80"/>
      <c r="AE1" s="80"/>
      <c r="AF1" s="80"/>
      <c r="AG1" s="80"/>
      <c r="AH1" s="46"/>
      <c r="BC1" s="71"/>
      <c r="BD1" s="71"/>
      <c r="BE1" s="71"/>
    </row>
    <row r="2" spans="2:57" s="47" customFormat="1" ht="20.100000000000001" customHeight="1">
      <c r="B2" s="48"/>
      <c r="C2" s="531" t="s">
        <v>56</v>
      </c>
      <c r="D2" s="531"/>
      <c r="E2" s="531"/>
      <c r="F2" s="531"/>
      <c r="G2" s="531"/>
      <c r="H2" s="531"/>
      <c r="I2" s="531"/>
      <c r="J2" s="531"/>
      <c r="K2" s="531"/>
      <c r="L2" s="531"/>
      <c r="M2" s="531"/>
      <c r="N2" s="531"/>
      <c r="O2" s="531"/>
      <c r="P2" s="531"/>
      <c r="Q2" s="531"/>
      <c r="R2" s="531"/>
      <c r="S2" s="531"/>
      <c r="T2" s="531"/>
      <c r="U2" s="531"/>
      <c r="V2" s="531"/>
      <c r="W2" s="531"/>
      <c r="X2" s="531"/>
      <c r="Y2" s="531"/>
      <c r="Z2" s="531"/>
      <c r="AA2" s="531"/>
      <c r="AB2" s="145"/>
      <c r="AC2" s="31"/>
      <c r="AD2" s="193" t="s">
        <v>57</v>
      </c>
      <c r="AE2" s="194">
        <f>MAX(AD9:BE128)</f>
        <v>0</v>
      </c>
      <c r="AH2" s="46"/>
    </row>
    <row r="3" spans="2:57" s="47" customFormat="1" ht="20.100000000000001" customHeight="1">
      <c r="C3" s="531" t="s">
        <v>50</v>
      </c>
      <c r="D3" s="531"/>
      <c r="E3" s="531"/>
      <c r="F3" s="531"/>
      <c r="G3" s="531"/>
      <c r="H3" s="531"/>
      <c r="I3" s="531"/>
      <c r="J3" s="531"/>
      <c r="K3" s="531"/>
      <c r="L3" s="531"/>
      <c r="M3" s="531"/>
      <c r="N3" s="531"/>
      <c r="O3" s="531"/>
      <c r="P3" s="531"/>
      <c r="Q3" s="531"/>
      <c r="R3" s="531"/>
      <c r="S3" s="531"/>
      <c r="T3" s="531"/>
      <c r="U3" s="531"/>
      <c r="V3" s="531"/>
      <c r="W3" s="531"/>
      <c r="X3" s="531"/>
      <c r="Y3" s="531"/>
      <c r="Z3" s="531"/>
      <c r="AA3" s="531"/>
      <c r="AB3" s="145"/>
      <c r="AC3" s="31"/>
      <c r="AD3" s="195" t="s">
        <v>58</v>
      </c>
      <c r="AE3" s="196">
        <f>MIN(AD9:BE128)</f>
        <v>0</v>
      </c>
      <c r="AF3" s="81"/>
      <c r="AH3" s="46"/>
      <c r="BC3" s="71"/>
      <c r="BD3" s="71"/>
      <c r="BE3" s="71"/>
    </row>
    <row r="4" spans="2:57" s="47" customFormat="1" ht="20.100000000000001" customHeight="1">
      <c r="C4" s="531" t="s">
        <v>289</v>
      </c>
      <c r="D4" s="531"/>
      <c r="E4" s="531"/>
      <c r="F4" s="531"/>
      <c r="G4" s="531"/>
      <c r="H4" s="531"/>
      <c r="I4" s="531"/>
      <c r="J4" s="531"/>
      <c r="K4" s="531"/>
      <c r="L4" s="531"/>
      <c r="M4" s="531"/>
      <c r="N4" s="531"/>
      <c r="O4" s="531"/>
      <c r="P4" s="531"/>
      <c r="Q4" s="531"/>
      <c r="R4" s="531"/>
      <c r="S4" s="531"/>
      <c r="T4" s="531"/>
      <c r="U4" s="531"/>
      <c r="V4" s="531"/>
      <c r="W4" s="531"/>
      <c r="X4" s="531"/>
      <c r="Y4" s="531"/>
      <c r="Z4" s="531"/>
      <c r="AA4" s="531"/>
      <c r="AB4" s="145"/>
      <c r="AC4" s="50"/>
      <c r="AF4" s="81"/>
      <c r="AG4" s="83"/>
      <c r="AH4" s="46"/>
      <c r="BC4" s="71"/>
      <c r="BD4" s="71"/>
      <c r="BE4" s="71"/>
    </row>
    <row r="5" spans="2:57" s="47" customFormat="1" ht="20.100000000000001" customHeight="1">
      <c r="C5" s="531" t="s">
        <v>275</v>
      </c>
      <c r="D5" s="531"/>
      <c r="E5" s="531"/>
      <c r="F5" s="531"/>
      <c r="G5" s="531"/>
      <c r="H5" s="531"/>
      <c r="I5" s="531"/>
      <c r="J5" s="531"/>
      <c r="K5" s="531"/>
      <c r="L5" s="531"/>
      <c r="M5" s="531"/>
      <c r="N5" s="531"/>
      <c r="O5" s="531"/>
      <c r="P5" s="531"/>
      <c r="Q5" s="531"/>
      <c r="R5" s="531"/>
      <c r="S5" s="531"/>
      <c r="T5" s="531"/>
      <c r="U5" s="531"/>
      <c r="V5" s="531"/>
      <c r="W5" s="531"/>
      <c r="X5" s="531"/>
      <c r="Y5" s="531"/>
      <c r="Z5" s="531"/>
      <c r="AA5" s="531"/>
      <c r="AB5" s="146"/>
      <c r="AC5" s="49"/>
      <c r="AD5" s="537" t="s">
        <v>55</v>
      </c>
      <c r="AE5" s="538"/>
      <c r="AF5" s="538"/>
      <c r="AG5" s="538"/>
      <c r="AH5" s="538"/>
      <c r="AI5" s="538"/>
      <c r="AJ5" s="538"/>
      <c r="AK5" s="538"/>
      <c r="AL5" s="538"/>
      <c r="AM5" s="538"/>
      <c r="AN5" s="538"/>
      <c r="AO5" s="538"/>
      <c r="AP5" s="538"/>
      <c r="AQ5" s="538"/>
      <c r="AR5" s="538"/>
      <c r="AS5" s="538"/>
      <c r="AT5" s="538"/>
      <c r="AU5" s="538"/>
      <c r="AV5" s="538"/>
      <c r="AW5" s="538"/>
      <c r="AX5" s="538"/>
      <c r="AY5" s="538"/>
      <c r="AZ5" s="538"/>
      <c r="BA5" s="538"/>
      <c r="BB5" s="538"/>
      <c r="BC5" s="538"/>
      <c r="BD5" s="538"/>
      <c r="BE5" s="539"/>
    </row>
    <row r="6" spans="2:57" s="47" customFormat="1" ht="39.950000000000003" customHeight="1">
      <c r="D6" s="545" t="s">
        <v>180</v>
      </c>
      <c r="E6" s="545"/>
      <c r="F6" s="545"/>
      <c r="G6" s="545"/>
      <c r="H6" s="545"/>
      <c r="I6" s="545"/>
      <c r="J6" s="545"/>
      <c r="K6" s="545"/>
      <c r="L6" s="545"/>
      <c r="M6" s="545"/>
      <c r="N6" s="545"/>
      <c r="O6" s="545"/>
      <c r="P6" s="545"/>
      <c r="Q6" s="545"/>
      <c r="R6" s="545"/>
      <c r="S6" s="545"/>
      <c r="T6" s="545"/>
      <c r="U6" s="545"/>
      <c r="V6" s="545"/>
      <c r="W6" s="545"/>
      <c r="X6" s="545"/>
      <c r="Y6" s="545"/>
      <c r="Z6" s="545"/>
      <c r="AA6" s="545"/>
      <c r="AB6" s="545"/>
      <c r="AC6" s="45"/>
      <c r="AH6" s="46"/>
    </row>
    <row r="7" spans="2:57" s="57" customFormat="1" ht="27.95" customHeight="1">
      <c r="B7" s="53"/>
      <c r="C7" s="54" t="s">
        <v>0</v>
      </c>
      <c r="D7" s="541" t="s">
        <v>20</v>
      </c>
      <c r="E7" s="542"/>
      <c r="F7" s="542"/>
      <c r="G7" s="542"/>
      <c r="H7" s="542"/>
      <c r="I7" s="542"/>
      <c r="J7" s="542"/>
      <c r="K7" s="542"/>
      <c r="L7" s="542"/>
      <c r="M7" s="542"/>
      <c r="N7" s="542"/>
      <c r="O7" s="542"/>
      <c r="P7" s="542"/>
      <c r="Q7" s="546"/>
      <c r="R7" s="547" t="s">
        <v>159</v>
      </c>
      <c r="S7" s="548"/>
      <c r="T7" s="548"/>
      <c r="U7" s="548"/>
      <c r="V7" s="548"/>
      <c r="W7" s="548"/>
      <c r="X7" s="548"/>
      <c r="Y7" s="549"/>
      <c r="Z7" s="550" t="s">
        <v>64</v>
      </c>
      <c r="AA7" s="550" t="s">
        <v>65</v>
      </c>
      <c r="AB7" s="153"/>
      <c r="AC7" s="55"/>
      <c r="AD7" s="537" t="str">
        <f>+D7</f>
        <v>EUR against</v>
      </c>
      <c r="AE7" s="538"/>
      <c r="AF7" s="538"/>
      <c r="AG7" s="538"/>
      <c r="AH7" s="538"/>
      <c r="AI7" s="538"/>
      <c r="AJ7" s="538"/>
      <c r="AK7" s="538"/>
      <c r="AL7" s="538"/>
      <c r="AM7" s="538"/>
      <c r="AN7" s="538"/>
      <c r="AO7" s="538"/>
      <c r="AP7" s="538"/>
      <c r="AQ7" s="538"/>
      <c r="AR7" s="537" t="str">
        <f>+R7</f>
        <v>JPY against</v>
      </c>
      <c r="AS7" s="538"/>
      <c r="AT7" s="538"/>
      <c r="AU7" s="538"/>
      <c r="AV7" s="538"/>
      <c r="AW7" s="538"/>
      <c r="AX7" s="538"/>
      <c r="AY7" s="539"/>
      <c r="AZ7" s="47"/>
      <c r="BA7" s="47"/>
      <c r="BC7" s="253" t="s">
        <v>19</v>
      </c>
      <c r="BD7" s="253" t="s">
        <v>3</v>
      </c>
      <c r="BE7" s="253" t="s">
        <v>8</v>
      </c>
    </row>
    <row r="8" spans="2:57" s="57" customFormat="1" ht="27.95" customHeight="1">
      <c r="B8" s="101"/>
      <c r="C8" s="102"/>
      <c r="D8" s="367" t="s">
        <v>7</v>
      </c>
      <c r="E8" s="367" t="s">
        <v>6</v>
      </c>
      <c r="F8" s="367" t="s">
        <v>5</v>
      </c>
      <c r="G8" s="367" t="s">
        <v>35</v>
      </c>
      <c r="H8" s="367" t="s">
        <v>21</v>
      </c>
      <c r="I8" s="367" t="s">
        <v>4</v>
      </c>
      <c r="J8" s="367" t="s">
        <v>26</v>
      </c>
      <c r="K8" s="367" t="s">
        <v>3</v>
      </c>
      <c r="L8" s="367" t="s">
        <v>39</v>
      </c>
      <c r="M8" s="367" t="s">
        <v>30</v>
      </c>
      <c r="N8" s="367" t="s">
        <v>22</v>
      </c>
      <c r="O8" s="367" t="s">
        <v>269</v>
      </c>
      <c r="P8" s="369" t="s">
        <v>63</v>
      </c>
      <c r="Q8" s="367" t="s">
        <v>8</v>
      </c>
      <c r="R8" s="367" t="s">
        <v>7</v>
      </c>
      <c r="S8" s="367" t="s">
        <v>23</v>
      </c>
      <c r="T8" s="367" t="s">
        <v>6</v>
      </c>
      <c r="U8" s="367" t="s">
        <v>38</v>
      </c>
      <c r="V8" s="367" t="s">
        <v>269</v>
      </c>
      <c r="W8" s="367" t="s">
        <v>34</v>
      </c>
      <c r="X8" s="369" t="s">
        <v>63</v>
      </c>
      <c r="Y8" s="166" t="s">
        <v>8</v>
      </c>
      <c r="Z8" s="551"/>
      <c r="AA8" s="551"/>
      <c r="AB8" s="154"/>
      <c r="AC8" s="58"/>
      <c r="AD8" s="168" t="str">
        <f>+D8</f>
        <v>AUD</v>
      </c>
      <c r="AE8" s="168" t="str">
        <f t="shared" ref="AE8:AO8" si="0">+E8</f>
        <v>CAD</v>
      </c>
      <c r="AF8" s="168" t="str">
        <f t="shared" si="0"/>
        <v>CHF</v>
      </c>
      <c r="AG8" s="168" t="str">
        <f t="shared" si="0"/>
        <v>CNY</v>
      </c>
      <c r="AH8" s="168" t="str">
        <f t="shared" si="0"/>
        <v>DKK</v>
      </c>
      <c r="AI8" s="168" t="str">
        <f t="shared" si="0"/>
        <v>GBP</v>
      </c>
      <c r="AJ8" s="168" t="str">
        <f t="shared" si="0"/>
        <v>HUF</v>
      </c>
      <c r="AK8" s="168" t="str">
        <f t="shared" si="0"/>
        <v>JPY</v>
      </c>
      <c r="AL8" s="168" t="str">
        <f t="shared" si="0"/>
        <v>NOK</v>
      </c>
      <c r="AM8" s="168" t="str">
        <f t="shared" si="0"/>
        <v>PLN</v>
      </c>
      <c r="AN8" s="168" t="str">
        <f t="shared" si="0"/>
        <v>SEK</v>
      </c>
      <c r="AO8" s="168" t="str">
        <f t="shared" si="0"/>
        <v>TRY</v>
      </c>
      <c r="AP8" s="168" t="s">
        <v>178</v>
      </c>
      <c r="AQ8" s="168" t="str">
        <f>+Q8</f>
        <v>TOT</v>
      </c>
      <c r="AR8" s="168" t="str">
        <f t="shared" ref="AR8:AW8" si="1">+R8</f>
        <v>AUD</v>
      </c>
      <c r="AS8" s="168" t="str">
        <f t="shared" si="1"/>
        <v>BRL</v>
      </c>
      <c r="AT8" s="168" t="str">
        <f t="shared" si="1"/>
        <v>CAD</v>
      </c>
      <c r="AU8" s="168" t="str">
        <f t="shared" si="1"/>
        <v>NZD</v>
      </c>
      <c r="AV8" s="168" t="str">
        <f t="shared" si="1"/>
        <v>TRY</v>
      </c>
      <c r="AW8" s="168" t="str">
        <f t="shared" si="1"/>
        <v>ZAR</v>
      </c>
      <c r="AX8" s="168" t="s">
        <v>178</v>
      </c>
      <c r="AY8" s="168" t="str">
        <f>+Y8</f>
        <v>TOT</v>
      </c>
      <c r="AZ8" s="253" t="s">
        <v>177</v>
      </c>
      <c r="BA8" s="253" t="s">
        <v>8</v>
      </c>
      <c r="BC8" s="253" t="s">
        <v>8</v>
      </c>
      <c r="BD8" s="253" t="s">
        <v>8</v>
      </c>
      <c r="BE8" s="253" t="s">
        <v>8</v>
      </c>
    </row>
    <row r="9" spans="2:57" s="61" customFormat="1" ht="30" customHeight="1">
      <c r="B9" s="356"/>
      <c r="C9" s="357" t="s">
        <v>43</v>
      </c>
      <c r="D9" s="287"/>
      <c r="E9" s="287"/>
      <c r="F9" s="287"/>
      <c r="G9" s="287"/>
      <c r="H9" s="287"/>
      <c r="I9" s="287"/>
      <c r="J9" s="288"/>
      <c r="K9" s="288"/>
      <c r="L9" s="288"/>
      <c r="M9" s="288"/>
      <c r="N9" s="288"/>
      <c r="O9" s="288"/>
      <c r="P9" s="288"/>
      <c r="Q9" s="288"/>
      <c r="R9" s="288"/>
      <c r="S9" s="288"/>
      <c r="T9" s="288"/>
      <c r="U9" s="288"/>
      <c r="V9" s="288"/>
      <c r="W9" s="288"/>
      <c r="X9" s="288"/>
      <c r="Y9" s="288"/>
      <c r="Z9" s="288"/>
      <c r="AA9" s="295"/>
      <c r="AB9" s="308"/>
      <c r="AC9" s="60"/>
      <c r="AD9" s="90"/>
      <c r="AE9" s="90"/>
      <c r="AF9" s="90"/>
      <c r="AG9" s="90"/>
      <c r="AH9" s="90"/>
      <c r="AI9" s="90"/>
      <c r="AJ9" s="90"/>
      <c r="AK9" s="90"/>
      <c r="AL9" s="90"/>
      <c r="AM9" s="90"/>
      <c r="AN9" s="90"/>
      <c r="AO9" s="90"/>
      <c r="AP9" s="90"/>
      <c r="AQ9" s="90"/>
      <c r="AR9" s="90"/>
      <c r="AS9" s="90"/>
      <c r="AT9" s="90"/>
      <c r="AU9" s="90"/>
      <c r="AV9" s="90"/>
      <c r="AW9" s="90"/>
      <c r="AX9" s="90"/>
      <c r="AY9" s="90"/>
      <c r="AZ9" s="90"/>
      <c r="BA9" s="90"/>
      <c r="BC9" s="85"/>
      <c r="BD9" s="85"/>
      <c r="BE9" s="85"/>
    </row>
    <row r="10" spans="2:57" s="57" customFormat="1" ht="17.100000000000001" customHeight="1">
      <c r="B10" s="358"/>
      <c r="C10" s="189" t="s">
        <v>10</v>
      </c>
      <c r="D10" s="442"/>
      <c r="E10" s="442"/>
      <c r="F10" s="442"/>
      <c r="G10" s="442"/>
      <c r="H10" s="442"/>
      <c r="I10" s="442"/>
      <c r="J10" s="442"/>
      <c r="K10" s="442"/>
      <c r="L10" s="442"/>
      <c r="M10" s="442"/>
      <c r="N10" s="442"/>
      <c r="O10" s="442"/>
      <c r="P10" s="442"/>
      <c r="Q10" s="443">
        <f>+SUM(D10:P10)</f>
        <v>0</v>
      </c>
      <c r="R10" s="442"/>
      <c r="S10" s="442"/>
      <c r="T10" s="442"/>
      <c r="U10" s="442"/>
      <c r="V10" s="442"/>
      <c r="W10" s="442"/>
      <c r="X10" s="442"/>
      <c r="Y10" s="443">
        <f>+SUM(R10:X10)</f>
        <v>0</v>
      </c>
      <c r="Z10" s="442"/>
      <c r="AA10" s="444">
        <f>+'A1'!M10+'A2'!Z10+'A3'!Q10+'A3'!Y10+'A3'!Z10</f>
        <v>0</v>
      </c>
      <c r="AB10" s="309"/>
      <c r="AC10" s="56"/>
      <c r="AD10" s="93">
        <f t="shared" ref="AD10:BA10" si="2">+D10-SUM(D11:D12)</f>
        <v>0</v>
      </c>
      <c r="AE10" s="93">
        <f t="shared" si="2"/>
        <v>0</v>
      </c>
      <c r="AF10" s="93">
        <f t="shared" si="2"/>
        <v>0</v>
      </c>
      <c r="AG10" s="93">
        <f t="shared" si="2"/>
        <v>0</v>
      </c>
      <c r="AH10" s="93">
        <f t="shared" si="2"/>
        <v>0</v>
      </c>
      <c r="AI10" s="93">
        <f t="shared" si="2"/>
        <v>0</v>
      </c>
      <c r="AJ10" s="93">
        <f t="shared" si="2"/>
        <v>0</v>
      </c>
      <c r="AK10" s="93">
        <f t="shared" si="2"/>
        <v>0</v>
      </c>
      <c r="AL10" s="93">
        <f t="shared" si="2"/>
        <v>0</v>
      </c>
      <c r="AM10" s="93">
        <f t="shared" si="2"/>
        <v>0</v>
      </c>
      <c r="AN10" s="93">
        <f t="shared" si="2"/>
        <v>0</v>
      </c>
      <c r="AO10" s="93">
        <f t="shared" si="2"/>
        <v>0</v>
      </c>
      <c r="AP10" s="93">
        <f t="shared" si="2"/>
        <v>0</v>
      </c>
      <c r="AQ10" s="93">
        <f t="shared" si="2"/>
        <v>0</v>
      </c>
      <c r="AR10" s="93">
        <f t="shared" si="2"/>
        <v>0</v>
      </c>
      <c r="AS10" s="93">
        <f t="shared" si="2"/>
        <v>0</v>
      </c>
      <c r="AT10" s="93">
        <f t="shared" si="2"/>
        <v>0</v>
      </c>
      <c r="AU10" s="93">
        <f t="shared" si="2"/>
        <v>0</v>
      </c>
      <c r="AV10" s="93">
        <f t="shared" si="2"/>
        <v>0</v>
      </c>
      <c r="AW10" s="93">
        <f t="shared" si="2"/>
        <v>0</v>
      </c>
      <c r="AX10" s="93">
        <f t="shared" si="2"/>
        <v>0</v>
      </c>
      <c r="AY10" s="93">
        <f t="shared" si="2"/>
        <v>0</v>
      </c>
      <c r="AZ10" s="93">
        <f t="shared" si="2"/>
        <v>0</v>
      </c>
      <c r="BA10" s="93">
        <f t="shared" si="2"/>
        <v>0</v>
      </c>
      <c r="BC10" s="94">
        <f>+Q10-SUM(D10:P10)</f>
        <v>0</v>
      </c>
      <c r="BD10" s="94">
        <f>+Y10-SUM(R10:X10)</f>
        <v>0</v>
      </c>
      <c r="BE10" s="94">
        <f>+AA10-'A1'!M10-'A2'!Z10-'A3'!Q10-'A3'!Y10-'A3'!Z10</f>
        <v>0</v>
      </c>
    </row>
    <row r="11" spans="2:57" s="57" customFormat="1" ht="17.100000000000001" customHeight="1">
      <c r="B11" s="359"/>
      <c r="C11" s="191" t="s">
        <v>53</v>
      </c>
      <c r="D11" s="442"/>
      <c r="E11" s="442"/>
      <c r="F11" s="442"/>
      <c r="G11" s="442"/>
      <c r="H11" s="442"/>
      <c r="I11" s="442"/>
      <c r="J11" s="442"/>
      <c r="K11" s="442"/>
      <c r="L11" s="442"/>
      <c r="M11" s="442"/>
      <c r="N11" s="442"/>
      <c r="O11" s="442"/>
      <c r="P11" s="442"/>
      <c r="Q11" s="445">
        <f t="shared" ref="Q11:Q84" si="3">+SUM(D11:P11)</f>
        <v>0</v>
      </c>
      <c r="R11" s="442"/>
      <c r="S11" s="442"/>
      <c r="T11" s="442"/>
      <c r="U11" s="442"/>
      <c r="V11" s="442"/>
      <c r="W11" s="442"/>
      <c r="X11" s="442"/>
      <c r="Y11" s="445">
        <f t="shared" ref="Y11:Y84" si="4">+SUM(R11:X11)</f>
        <v>0</v>
      </c>
      <c r="Z11" s="442"/>
      <c r="AA11" s="444">
        <f>+'A1'!M11+'A2'!Z11+'A3'!Q11+'A3'!Y11+'A3'!Z11</f>
        <v>0</v>
      </c>
      <c r="AB11" s="309"/>
      <c r="AC11" s="56"/>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C11" s="94">
        <f t="shared" ref="BC11:BC84" si="5">+Q11-SUM(D11:P11)</f>
        <v>0</v>
      </c>
      <c r="BD11" s="93">
        <f t="shared" ref="BD11:BD84" si="6">+Y11-SUM(R11:X11)</f>
        <v>0</v>
      </c>
      <c r="BE11" s="94">
        <f>+AA11-'A1'!M11-'A2'!Z11-'A3'!Q11-'A3'!Y11-'A3'!Z11</f>
        <v>0</v>
      </c>
    </row>
    <row r="12" spans="2:57" s="57" customFormat="1" ht="17.100000000000001" customHeight="1">
      <c r="B12" s="359"/>
      <c r="C12" s="191" t="s">
        <v>54</v>
      </c>
      <c r="D12" s="442"/>
      <c r="E12" s="442"/>
      <c r="F12" s="442"/>
      <c r="G12" s="442"/>
      <c r="H12" s="442"/>
      <c r="I12" s="442"/>
      <c r="J12" s="442"/>
      <c r="K12" s="442"/>
      <c r="L12" s="442"/>
      <c r="M12" s="442"/>
      <c r="N12" s="442"/>
      <c r="O12" s="442"/>
      <c r="P12" s="442"/>
      <c r="Q12" s="445">
        <f t="shared" si="3"/>
        <v>0</v>
      </c>
      <c r="R12" s="442"/>
      <c r="S12" s="442"/>
      <c r="T12" s="442"/>
      <c r="U12" s="442"/>
      <c r="V12" s="442"/>
      <c r="W12" s="442"/>
      <c r="X12" s="442"/>
      <c r="Y12" s="445">
        <f t="shared" si="4"/>
        <v>0</v>
      </c>
      <c r="Z12" s="442"/>
      <c r="AA12" s="444">
        <f>+'A1'!M12+'A2'!Z12+'A3'!Q12+'A3'!Y12+'A3'!Z12</f>
        <v>0</v>
      </c>
      <c r="AB12" s="309"/>
      <c r="AC12" s="56"/>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C12" s="94">
        <f t="shared" si="5"/>
        <v>0</v>
      </c>
      <c r="BD12" s="93">
        <f t="shared" si="6"/>
        <v>0</v>
      </c>
      <c r="BE12" s="94">
        <f>+AA12-'A1'!M12-'A2'!Z12-'A3'!Q12-'A3'!Y12-'A3'!Z12</f>
        <v>0</v>
      </c>
    </row>
    <row r="13" spans="2:57" s="57" customFormat="1" ht="30" customHeight="1">
      <c r="B13" s="358"/>
      <c r="C13" s="189" t="s">
        <v>11</v>
      </c>
      <c r="D13" s="442"/>
      <c r="E13" s="442"/>
      <c r="F13" s="442"/>
      <c r="G13" s="442"/>
      <c r="H13" s="442"/>
      <c r="I13" s="442"/>
      <c r="J13" s="442"/>
      <c r="K13" s="442"/>
      <c r="L13" s="442"/>
      <c r="M13" s="442"/>
      <c r="N13" s="442"/>
      <c r="O13" s="442"/>
      <c r="P13" s="442"/>
      <c r="Q13" s="445">
        <f t="shared" si="3"/>
        <v>0</v>
      </c>
      <c r="R13" s="442"/>
      <c r="S13" s="442"/>
      <c r="T13" s="442"/>
      <c r="U13" s="442"/>
      <c r="V13" s="442"/>
      <c r="W13" s="442"/>
      <c r="X13" s="442"/>
      <c r="Y13" s="445">
        <f t="shared" si="4"/>
        <v>0</v>
      </c>
      <c r="Z13" s="442"/>
      <c r="AA13" s="444">
        <f>+'A1'!M13+'A2'!Z13+'A3'!Q13+'A3'!Y13+'A3'!Z13</f>
        <v>0</v>
      </c>
      <c r="AB13" s="309"/>
      <c r="AC13" s="56"/>
      <c r="AD13" s="93">
        <f t="shared" ref="AD13:BA13" si="7">+D13-SUM(D14:D15)</f>
        <v>0</v>
      </c>
      <c r="AE13" s="93">
        <f t="shared" si="7"/>
        <v>0</v>
      </c>
      <c r="AF13" s="93">
        <f t="shared" si="7"/>
        <v>0</v>
      </c>
      <c r="AG13" s="93">
        <f t="shared" si="7"/>
        <v>0</v>
      </c>
      <c r="AH13" s="93">
        <f t="shared" si="7"/>
        <v>0</v>
      </c>
      <c r="AI13" s="93">
        <f t="shared" si="7"/>
        <v>0</v>
      </c>
      <c r="AJ13" s="93">
        <f t="shared" si="7"/>
        <v>0</v>
      </c>
      <c r="AK13" s="93">
        <f t="shared" si="7"/>
        <v>0</v>
      </c>
      <c r="AL13" s="93">
        <f t="shared" si="7"/>
        <v>0</v>
      </c>
      <c r="AM13" s="93">
        <f t="shared" si="7"/>
        <v>0</v>
      </c>
      <c r="AN13" s="93">
        <f t="shared" si="7"/>
        <v>0</v>
      </c>
      <c r="AO13" s="93">
        <f t="shared" si="7"/>
        <v>0</v>
      </c>
      <c r="AP13" s="93">
        <f t="shared" si="7"/>
        <v>0</v>
      </c>
      <c r="AQ13" s="93">
        <f t="shared" si="7"/>
        <v>0</v>
      </c>
      <c r="AR13" s="93">
        <f t="shared" si="7"/>
        <v>0</v>
      </c>
      <c r="AS13" s="93">
        <f t="shared" si="7"/>
        <v>0</v>
      </c>
      <c r="AT13" s="93">
        <f t="shared" si="7"/>
        <v>0</v>
      </c>
      <c r="AU13" s="93">
        <f t="shared" si="7"/>
        <v>0</v>
      </c>
      <c r="AV13" s="93">
        <f t="shared" si="7"/>
        <v>0</v>
      </c>
      <c r="AW13" s="93">
        <f t="shared" si="7"/>
        <v>0</v>
      </c>
      <c r="AX13" s="93">
        <f t="shared" si="7"/>
        <v>0</v>
      </c>
      <c r="AY13" s="93">
        <f t="shared" si="7"/>
        <v>0</v>
      </c>
      <c r="AZ13" s="93">
        <f t="shared" si="7"/>
        <v>0</v>
      </c>
      <c r="BA13" s="93">
        <f t="shared" si="7"/>
        <v>0</v>
      </c>
      <c r="BC13" s="94">
        <f t="shared" si="5"/>
        <v>0</v>
      </c>
      <c r="BD13" s="93">
        <f t="shared" si="6"/>
        <v>0</v>
      </c>
      <c r="BE13" s="94">
        <f>+AA13-'A1'!M13-'A2'!Z13-'A3'!Q13-'A3'!Y13-'A3'!Z13</f>
        <v>0</v>
      </c>
    </row>
    <row r="14" spans="2:57" s="57" customFormat="1" ht="17.100000000000001" customHeight="1">
      <c r="B14" s="358"/>
      <c r="C14" s="191" t="s">
        <v>53</v>
      </c>
      <c r="D14" s="442"/>
      <c r="E14" s="442"/>
      <c r="F14" s="442"/>
      <c r="G14" s="442"/>
      <c r="H14" s="442"/>
      <c r="I14" s="442"/>
      <c r="J14" s="442"/>
      <c r="K14" s="442"/>
      <c r="L14" s="442"/>
      <c r="M14" s="442"/>
      <c r="N14" s="442"/>
      <c r="O14" s="442"/>
      <c r="P14" s="442"/>
      <c r="Q14" s="445">
        <f t="shared" si="3"/>
        <v>0</v>
      </c>
      <c r="R14" s="442"/>
      <c r="S14" s="442"/>
      <c r="T14" s="442"/>
      <c r="U14" s="442"/>
      <c r="V14" s="442"/>
      <c r="W14" s="442"/>
      <c r="X14" s="442"/>
      <c r="Y14" s="445">
        <f t="shared" si="4"/>
        <v>0</v>
      </c>
      <c r="Z14" s="442"/>
      <c r="AA14" s="444">
        <f>+'A1'!M14+'A2'!Z14+'A3'!Q14+'A3'!Y14+'A3'!Z14</f>
        <v>0</v>
      </c>
      <c r="AB14" s="309"/>
      <c r="AC14" s="56"/>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C14" s="94">
        <f t="shared" si="5"/>
        <v>0</v>
      </c>
      <c r="BD14" s="93">
        <f t="shared" si="6"/>
        <v>0</v>
      </c>
      <c r="BE14" s="94">
        <f>+AA14-'A1'!M14-'A2'!Z14-'A3'!Q14-'A3'!Y14-'A3'!Z14</f>
        <v>0</v>
      </c>
    </row>
    <row r="15" spans="2:57" s="57" customFormat="1" ht="17.100000000000001" customHeight="1">
      <c r="B15" s="358"/>
      <c r="C15" s="191" t="s">
        <v>54</v>
      </c>
      <c r="D15" s="442"/>
      <c r="E15" s="442"/>
      <c r="F15" s="442"/>
      <c r="G15" s="442"/>
      <c r="H15" s="442"/>
      <c r="I15" s="442"/>
      <c r="J15" s="442"/>
      <c r="K15" s="442"/>
      <c r="L15" s="442"/>
      <c r="M15" s="442"/>
      <c r="N15" s="442"/>
      <c r="O15" s="442"/>
      <c r="P15" s="442"/>
      <c r="Q15" s="445">
        <f t="shared" si="3"/>
        <v>0</v>
      </c>
      <c r="R15" s="442"/>
      <c r="S15" s="442"/>
      <c r="T15" s="442"/>
      <c r="U15" s="442"/>
      <c r="V15" s="442"/>
      <c r="W15" s="442"/>
      <c r="X15" s="442"/>
      <c r="Y15" s="445">
        <f t="shared" si="4"/>
        <v>0</v>
      </c>
      <c r="Z15" s="442"/>
      <c r="AA15" s="444">
        <f>+'A1'!M15+'A2'!Z15+'A3'!Q15+'A3'!Y15+'A3'!Z15</f>
        <v>0</v>
      </c>
      <c r="AB15" s="309"/>
      <c r="AC15" s="56"/>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C15" s="94">
        <f t="shared" si="5"/>
        <v>0</v>
      </c>
      <c r="BD15" s="93">
        <f t="shared" si="6"/>
        <v>0</v>
      </c>
      <c r="BE15" s="94">
        <f>+AA15-'A1'!M15-'A2'!Z15-'A3'!Q15-'A3'!Y15-'A3'!Z15</f>
        <v>0</v>
      </c>
    </row>
    <row r="16" spans="2:57" s="61" customFormat="1" ht="30" customHeight="1">
      <c r="B16" s="360"/>
      <c r="C16" s="361" t="s">
        <v>168</v>
      </c>
      <c r="D16" s="446"/>
      <c r="E16" s="446"/>
      <c r="F16" s="446"/>
      <c r="G16" s="446"/>
      <c r="H16" s="446"/>
      <c r="I16" s="446"/>
      <c r="J16" s="446"/>
      <c r="K16" s="446"/>
      <c r="L16" s="446"/>
      <c r="M16" s="446"/>
      <c r="N16" s="446"/>
      <c r="O16" s="446"/>
      <c r="P16" s="446"/>
      <c r="Q16" s="447">
        <f t="shared" si="3"/>
        <v>0</v>
      </c>
      <c r="R16" s="446"/>
      <c r="S16" s="446"/>
      <c r="T16" s="446"/>
      <c r="U16" s="446"/>
      <c r="V16" s="446"/>
      <c r="W16" s="446"/>
      <c r="X16" s="446"/>
      <c r="Y16" s="447">
        <f t="shared" si="4"/>
        <v>0</v>
      </c>
      <c r="Z16" s="446"/>
      <c r="AA16" s="444">
        <f>+'A1'!M16+'A2'!Z16+'A3'!Q16+'A3'!Y16+'A3'!Z16</f>
        <v>0</v>
      </c>
      <c r="AB16" s="310"/>
      <c r="AC16" s="60"/>
      <c r="AD16" s="250">
        <f>+D13-SUM(D16:D21)</f>
        <v>0</v>
      </c>
      <c r="AE16" s="250">
        <f t="shared" ref="AE16:BA16" si="8">+E13-SUM(E16:E21)</f>
        <v>0</v>
      </c>
      <c r="AF16" s="250">
        <f t="shared" si="8"/>
        <v>0</v>
      </c>
      <c r="AG16" s="250">
        <f t="shared" si="8"/>
        <v>0</v>
      </c>
      <c r="AH16" s="250">
        <f t="shared" si="8"/>
        <v>0</v>
      </c>
      <c r="AI16" s="250">
        <f t="shared" si="8"/>
        <v>0</v>
      </c>
      <c r="AJ16" s="250">
        <f t="shared" si="8"/>
        <v>0</v>
      </c>
      <c r="AK16" s="250">
        <f t="shared" si="8"/>
        <v>0</v>
      </c>
      <c r="AL16" s="250">
        <f t="shared" si="8"/>
        <v>0</v>
      </c>
      <c r="AM16" s="250">
        <f t="shared" si="8"/>
        <v>0</v>
      </c>
      <c r="AN16" s="250">
        <f t="shared" si="8"/>
        <v>0</v>
      </c>
      <c r="AO16" s="250">
        <f t="shared" si="8"/>
        <v>0</v>
      </c>
      <c r="AP16" s="250">
        <f t="shared" si="8"/>
        <v>0</v>
      </c>
      <c r="AQ16" s="250">
        <f t="shared" si="8"/>
        <v>0</v>
      </c>
      <c r="AR16" s="250">
        <f t="shared" si="8"/>
        <v>0</v>
      </c>
      <c r="AS16" s="250">
        <f t="shared" si="8"/>
        <v>0</v>
      </c>
      <c r="AT16" s="250">
        <f t="shared" si="8"/>
        <v>0</v>
      </c>
      <c r="AU16" s="250">
        <f t="shared" si="8"/>
        <v>0</v>
      </c>
      <c r="AV16" s="250">
        <f t="shared" si="8"/>
        <v>0</v>
      </c>
      <c r="AW16" s="250">
        <f t="shared" si="8"/>
        <v>0</v>
      </c>
      <c r="AX16" s="250">
        <f t="shared" si="8"/>
        <v>0</v>
      </c>
      <c r="AY16" s="250">
        <f t="shared" si="8"/>
        <v>0</v>
      </c>
      <c r="AZ16" s="250">
        <f t="shared" si="8"/>
        <v>0</v>
      </c>
      <c r="BA16" s="250">
        <f t="shared" si="8"/>
        <v>0</v>
      </c>
      <c r="BC16" s="96">
        <f t="shared" si="5"/>
        <v>0</v>
      </c>
      <c r="BD16" s="250">
        <f t="shared" si="6"/>
        <v>0</v>
      </c>
      <c r="BE16" s="96">
        <f>+AA16-'A1'!M16-'A2'!Z16-'A3'!Q16-'A3'!Y16-'A3'!Z16</f>
        <v>0</v>
      </c>
    </row>
    <row r="17" spans="2:57" s="57" customFormat="1" ht="17.100000000000001" customHeight="1">
      <c r="B17" s="359"/>
      <c r="C17" s="191" t="s">
        <v>66</v>
      </c>
      <c r="D17" s="442"/>
      <c r="E17" s="442"/>
      <c r="F17" s="442"/>
      <c r="G17" s="442"/>
      <c r="H17" s="442"/>
      <c r="I17" s="442"/>
      <c r="J17" s="442"/>
      <c r="K17" s="442"/>
      <c r="L17" s="442"/>
      <c r="M17" s="442"/>
      <c r="N17" s="442"/>
      <c r="O17" s="442"/>
      <c r="P17" s="442"/>
      <c r="Q17" s="445">
        <f t="shared" si="3"/>
        <v>0</v>
      </c>
      <c r="R17" s="442"/>
      <c r="S17" s="442"/>
      <c r="T17" s="442"/>
      <c r="U17" s="442"/>
      <c r="V17" s="442"/>
      <c r="W17" s="442"/>
      <c r="X17" s="442"/>
      <c r="Y17" s="445">
        <f t="shared" si="4"/>
        <v>0</v>
      </c>
      <c r="Z17" s="442"/>
      <c r="AA17" s="443">
        <f>+'A1'!M17+'A2'!Z17+'A3'!Q17+'A3'!Y17+'A3'!Z17</f>
        <v>0</v>
      </c>
      <c r="AB17" s="309"/>
      <c r="AC17" s="56"/>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C17" s="94">
        <f t="shared" si="5"/>
        <v>0</v>
      </c>
      <c r="BD17" s="93">
        <f t="shared" si="6"/>
        <v>0</v>
      </c>
      <c r="BE17" s="94">
        <f>+AA17-'A1'!M17-'A2'!Z17-'A3'!Q17-'A3'!Y17-'A3'!Z17</f>
        <v>0</v>
      </c>
    </row>
    <row r="18" spans="2:57" s="57" customFormat="1" ht="17.100000000000001" customHeight="1">
      <c r="B18" s="359"/>
      <c r="C18" s="191" t="s">
        <v>270</v>
      </c>
      <c r="D18" s="442"/>
      <c r="E18" s="442"/>
      <c r="F18" s="442"/>
      <c r="G18" s="442"/>
      <c r="H18" s="442"/>
      <c r="I18" s="442"/>
      <c r="J18" s="442"/>
      <c r="K18" s="442"/>
      <c r="L18" s="442"/>
      <c r="M18" s="442"/>
      <c r="N18" s="442"/>
      <c r="O18" s="442"/>
      <c r="P18" s="442"/>
      <c r="Q18" s="445">
        <f t="shared" si="3"/>
        <v>0</v>
      </c>
      <c r="R18" s="442"/>
      <c r="S18" s="442"/>
      <c r="T18" s="442"/>
      <c r="U18" s="442"/>
      <c r="V18" s="442"/>
      <c r="W18" s="442"/>
      <c r="X18" s="442"/>
      <c r="Y18" s="445">
        <f t="shared" si="4"/>
        <v>0</v>
      </c>
      <c r="Z18" s="442"/>
      <c r="AA18" s="443">
        <f>+'A1'!M18+'A2'!Z18+'A3'!Q18+'A3'!Y18+'A3'!Z18</f>
        <v>0</v>
      </c>
      <c r="AB18" s="309"/>
      <c r="AC18" s="56"/>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C18" s="94">
        <f t="shared" si="5"/>
        <v>0</v>
      </c>
      <c r="BD18" s="93">
        <f t="shared" si="6"/>
        <v>0</v>
      </c>
      <c r="BE18" s="94">
        <f>+AA18-'A1'!M18-'A2'!Z18-'A3'!Q18-'A3'!Y18-'A3'!Z18</f>
        <v>0</v>
      </c>
    </row>
    <row r="19" spans="2:57" s="57" customFormat="1" ht="17.100000000000001" customHeight="1">
      <c r="B19" s="359"/>
      <c r="C19" s="191" t="s">
        <v>169</v>
      </c>
      <c r="D19" s="442"/>
      <c r="E19" s="442"/>
      <c r="F19" s="442"/>
      <c r="G19" s="442"/>
      <c r="H19" s="442"/>
      <c r="I19" s="442"/>
      <c r="J19" s="442"/>
      <c r="K19" s="442"/>
      <c r="L19" s="442"/>
      <c r="M19" s="442"/>
      <c r="N19" s="442"/>
      <c r="O19" s="442"/>
      <c r="P19" s="442"/>
      <c r="Q19" s="445">
        <f t="shared" si="3"/>
        <v>0</v>
      </c>
      <c r="R19" s="442"/>
      <c r="S19" s="442"/>
      <c r="T19" s="442"/>
      <c r="U19" s="442"/>
      <c r="V19" s="442"/>
      <c r="W19" s="442"/>
      <c r="X19" s="442"/>
      <c r="Y19" s="445">
        <f t="shared" si="4"/>
        <v>0</v>
      </c>
      <c r="Z19" s="442"/>
      <c r="AA19" s="443">
        <f>+'A1'!M19+'A2'!Z19+'A3'!Q19+'A3'!Y19+'A3'!Z19</f>
        <v>0</v>
      </c>
      <c r="AB19" s="309"/>
      <c r="AC19" s="56"/>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C19" s="94">
        <f t="shared" si="5"/>
        <v>0</v>
      </c>
      <c r="BD19" s="93">
        <f t="shared" si="6"/>
        <v>0</v>
      </c>
      <c r="BE19" s="94">
        <f>+AA19-'A1'!M19-'A2'!Z19-'A3'!Q19-'A3'!Y19-'A3'!Z19</f>
        <v>0</v>
      </c>
    </row>
    <row r="20" spans="2:57" s="57" customFormat="1" ht="17.100000000000001" customHeight="1">
      <c r="B20" s="359"/>
      <c r="C20" s="490" t="s">
        <v>46</v>
      </c>
      <c r="D20" s="442"/>
      <c r="E20" s="442"/>
      <c r="F20" s="442"/>
      <c r="G20" s="442"/>
      <c r="H20" s="442"/>
      <c r="I20" s="442"/>
      <c r="J20" s="442"/>
      <c r="K20" s="442"/>
      <c r="L20" s="442"/>
      <c r="M20" s="442"/>
      <c r="N20" s="442"/>
      <c r="O20" s="442"/>
      <c r="P20" s="442"/>
      <c r="Q20" s="445">
        <f t="shared" si="3"/>
        <v>0</v>
      </c>
      <c r="R20" s="442"/>
      <c r="S20" s="442"/>
      <c r="T20" s="442"/>
      <c r="U20" s="442"/>
      <c r="V20" s="442"/>
      <c r="W20" s="442"/>
      <c r="X20" s="442"/>
      <c r="Y20" s="445">
        <f t="shared" si="4"/>
        <v>0</v>
      </c>
      <c r="Z20" s="442"/>
      <c r="AA20" s="443">
        <f>+'A1'!M20+'A2'!Z20+'A3'!Q20+'A3'!Y20+'A3'!Z20</f>
        <v>0</v>
      </c>
      <c r="AB20" s="309"/>
      <c r="AC20" s="56"/>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C20" s="94">
        <f t="shared" si="5"/>
        <v>0</v>
      </c>
      <c r="BD20" s="93">
        <f t="shared" si="6"/>
        <v>0</v>
      </c>
      <c r="BE20" s="94">
        <f>+AA20-'A1'!M20-'A2'!Z20-'A3'!Q20-'A3'!Y20-'A3'!Z20</f>
        <v>0</v>
      </c>
    </row>
    <row r="21" spans="2:57" s="57" customFormat="1" ht="17.100000000000001" customHeight="1">
      <c r="B21" s="359"/>
      <c r="C21" s="490" t="s">
        <v>211</v>
      </c>
      <c r="D21" s="442"/>
      <c r="E21" s="442"/>
      <c r="F21" s="442"/>
      <c r="G21" s="442"/>
      <c r="H21" s="442"/>
      <c r="I21" s="442"/>
      <c r="J21" s="442"/>
      <c r="K21" s="442"/>
      <c r="L21" s="442"/>
      <c r="M21" s="442"/>
      <c r="N21" s="442"/>
      <c r="O21" s="442"/>
      <c r="P21" s="442"/>
      <c r="Q21" s="445">
        <f t="shared" si="3"/>
        <v>0</v>
      </c>
      <c r="R21" s="442"/>
      <c r="S21" s="442"/>
      <c r="T21" s="442"/>
      <c r="U21" s="442"/>
      <c r="V21" s="442"/>
      <c r="W21" s="442"/>
      <c r="X21" s="442"/>
      <c r="Y21" s="445">
        <f t="shared" si="4"/>
        <v>0</v>
      </c>
      <c r="Z21" s="442"/>
      <c r="AA21" s="443">
        <f>+'A1'!M21+'A2'!Z21+'A3'!Q21+'A3'!Y21+'A3'!Z21</f>
        <v>0</v>
      </c>
      <c r="AB21" s="309"/>
      <c r="AC21" s="56"/>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C21" s="94">
        <f>+Q21-SUM(D21:P21)</f>
        <v>0</v>
      </c>
      <c r="BD21" s="93">
        <f>+Y21-SUM(R21:X21)</f>
        <v>0</v>
      </c>
      <c r="BE21" s="94">
        <f>+AA21-'A1'!M21-'A2'!Z21-'A3'!Q21-'A3'!Y21-'A3'!Z21</f>
        <v>0</v>
      </c>
    </row>
    <row r="22" spans="2:57" s="61" customFormat="1" ht="24.95" customHeight="1">
      <c r="B22" s="360"/>
      <c r="C22" s="190" t="s">
        <v>12</v>
      </c>
      <c r="D22" s="446"/>
      <c r="E22" s="446"/>
      <c r="F22" s="446"/>
      <c r="G22" s="446"/>
      <c r="H22" s="446"/>
      <c r="I22" s="446"/>
      <c r="J22" s="446"/>
      <c r="K22" s="446"/>
      <c r="L22" s="446"/>
      <c r="M22" s="446"/>
      <c r="N22" s="446"/>
      <c r="O22" s="446"/>
      <c r="P22" s="446"/>
      <c r="Q22" s="447">
        <f t="shared" si="3"/>
        <v>0</v>
      </c>
      <c r="R22" s="446"/>
      <c r="S22" s="446"/>
      <c r="T22" s="446"/>
      <c r="U22" s="446"/>
      <c r="V22" s="446"/>
      <c r="W22" s="446"/>
      <c r="X22" s="446"/>
      <c r="Y22" s="447">
        <f t="shared" si="4"/>
        <v>0</v>
      </c>
      <c r="Z22" s="446"/>
      <c r="AA22" s="444">
        <f>+'A1'!M22+'A2'!Z22+'A3'!Q22+'A3'!Y22+'A3'!Z22</f>
        <v>0</v>
      </c>
      <c r="AB22" s="310"/>
      <c r="AC22" s="60"/>
      <c r="AD22" s="250">
        <f t="shared" ref="AD22:BA22" si="9">+D22-SUM(D23:D24)</f>
        <v>0</v>
      </c>
      <c r="AE22" s="250">
        <f t="shared" si="9"/>
        <v>0</v>
      </c>
      <c r="AF22" s="250">
        <f t="shared" si="9"/>
        <v>0</v>
      </c>
      <c r="AG22" s="250">
        <f t="shared" si="9"/>
        <v>0</v>
      </c>
      <c r="AH22" s="250">
        <f t="shared" si="9"/>
        <v>0</v>
      </c>
      <c r="AI22" s="250">
        <f t="shared" si="9"/>
        <v>0</v>
      </c>
      <c r="AJ22" s="250">
        <f t="shared" si="9"/>
        <v>0</v>
      </c>
      <c r="AK22" s="250">
        <f t="shared" si="9"/>
        <v>0</v>
      </c>
      <c r="AL22" s="250">
        <f t="shared" si="9"/>
        <v>0</v>
      </c>
      <c r="AM22" s="250">
        <f t="shared" si="9"/>
        <v>0</v>
      </c>
      <c r="AN22" s="250">
        <f t="shared" si="9"/>
        <v>0</v>
      </c>
      <c r="AO22" s="250">
        <f t="shared" si="9"/>
        <v>0</v>
      </c>
      <c r="AP22" s="250">
        <f t="shared" si="9"/>
        <v>0</v>
      </c>
      <c r="AQ22" s="250">
        <f t="shared" si="9"/>
        <v>0</v>
      </c>
      <c r="AR22" s="250">
        <f t="shared" si="9"/>
        <v>0</v>
      </c>
      <c r="AS22" s="250">
        <f t="shared" si="9"/>
        <v>0</v>
      </c>
      <c r="AT22" s="250">
        <f t="shared" si="9"/>
        <v>0</v>
      </c>
      <c r="AU22" s="250">
        <f t="shared" si="9"/>
        <v>0</v>
      </c>
      <c r="AV22" s="250">
        <f t="shared" si="9"/>
        <v>0</v>
      </c>
      <c r="AW22" s="250">
        <f t="shared" si="9"/>
        <v>0</v>
      </c>
      <c r="AX22" s="250">
        <f t="shared" si="9"/>
        <v>0</v>
      </c>
      <c r="AY22" s="250">
        <f t="shared" si="9"/>
        <v>0</v>
      </c>
      <c r="AZ22" s="250">
        <f t="shared" si="9"/>
        <v>0</v>
      </c>
      <c r="BA22" s="250">
        <f t="shared" si="9"/>
        <v>0</v>
      </c>
      <c r="BC22" s="96">
        <f t="shared" si="5"/>
        <v>0</v>
      </c>
      <c r="BD22" s="250">
        <f t="shared" si="6"/>
        <v>0</v>
      </c>
      <c r="BE22" s="96">
        <f>+AA22-'A1'!M22-'A2'!Z22-'A3'!Q22-'A3'!Y22-'A3'!Z22</f>
        <v>0</v>
      </c>
    </row>
    <row r="23" spans="2:57" s="108" customFormat="1" ht="17.100000000000001" customHeight="1">
      <c r="B23" s="283"/>
      <c r="C23" s="191" t="s">
        <v>53</v>
      </c>
      <c r="D23" s="445"/>
      <c r="E23" s="445"/>
      <c r="F23" s="445"/>
      <c r="G23" s="445"/>
      <c r="H23" s="445"/>
      <c r="I23" s="445"/>
      <c r="J23" s="445"/>
      <c r="K23" s="445"/>
      <c r="L23" s="445"/>
      <c r="M23" s="445"/>
      <c r="N23" s="445"/>
      <c r="O23" s="445"/>
      <c r="P23" s="445"/>
      <c r="Q23" s="445">
        <f t="shared" si="3"/>
        <v>0</v>
      </c>
      <c r="R23" s="445"/>
      <c r="S23" s="445"/>
      <c r="T23" s="445"/>
      <c r="U23" s="445"/>
      <c r="V23" s="445"/>
      <c r="W23" s="445"/>
      <c r="X23" s="445"/>
      <c r="Y23" s="445">
        <f t="shared" si="4"/>
        <v>0</v>
      </c>
      <c r="Z23" s="445"/>
      <c r="AA23" s="444">
        <f>+'A1'!M23+'A2'!Z23+'A3'!Q23+'A3'!Y23+'A3'!Z23</f>
        <v>0</v>
      </c>
      <c r="AB23" s="312"/>
      <c r="AC23" s="107"/>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1"/>
      <c r="AZ23" s="251"/>
      <c r="BA23" s="251"/>
      <c r="BC23" s="94">
        <f t="shared" si="5"/>
        <v>0</v>
      </c>
      <c r="BD23" s="93">
        <f t="shared" si="6"/>
        <v>0</v>
      </c>
      <c r="BE23" s="94">
        <f>+AA23-'A1'!M23-'A2'!Z23-'A3'!Q23-'A3'!Y23-'A3'!Z23</f>
        <v>0</v>
      </c>
    </row>
    <row r="24" spans="2:57" s="57" customFormat="1" ht="17.100000000000001" customHeight="1">
      <c r="B24" s="359"/>
      <c r="C24" s="191" t="s">
        <v>54</v>
      </c>
      <c r="D24" s="442"/>
      <c r="E24" s="442"/>
      <c r="F24" s="442"/>
      <c r="G24" s="442"/>
      <c r="H24" s="442"/>
      <c r="I24" s="442"/>
      <c r="J24" s="442"/>
      <c r="K24" s="442"/>
      <c r="L24" s="442"/>
      <c r="M24" s="442"/>
      <c r="N24" s="442"/>
      <c r="O24" s="442"/>
      <c r="P24" s="442"/>
      <c r="Q24" s="445">
        <f t="shared" si="3"/>
        <v>0</v>
      </c>
      <c r="R24" s="442"/>
      <c r="S24" s="442"/>
      <c r="T24" s="442"/>
      <c r="U24" s="442"/>
      <c r="V24" s="442"/>
      <c r="W24" s="442"/>
      <c r="X24" s="442"/>
      <c r="Y24" s="445">
        <f t="shared" si="4"/>
        <v>0</v>
      </c>
      <c r="Z24" s="442"/>
      <c r="AA24" s="444">
        <f>+'A1'!M24+'A2'!Z24+'A3'!Q24+'A3'!Y24+'A3'!Z24</f>
        <v>0</v>
      </c>
      <c r="AB24" s="309"/>
      <c r="AC24" s="56"/>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C24" s="94">
        <f t="shared" si="5"/>
        <v>0</v>
      </c>
      <c r="BD24" s="93">
        <f t="shared" si="6"/>
        <v>0</v>
      </c>
      <c r="BE24" s="94">
        <f>+AA24-'A1'!M24-'A2'!Z24-'A3'!Q24-'A3'!Y24-'A3'!Z24</f>
        <v>0</v>
      </c>
    </row>
    <row r="25" spans="2:57" s="61" customFormat="1" ht="30" customHeight="1">
      <c r="B25" s="362"/>
      <c r="C25" s="190" t="s">
        <v>47</v>
      </c>
      <c r="D25" s="447">
        <f t="shared" ref="D25:J25" si="10">+SUM(D22,D13,D10)</f>
        <v>0</v>
      </c>
      <c r="E25" s="447">
        <f t="shared" si="10"/>
        <v>0</v>
      </c>
      <c r="F25" s="447">
        <f t="shared" si="10"/>
        <v>0</v>
      </c>
      <c r="G25" s="447">
        <f t="shared" si="10"/>
        <v>0</v>
      </c>
      <c r="H25" s="447">
        <f t="shared" si="10"/>
        <v>0</v>
      </c>
      <c r="I25" s="447">
        <f t="shared" si="10"/>
        <v>0</v>
      </c>
      <c r="J25" s="447">
        <f t="shared" si="10"/>
        <v>0</v>
      </c>
      <c r="K25" s="447">
        <f t="shared" ref="K25:Z25" si="11">+SUM(K22,K13,K10)</f>
        <v>0</v>
      </c>
      <c r="L25" s="447">
        <f t="shared" si="11"/>
        <v>0</v>
      </c>
      <c r="M25" s="447">
        <f t="shared" si="11"/>
        <v>0</v>
      </c>
      <c r="N25" s="447">
        <f t="shared" si="11"/>
        <v>0</v>
      </c>
      <c r="O25" s="447">
        <f t="shared" si="11"/>
        <v>0</v>
      </c>
      <c r="P25" s="447">
        <f t="shared" si="11"/>
        <v>0</v>
      </c>
      <c r="Q25" s="447">
        <f t="shared" si="3"/>
        <v>0</v>
      </c>
      <c r="R25" s="447">
        <f t="shared" si="11"/>
        <v>0</v>
      </c>
      <c r="S25" s="447">
        <f t="shared" si="11"/>
        <v>0</v>
      </c>
      <c r="T25" s="447">
        <f t="shared" si="11"/>
        <v>0</v>
      </c>
      <c r="U25" s="447">
        <f t="shared" si="11"/>
        <v>0</v>
      </c>
      <c r="V25" s="447">
        <f>+SUM(V22,V13,V10)</f>
        <v>0</v>
      </c>
      <c r="W25" s="447">
        <f t="shared" si="11"/>
        <v>0</v>
      </c>
      <c r="X25" s="447">
        <f t="shared" si="11"/>
        <v>0</v>
      </c>
      <c r="Y25" s="447">
        <f t="shared" si="4"/>
        <v>0</v>
      </c>
      <c r="Z25" s="447">
        <f t="shared" si="11"/>
        <v>0</v>
      </c>
      <c r="AA25" s="444">
        <f>+'A1'!M25+'A2'!Z25+'A3'!Q25+'A3'!Y25+'A3'!Z25</f>
        <v>0</v>
      </c>
      <c r="AB25" s="308"/>
      <c r="AC25" s="60"/>
      <c r="AD25" s="250">
        <f t="shared" ref="AD25:BA25" si="12">+D25-D10-D13-D22</f>
        <v>0</v>
      </c>
      <c r="AE25" s="250">
        <f t="shared" si="12"/>
        <v>0</v>
      </c>
      <c r="AF25" s="250">
        <f t="shared" si="12"/>
        <v>0</v>
      </c>
      <c r="AG25" s="250">
        <f t="shared" si="12"/>
        <v>0</v>
      </c>
      <c r="AH25" s="250">
        <f t="shared" si="12"/>
        <v>0</v>
      </c>
      <c r="AI25" s="250">
        <f t="shared" si="12"/>
        <v>0</v>
      </c>
      <c r="AJ25" s="250">
        <f t="shared" si="12"/>
        <v>0</v>
      </c>
      <c r="AK25" s="250">
        <f t="shared" si="12"/>
        <v>0</v>
      </c>
      <c r="AL25" s="250">
        <f t="shared" si="12"/>
        <v>0</v>
      </c>
      <c r="AM25" s="250">
        <f t="shared" si="12"/>
        <v>0</v>
      </c>
      <c r="AN25" s="250">
        <f t="shared" si="12"/>
        <v>0</v>
      </c>
      <c r="AO25" s="250">
        <f t="shared" si="12"/>
        <v>0</v>
      </c>
      <c r="AP25" s="250">
        <f t="shared" si="12"/>
        <v>0</v>
      </c>
      <c r="AQ25" s="250">
        <f t="shared" si="12"/>
        <v>0</v>
      </c>
      <c r="AR25" s="250">
        <f t="shared" si="12"/>
        <v>0</v>
      </c>
      <c r="AS25" s="250">
        <f t="shared" si="12"/>
        <v>0</v>
      </c>
      <c r="AT25" s="250">
        <f t="shared" si="12"/>
        <v>0</v>
      </c>
      <c r="AU25" s="250">
        <f t="shared" si="12"/>
        <v>0</v>
      </c>
      <c r="AV25" s="250">
        <f t="shared" si="12"/>
        <v>0</v>
      </c>
      <c r="AW25" s="250">
        <f t="shared" si="12"/>
        <v>0</v>
      </c>
      <c r="AX25" s="250">
        <f t="shared" si="12"/>
        <v>0</v>
      </c>
      <c r="AY25" s="250">
        <f t="shared" si="12"/>
        <v>0</v>
      </c>
      <c r="AZ25" s="250">
        <f t="shared" si="12"/>
        <v>0</v>
      </c>
      <c r="BA25" s="250">
        <f t="shared" si="12"/>
        <v>0</v>
      </c>
      <c r="BC25" s="96">
        <f t="shared" si="5"/>
        <v>0</v>
      </c>
      <c r="BD25" s="250">
        <f t="shared" si="6"/>
        <v>0</v>
      </c>
      <c r="BE25" s="96">
        <f>+AA25-'A1'!M25-'A2'!Z25-'A3'!Q25-'A3'!Y25-'A3'!Z25</f>
        <v>0</v>
      </c>
    </row>
    <row r="26" spans="2:57" s="108" customFormat="1" ht="17.100000000000001" customHeight="1">
      <c r="B26" s="283"/>
      <c r="C26" s="425" t="s">
        <v>331</v>
      </c>
      <c r="D26" s="292"/>
      <c r="E26" s="292"/>
      <c r="F26" s="292"/>
      <c r="G26" s="292"/>
      <c r="H26" s="292"/>
      <c r="I26" s="292"/>
      <c r="J26" s="292"/>
      <c r="K26" s="292"/>
      <c r="L26" s="292"/>
      <c r="M26" s="292"/>
      <c r="N26" s="292"/>
      <c r="O26" s="292"/>
      <c r="P26" s="292"/>
      <c r="Q26" s="292">
        <f t="shared" si="3"/>
        <v>0</v>
      </c>
      <c r="R26" s="292"/>
      <c r="S26" s="292"/>
      <c r="T26" s="292"/>
      <c r="U26" s="292"/>
      <c r="V26" s="292"/>
      <c r="W26" s="292"/>
      <c r="X26" s="292"/>
      <c r="Y26" s="292">
        <f t="shared" si="4"/>
        <v>0</v>
      </c>
      <c r="Z26" s="292"/>
      <c r="AA26" s="293">
        <f>+'A1'!M26+'A2'!Z26+'A3'!Q26+'A3'!Y26+'A3'!Z26</f>
        <v>0</v>
      </c>
      <c r="AB26" s="311"/>
      <c r="AC26" s="107"/>
      <c r="AD26" s="104">
        <f>+IF((D26+D27&gt;D25),111,0)</f>
        <v>0</v>
      </c>
      <c r="AE26" s="104">
        <f t="shared" ref="AE26:BA26" si="13">+IF((E26+E27&gt;E25),111,0)</f>
        <v>0</v>
      </c>
      <c r="AF26" s="104">
        <f t="shared" si="13"/>
        <v>0</v>
      </c>
      <c r="AG26" s="104">
        <f t="shared" si="13"/>
        <v>0</v>
      </c>
      <c r="AH26" s="104">
        <f t="shared" si="13"/>
        <v>0</v>
      </c>
      <c r="AI26" s="104">
        <f t="shared" si="13"/>
        <v>0</v>
      </c>
      <c r="AJ26" s="104">
        <f t="shared" si="13"/>
        <v>0</v>
      </c>
      <c r="AK26" s="104">
        <f t="shared" si="13"/>
        <v>0</v>
      </c>
      <c r="AL26" s="104">
        <f t="shared" si="13"/>
        <v>0</v>
      </c>
      <c r="AM26" s="104">
        <f t="shared" si="13"/>
        <v>0</v>
      </c>
      <c r="AN26" s="104">
        <f t="shared" si="13"/>
        <v>0</v>
      </c>
      <c r="AO26" s="104">
        <f t="shared" si="13"/>
        <v>0</v>
      </c>
      <c r="AP26" s="104">
        <f t="shared" si="13"/>
        <v>0</v>
      </c>
      <c r="AQ26" s="104">
        <f t="shared" si="13"/>
        <v>0</v>
      </c>
      <c r="AR26" s="104">
        <f t="shared" si="13"/>
        <v>0</v>
      </c>
      <c r="AS26" s="104">
        <f t="shared" si="13"/>
        <v>0</v>
      </c>
      <c r="AT26" s="104">
        <f t="shared" si="13"/>
        <v>0</v>
      </c>
      <c r="AU26" s="104">
        <f t="shared" si="13"/>
        <v>0</v>
      </c>
      <c r="AV26" s="104">
        <f t="shared" si="13"/>
        <v>0</v>
      </c>
      <c r="AW26" s="104">
        <f t="shared" si="13"/>
        <v>0</v>
      </c>
      <c r="AX26" s="104">
        <f t="shared" si="13"/>
        <v>0</v>
      </c>
      <c r="AY26" s="104">
        <f t="shared" si="13"/>
        <v>0</v>
      </c>
      <c r="AZ26" s="104">
        <f t="shared" si="13"/>
        <v>0</v>
      </c>
      <c r="BA26" s="104">
        <f t="shared" si="13"/>
        <v>0</v>
      </c>
      <c r="BC26" s="104">
        <f t="shared" si="5"/>
        <v>0</v>
      </c>
      <c r="BD26" s="251">
        <f t="shared" si="6"/>
        <v>0</v>
      </c>
      <c r="BE26" s="104">
        <f>+AA26-'A1'!M26-'A2'!Z26-'A3'!Q26-'A3'!Y26-'A3'!Z26</f>
        <v>0</v>
      </c>
    </row>
    <row r="27" spans="2:57" s="108" customFormat="1" ht="16.5" customHeight="1">
      <c r="B27" s="283"/>
      <c r="C27" s="425" t="s">
        <v>332</v>
      </c>
      <c r="D27" s="292"/>
      <c r="E27" s="292"/>
      <c r="F27" s="292"/>
      <c r="G27" s="292"/>
      <c r="H27" s="292"/>
      <c r="I27" s="292"/>
      <c r="J27" s="292"/>
      <c r="K27" s="292"/>
      <c r="L27" s="292"/>
      <c r="M27" s="292"/>
      <c r="N27" s="292"/>
      <c r="O27" s="292"/>
      <c r="P27" s="292"/>
      <c r="Q27" s="292">
        <f t="shared" si="3"/>
        <v>0</v>
      </c>
      <c r="R27" s="292"/>
      <c r="S27" s="292"/>
      <c r="T27" s="292"/>
      <c r="U27" s="292"/>
      <c r="V27" s="292"/>
      <c r="W27" s="292"/>
      <c r="X27" s="292"/>
      <c r="Y27" s="292">
        <f t="shared" si="4"/>
        <v>0</v>
      </c>
      <c r="Z27" s="292"/>
      <c r="AA27" s="293">
        <f>+'A1'!M27+'A2'!Z27+'A3'!Q27+'A3'!Y27+'A3'!Z27</f>
        <v>0</v>
      </c>
      <c r="AB27" s="311"/>
      <c r="AC27" s="107"/>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C27" s="104">
        <f t="shared" si="5"/>
        <v>0</v>
      </c>
      <c r="BD27" s="251">
        <f t="shared" si="6"/>
        <v>0</v>
      </c>
      <c r="BE27" s="104">
        <f>+AA27-'A1'!M27-'A2'!Z27-'A3'!Q27-'A3'!Y27-'A3'!Z27</f>
        <v>0</v>
      </c>
    </row>
    <row r="28" spans="2:57" s="108" customFormat="1" ht="17.100000000000001" customHeight="1">
      <c r="B28" s="285"/>
      <c r="C28" s="286" t="s">
        <v>223</v>
      </c>
      <c r="D28" s="294"/>
      <c r="E28" s="294"/>
      <c r="F28" s="294"/>
      <c r="G28" s="294"/>
      <c r="H28" s="294"/>
      <c r="I28" s="294"/>
      <c r="J28" s="294"/>
      <c r="K28" s="294"/>
      <c r="L28" s="294"/>
      <c r="M28" s="294"/>
      <c r="N28" s="294"/>
      <c r="O28" s="294"/>
      <c r="P28" s="294"/>
      <c r="Q28" s="292">
        <f t="shared" si="3"/>
        <v>0</v>
      </c>
      <c r="R28" s="294"/>
      <c r="S28" s="294"/>
      <c r="T28" s="294"/>
      <c r="U28" s="294"/>
      <c r="V28" s="294"/>
      <c r="W28" s="294"/>
      <c r="X28" s="294"/>
      <c r="Y28" s="292">
        <f t="shared" si="4"/>
        <v>0</v>
      </c>
      <c r="Z28" s="294"/>
      <c r="AA28" s="293">
        <f>+'A1'!M28+'A2'!Z28+'A3'!Q28+'A3'!Y28+'A3'!Z28</f>
        <v>0</v>
      </c>
      <c r="AB28" s="312"/>
      <c r="AC28" s="107"/>
      <c r="AD28" s="104">
        <f>+IF((D28&gt;D25),111,0)</f>
        <v>0</v>
      </c>
      <c r="AE28" s="104">
        <f t="shared" ref="AE28:BA28" si="14">+IF((E28&gt;E25),111,0)</f>
        <v>0</v>
      </c>
      <c r="AF28" s="104">
        <f t="shared" si="14"/>
        <v>0</v>
      </c>
      <c r="AG28" s="104">
        <f t="shared" si="14"/>
        <v>0</v>
      </c>
      <c r="AH28" s="104">
        <f t="shared" si="14"/>
        <v>0</v>
      </c>
      <c r="AI28" s="104">
        <f t="shared" si="14"/>
        <v>0</v>
      </c>
      <c r="AJ28" s="104">
        <f t="shared" si="14"/>
        <v>0</v>
      </c>
      <c r="AK28" s="104">
        <f t="shared" si="14"/>
        <v>0</v>
      </c>
      <c r="AL28" s="104">
        <f t="shared" si="14"/>
        <v>0</v>
      </c>
      <c r="AM28" s="104">
        <f t="shared" si="14"/>
        <v>0</v>
      </c>
      <c r="AN28" s="104">
        <f t="shared" si="14"/>
        <v>0</v>
      </c>
      <c r="AO28" s="104">
        <f t="shared" si="14"/>
        <v>0</v>
      </c>
      <c r="AP28" s="104">
        <f t="shared" si="14"/>
        <v>0</v>
      </c>
      <c r="AQ28" s="104">
        <f t="shared" si="14"/>
        <v>0</v>
      </c>
      <c r="AR28" s="104">
        <f t="shared" si="14"/>
        <v>0</v>
      </c>
      <c r="AS28" s="104">
        <f t="shared" si="14"/>
        <v>0</v>
      </c>
      <c r="AT28" s="104">
        <f t="shared" si="14"/>
        <v>0</v>
      </c>
      <c r="AU28" s="104">
        <f t="shared" si="14"/>
        <v>0</v>
      </c>
      <c r="AV28" s="104">
        <f t="shared" si="14"/>
        <v>0</v>
      </c>
      <c r="AW28" s="104">
        <f t="shared" si="14"/>
        <v>0</v>
      </c>
      <c r="AX28" s="104">
        <f t="shared" si="14"/>
        <v>0</v>
      </c>
      <c r="AY28" s="104">
        <f t="shared" si="14"/>
        <v>0</v>
      </c>
      <c r="AZ28" s="104">
        <f t="shared" si="14"/>
        <v>0</v>
      </c>
      <c r="BA28" s="104">
        <f t="shared" si="14"/>
        <v>0</v>
      </c>
      <c r="BC28" s="104">
        <f t="shared" si="5"/>
        <v>0</v>
      </c>
      <c r="BD28" s="251">
        <f t="shared" si="6"/>
        <v>0</v>
      </c>
      <c r="BE28" s="104">
        <f>+AA28-'A1'!M28-'A2'!Z28-'A3'!Q28-'A3'!Y28-'A3'!Z28</f>
        <v>0</v>
      </c>
    </row>
    <row r="29" spans="2:57" s="61" customFormat="1" ht="30" customHeight="1">
      <c r="B29" s="363"/>
      <c r="C29" s="192" t="s">
        <v>208</v>
      </c>
      <c r="D29" s="290"/>
      <c r="E29" s="290"/>
      <c r="F29" s="290"/>
      <c r="G29" s="290"/>
      <c r="H29" s="290"/>
      <c r="I29" s="290"/>
      <c r="J29" s="290"/>
      <c r="K29" s="290"/>
      <c r="L29" s="290"/>
      <c r="M29" s="290"/>
      <c r="N29" s="290"/>
      <c r="O29" s="290"/>
      <c r="P29" s="290"/>
      <c r="Q29" s="291"/>
      <c r="R29" s="290"/>
      <c r="S29" s="290"/>
      <c r="T29" s="290"/>
      <c r="U29" s="290"/>
      <c r="V29" s="290"/>
      <c r="W29" s="290"/>
      <c r="X29" s="290"/>
      <c r="Y29" s="291"/>
      <c r="Z29" s="290"/>
      <c r="AA29" s="289"/>
      <c r="AB29" s="308"/>
      <c r="AC29" s="6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C29" s="98"/>
      <c r="BD29" s="98"/>
      <c r="BE29" s="98"/>
    </row>
    <row r="30" spans="2:57" s="57" customFormat="1" ht="17.100000000000001" customHeight="1">
      <c r="B30" s="358"/>
      <c r="C30" s="189" t="s">
        <v>10</v>
      </c>
      <c r="D30" s="442"/>
      <c r="E30" s="442"/>
      <c r="F30" s="442"/>
      <c r="G30" s="442"/>
      <c r="H30" s="442"/>
      <c r="I30" s="442"/>
      <c r="J30" s="442"/>
      <c r="K30" s="442"/>
      <c r="L30" s="442"/>
      <c r="M30" s="442"/>
      <c r="N30" s="442"/>
      <c r="O30" s="442"/>
      <c r="P30" s="442"/>
      <c r="Q30" s="445">
        <f t="shared" si="3"/>
        <v>0</v>
      </c>
      <c r="R30" s="442"/>
      <c r="S30" s="442"/>
      <c r="T30" s="442"/>
      <c r="U30" s="442"/>
      <c r="V30" s="442"/>
      <c r="W30" s="442"/>
      <c r="X30" s="442"/>
      <c r="Y30" s="445">
        <f t="shared" si="4"/>
        <v>0</v>
      </c>
      <c r="Z30" s="442"/>
      <c r="AA30" s="444">
        <f>+'A1'!M30+'A2'!Z30+'A3'!Q30+'A3'!Y30+'A3'!Z30</f>
        <v>0</v>
      </c>
      <c r="AB30" s="309"/>
      <c r="AC30" s="56"/>
      <c r="AD30" s="93">
        <f t="shared" ref="AD30:BA30" si="15">+D30-SUM(D31:D32)</f>
        <v>0</v>
      </c>
      <c r="AE30" s="93">
        <f t="shared" si="15"/>
        <v>0</v>
      </c>
      <c r="AF30" s="93">
        <f t="shared" si="15"/>
        <v>0</v>
      </c>
      <c r="AG30" s="93">
        <f t="shared" si="15"/>
        <v>0</v>
      </c>
      <c r="AH30" s="93">
        <f t="shared" si="15"/>
        <v>0</v>
      </c>
      <c r="AI30" s="93">
        <f t="shared" si="15"/>
        <v>0</v>
      </c>
      <c r="AJ30" s="93">
        <f t="shared" si="15"/>
        <v>0</v>
      </c>
      <c r="AK30" s="93">
        <f t="shared" si="15"/>
        <v>0</v>
      </c>
      <c r="AL30" s="93">
        <f t="shared" si="15"/>
        <v>0</v>
      </c>
      <c r="AM30" s="93">
        <f t="shared" si="15"/>
        <v>0</v>
      </c>
      <c r="AN30" s="93">
        <f t="shared" si="15"/>
        <v>0</v>
      </c>
      <c r="AO30" s="93">
        <f t="shared" si="15"/>
        <v>0</v>
      </c>
      <c r="AP30" s="93">
        <f t="shared" si="15"/>
        <v>0</v>
      </c>
      <c r="AQ30" s="93">
        <f t="shared" si="15"/>
        <v>0</v>
      </c>
      <c r="AR30" s="93">
        <f t="shared" si="15"/>
        <v>0</v>
      </c>
      <c r="AS30" s="93">
        <f t="shared" si="15"/>
        <v>0</v>
      </c>
      <c r="AT30" s="93">
        <f t="shared" si="15"/>
        <v>0</v>
      </c>
      <c r="AU30" s="93">
        <f t="shared" si="15"/>
        <v>0</v>
      </c>
      <c r="AV30" s="93">
        <f t="shared" si="15"/>
        <v>0</v>
      </c>
      <c r="AW30" s="93">
        <f t="shared" si="15"/>
        <v>0</v>
      </c>
      <c r="AX30" s="93">
        <f t="shared" si="15"/>
        <v>0</v>
      </c>
      <c r="AY30" s="93">
        <f t="shared" si="15"/>
        <v>0</v>
      </c>
      <c r="AZ30" s="93">
        <f t="shared" si="15"/>
        <v>0</v>
      </c>
      <c r="BA30" s="93">
        <f t="shared" si="15"/>
        <v>0</v>
      </c>
      <c r="BC30" s="94">
        <f t="shared" si="5"/>
        <v>0</v>
      </c>
      <c r="BD30" s="93">
        <f t="shared" si="6"/>
        <v>0</v>
      </c>
      <c r="BE30" s="94">
        <f>+AA30-'A1'!M30-'A2'!Z30-'A3'!Q30-'A3'!Y30-'A3'!Z30</f>
        <v>0</v>
      </c>
    </row>
    <row r="31" spans="2:57" s="57" customFormat="1" ht="17.100000000000001" customHeight="1">
      <c r="B31" s="359"/>
      <c r="C31" s="191" t="s">
        <v>53</v>
      </c>
      <c r="D31" s="442"/>
      <c r="E31" s="442"/>
      <c r="F31" s="442"/>
      <c r="G31" s="442"/>
      <c r="H31" s="442"/>
      <c r="I31" s="442"/>
      <c r="J31" s="442"/>
      <c r="K31" s="442"/>
      <c r="L31" s="442"/>
      <c r="M31" s="442"/>
      <c r="N31" s="442"/>
      <c r="O31" s="442"/>
      <c r="P31" s="442"/>
      <c r="Q31" s="445">
        <f t="shared" si="3"/>
        <v>0</v>
      </c>
      <c r="R31" s="442"/>
      <c r="S31" s="442"/>
      <c r="T31" s="442"/>
      <c r="U31" s="442"/>
      <c r="V31" s="442"/>
      <c r="W31" s="442"/>
      <c r="X31" s="442"/>
      <c r="Y31" s="445">
        <f t="shared" si="4"/>
        <v>0</v>
      </c>
      <c r="Z31" s="442"/>
      <c r="AA31" s="444">
        <f>+'A1'!M31+'A2'!Z31+'A3'!Q31+'A3'!Y31+'A3'!Z31</f>
        <v>0</v>
      </c>
      <c r="AB31" s="309"/>
      <c r="AC31" s="56"/>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C31" s="94">
        <f t="shared" si="5"/>
        <v>0</v>
      </c>
      <c r="BD31" s="93">
        <f t="shared" si="6"/>
        <v>0</v>
      </c>
      <c r="BE31" s="94">
        <f>+AA31-'A1'!M31-'A2'!Z31-'A3'!Q31-'A3'!Y31-'A3'!Z31</f>
        <v>0</v>
      </c>
    </row>
    <row r="32" spans="2:57" s="57" customFormat="1" ht="17.100000000000001" customHeight="1">
      <c r="B32" s="359"/>
      <c r="C32" s="191" t="s">
        <v>54</v>
      </c>
      <c r="D32" s="442"/>
      <c r="E32" s="442"/>
      <c r="F32" s="442"/>
      <c r="G32" s="442"/>
      <c r="H32" s="442"/>
      <c r="I32" s="442"/>
      <c r="J32" s="442"/>
      <c r="K32" s="442"/>
      <c r="L32" s="442"/>
      <c r="M32" s="442"/>
      <c r="N32" s="442"/>
      <c r="O32" s="442"/>
      <c r="P32" s="442"/>
      <c r="Q32" s="445">
        <f t="shared" si="3"/>
        <v>0</v>
      </c>
      <c r="R32" s="442"/>
      <c r="S32" s="442"/>
      <c r="T32" s="442"/>
      <c r="U32" s="442"/>
      <c r="V32" s="442"/>
      <c r="W32" s="442"/>
      <c r="X32" s="442"/>
      <c r="Y32" s="445">
        <f t="shared" si="4"/>
        <v>0</v>
      </c>
      <c r="Z32" s="442"/>
      <c r="AA32" s="444">
        <f>+'A1'!M32+'A2'!Z32+'A3'!Q32+'A3'!Y32+'A3'!Z32</f>
        <v>0</v>
      </c>
      <c r="AB32" s="309"/>
      <c r="AC32" s="56"/>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C32" s="94">
        <f t="shared" si="5"/>
        <v>0</v>
      </c>
      <c r="BD32" s="93">
        <f t="shared" si="6"/>
        <v>0</v>
      </c>
      <c r="BE32" s="94">
        <f>+AA32-'A1'!M32-'A2'!Z32-'A3'!Q32-'A3'!Y32-'A3'!Z32</f>
        <v>0</v>
      </c>
    </row>
    <row r="33" spans="2:57" s="57" customFormat="1" ht="30" customHeight="1">
      <c r="B33" s="358"/>
      <c r="C33" s="189" t="s">
        <v>11</v>
      </c>
      <c r="D33" s="442"/>
      <c r="E33" s="442"/>
      <c r="F33" s="442"/>
      <c r="G33" s="442"/>
      <c r="H33" s="442"/>
      <c r="I33" s="442"/>
      <c r="J33" s="442"/>
      <c r="K33" s="442"/>
      <c r="L33" s="442"/>
      <c r="M33" s="442"/>
      <c r="N33" s="442"/>
      <c r="O33" s="442"/>
      <c r="P33" s="442"/>
      <c r="Q33" s="445">
        <f t="shared" si="3"/>
        <v>0</v>
      </c>
      <c r="R33" s="442"/>
      <c r="S33" s="442"/>
      <c r="T33" s="442"/>
      <c r="U33" s="442"/>
      <c r="V33" s="442"/>
      <c r="W33" s="442"/>
      <c r="X33" s="442"/>
      <c r="Y33" s="445">
        <f t="shared" si="4"/>
        <v>0</v>
      </c>
      <c r="Z33" s="442"/>
      <c r="AA33" s="444">
        <f>+'A1'!M33+'A2'!Z33+'A3'!Q33+'A3'!Y33+'A3'!Z33</f>
        <v>0</v>
      </c>
      <c r="AB33" s="309"/>
      <c r="AC33" s="56"/>
      <c r="AD33" s="93">
        <f t="shared" ref="AD33:BA33" si="16">+D33-SUM(D34:D35)</f>
        <v>0</v>
      </c>
      <c r="AE33" s="93">
        <f t="shared" si="16"/>
        <v>0</v>
      </c>
      <c r="AF33" s="93">
        <f t="shared" si="16"/>
        <v>0</v>
      </c>
      <c r="AG33" s="93">
        <f t="shared" si="16"/>
        <v>0</v>
      </c>
      <c r="AH33" s="93">
        <f t="shared" si="16"/>
        <v>0</v>
      </c>
      <c r="AI33" s="93">
        <f t="shared" si="16"/>
        <v>0</v>
      </c>
      <c r="AJ33" s="93">
        <f t="shared" si="16"/>
        <v>0</v>
      </c>
      <c r="AK33" s="93">
        <f t="shared" si="16"/>
        <v>0</v>
      </c>
      <c r="AL33" s="93">
        <f t="shared" si="16"/>
        <v>0</v>
      </c>
      <c r="AM33" s="93">
        <f t="shared" si="16"/>
        <v>0</v>
      </c>
      <c r="AN33" s="93">
        <f t="shared" si="16"/>
        <v>0</v>
      </c>
      <c r="AO33" s="93">
        <f t="shared" si="16"/>
        <v>0</v>
      </c>
      <c r="AP33" s="93">
        <f t="shared" si="16"/>
        <v>0</v>
      </c>
      <c r="AQ33" s="93">
        <f t="shared" si="16"/>
        <v>0</v>
      </c>
      <c r="AR33" s="93">
        <f t="shared" si="16"/>
        <v>0</v>
      </c>
      <c r="AS33" s="93">
        <f t="shared" si="16"/>
        <v>0</v>
      </c>
      <c r="AT33" s="93">
        <f t="shared" si="16"/>
        <v>0</v>
      </c>
      <c r="AU33" s="93">
        <f t="shared" si="16"/>
        <v>0</v>
      </c>
      <c r="AV33" s="93">
        <f t="shared" si="16"/>
        <v>0</v>
      </c>
      <c r="AW33" s="93">
        <f t="shared" si="16"/>
        <v>0</v>
      </c>
      <c r="AX33" s="93">
        <f t="shared" si="16"/>
        <v>0</v>
      </c>
      <c r="AY33" s="93">
        <f t="shared" si="16"/>
        <v>0</v>
      </c>
      <c r="AZ33" s="93">
        <f t="shared" si="16"/>
        <v>0</v>
      </c>
      <c r="BA33" s="93">
        <f t="shared" si="16"/>
        <v>0</v>
      </c>
      <c r="BC33" s="94">
        <f t="shared" si="5"/>
        <v>0</v>
      </c>
      <c r="BD33" s="93">
        <f t="shared" si="6"/>
        <v>0</v>
      </c>
      <c r="BE33" s="94">
        <f>+AA33-'A1'!M33-'A2'!Z33-'A3'!Q33-'A3'!Y33-'A3'!Z33</f>
        <v>0</v>
      </c>
    </row>
    <row r="34" spans="2:57" s="57" customFormat="1" ht="17.100000000000001" customHeight="1">
      <c r="B34" s="358"/>
      <c r="C34" s="191" t="s">
        <v>53</v>
      </c>
      <c r="D34" s="442"/>
      <c r="E34" s="442"/>
      <c r="F34" s="442"/>
      <c r="G34" s="442"/>
      <c r="H34" s="442"/>
      <c r="I34" s="442"/>
      <c r="J34" s="442"/>
      <c r="K34" s="442"/>
      <c r="L34" s="442"/>
      <c r="M34" s="442"/>
      <c r="N34" s="442"/>
      <c r="O34" s="442"/>
      <c r="P34" s="442"/>
      <c r="Q34" s="445">
        <f t="shared" si="3"/>
        <v>0</v>
      </c>
      <c r="R34" s="442"/>
      <c r="S34" s="442"/>
      <c r="T34" s="442"/>
      <c r="U34" s="442"/>
      <c r="V34" s="442"/>
      <c r="W34" s="442"/>
      <c r="X34" s="442"/>
      <c r="Y34" s="445">
        <f t="shared" si="4"/>
        <v>0</v>
      </c>
      <c r="Z34" s="442"/>
      <c r="AA34" s="444">
        <f>+'A1'!M34+'A2'!Z34+'A3'!Q34+'A3'!Y34+'A3'!Z34</f>
        <v>0</v>
      </c>
      <c r="AB34" s="309"/>
      <c r="AC34" s="56"/>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C34" s="94">
        <f t="shared" si="5"/>
        <v>0</v>
      </c>
      <c r="BD34" s="93">
        <f t="shared" si="6"/>
        <v>0</v>
      </c>
      <c r="BE34" s="94">
        <f>+AA34-'A1'!M34-'A2'!Z34-'A3'!Q34-'A3'!Y34-'A3'!Z34</f>
        <v>0</v>
      </c>
    </row>
    <row r="35" spans="2:57" s="57" customFormat="1" ht="17.100000000000001" customHeight="1">
      <c r="B35" s="358"/>
      <c r="C35" s="191" t="s">
        <v>54</v>
      </c>
      <c r="D35" s="442"/>
      <c r="E35" s="442"/>
      <c r="F35" s="442"/>
      <c r="G35" s="442"/>
      <c r="H35" s="442"/>
      <c r="I35" s="442"/>
      <c r="J35" s="442"/>
      <c r="K35" s="442"/>
      <c r="L35" s="442"/>
      <c r="M35" s="442"/>
      <c r="N35" s="442"/>
      <c r="O35" s="442"/>
      <c r="P35" s="442"/>
      <c r="Q35" s="445">
        <f t="shared" si="3"/>
        <v>0</v>
      </c>
      <c r="R35" s="442"/>
      <c r="S35" s="442"/>
      <c r="T35" s="442"/>
      <c r="U35" s="442"/>
      <c r="V35" s="442"/>
      <c r="W35" s="442"/>
      <c r="X35" s="442"/>
      <c r="Y35" s="445">
        <f t="shared" si="4"/>
        <v>0</v>
      </c>
      <c r="Z35" s="442"/>
      <c r="AA35" s="444">
        <f>+'A1'!M35+'A2'!Z35+'A3'!Q35+'A3'!Y35+'A3'!Z35</f>
        <v>0</v>
      </c>
      <c r="AB35" s="309"/>
      <c r="AC35" s="56"/>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C35" s="94">
        <f t="shared" si="5"/>
        <v>0</v>
      </c>
      <c r="BD35" s="93">
        <f t="shared" si="6"/>
        <v>0</v>
      </c>
      <c r="BE35" s="94">
        <f>+AA35-'A1'!M35-'A2'!Z35-'A3'!Q35-'A3'!Y35-'A3'!Z35</f>
        <v>0</v>
      </c>
    </row>
    <row r="36" spans="2:57" s="61" customFormat="1" ht="30" customHeight="1">
      <c r="B36" s="360"/>
      <c r="C36" s="361" t="s">
        <v>168</v>
      </c>
      <c r="D36" s="446"/>
      <c r="E36" s="446"/>
      <c r="F36" s="446"/>
      <c r="G36" s="446"/>
      <c r="H36" s="446"/>
      <c r="I36" s="446"/>
      <c r="J36" s="446"/>
      <c r="K36" s="446"/>
      <c r="L36" s="446"/>
      <c r="M36" s="446"/>
      <c r="N36" s="446"/>
      <c r="O36" s="446"/>
      <c r="P36" s="446"/>
      <c r="Q36" s="447">
        <f t="shared" si="3"/>
        <v>0</v>
      </c>
      <c r="R36" s="446"/>
      <c r="S36" s="446"/>
      <c r="T36" s="446"/>
      <c r="U36" s="446"/>
      <c r="V36" s="446"/>
      <c r="W36" s="446"/>
      <c r="X36" s="446"/>
      <c r="Y36" s="447">
        <f t="shared" si="4"/>
        <v>0</v>
      </c>
      <c r="Z36" s="446"/>
      <c r="AA36" s="444">
        <f>+'A1'!M36+'A2'!Z36+'A3'!Q36+'A3'!Y36+'A3'!Z36</f>
        <v>0</v>
      </c>
      <c r="AB36" s="310"/>
      <c r="AC36" s="60"/>
      <c r="AD36" s="250">
        <f>+D33-SUM(D36:D41)</f>
        <v>0</v>
      </c>
      <c r="AE36" s="250">
        <f t="shared" ref="AE36:BA36" si="17">+E33-SUM(E36:E41)</f>
        <v>0</v>
      </c>
      <c r="AF36" s="250">
        <f t="shared" si="17"/>
        <v>0</v>
      </c>
      <c r="AG36" s="250">
        <f t="shared" si="17"/>
        <v>0</v>
      </c>
      <c r="AH36" s="250">
        <f t="shared" si="17"/>
        <v>0</v>
      </c>
      <c r="AI36" s="250">
        <f t="shared" si="17"/>
        <v>0</v>
      </c>
      <c r="AJ36" s="250">
        <f t="shared" si="17"/>
        <v>0</v>
      </c>
      <c r="AK36" s="250">
        <f t="shared" si="17"/>
        <v>0</v>
      </c>
      <c r="AL36" s="250">
        <f t="shared" si="17"/>
        <v>0</v>
      </c>
      <c r="AM36" s="250">
        <f t="shared" si="17"/>
        <v>0</v>
      </c>
      <c r="AN36" s="250">
        <f t="shared" si="17"/>
        <v>0</v>
      </c>
      <c r="AO36" s="250">
        <f t="shared" si="17"/>
        <v>0</v>
      </c>
      <c r="AP36" s="250">
        <f t="shared" si="17"/>
        <v>0</v>
      </c>
      <c r="AQ36" s="250">
        <f t="shared" si="17"/>
        <v>0</v>
      </c>
      <c r="AR36" s="250">
        <f t="shared" si="17"/>
        <v>0</v>
      </c>
      <c r="AS36" s="250">
        <f t="shared" si="17"/>
        <v>0</v>
      </c>
      <c r="AT36" s="250">
        <f t="shared" si="17"/>
        <v>0</v>
      </c>
      <c r="AU36" s="250">
        <f t="shared" si="17"/>
        <v>0</v>
      </c>
      <c r="AV36" s="250">
        <f t="shared" si="17"/>
        <v>0</v>
      </c>
      <c r="AW36" s="250">
        <f t="shared" si="17"/>
        <v>0</v>
      </c>
      <c r="AX36" s="250">
        <f t="shared" si="17"/>
        <v>0</v>
      </c>
      <c r="AY36" s="250">
        <f t="shared" si="17"/>
        <v>0</v>
      </c>
      <c r="AZ36" s="250">
        <f t="shared" si="17"/>
        <v>0</v>
      </c>
      <c r="BA36" s="250">
        <f t="shared" si="17"/>
        <v>0</v>
      </c>
      <c r="BC36" s="96">
        <f t="shared" si="5"/>
        <v>0</v>
      </c>
      <c r="BD36" s="250">
        <f t="shared" si="6"/>
        <v>0</v>
      </c>
      <c r="BE36" s="96">
        <f>+AA36-'A1'!M36-'A2'!Z36-'A3'!Q36-'A3'!Y36-'A3'!Z36</f>
        <v>0</v>
      </c>
    </row>
    <row r="37" spans="2:57" s="57" customFormat="1" ht="17.100000000000001" customHeight="1">
      <c r="B37" s="359"/>
      <c r="C37" s="191" t="s">
        <v>66</v>
      </c>
      <c r="D37" s="442"/>
      <c r="E37" s="442"/>
      <c r="F37" s="442"/>
      <c r="G37" s="442"/>
      <c r="H37" s="442"/>
      <c r="I37" s="442"/>
      <c r="J37" s="442"/>
      <c r="K37" s="442"/>
      <c r="L37" s="442"/>
      <c r="M37" s="442"/>
      <c r="N37" s="442"/>
      <c r="O37" s="442"/>
      <c r="P37" s="442"/>
      <c r="Q37" s="445">
        <f t="shared" si="3"/>
        <v>0</v>
      </c>
      <c r="R37" s="442"/>
      <c r="S37" s="442"/>
      <c r="T37" s="442"/>
      <c r="U37" s="442"/>
      <c r="V37" s="442"/>
      <c r="W37" s="442"/>
      <c r="X37" s="442"/>
      <c r="Y37" s="445">
        <f t="shared" si="4"/>
        <v>0</v>
      </c>
      <c r="Z37" s="442"/>
      <c r="AA37" s="443">
        <f>+'A1'!M37+'A2'!Z37+'A3'!Q37+'A3'!Y37+'A3'!Z37</f>
        <v>0</v>
      </c>
      <c r="AB37" s="309"/>
      <c r="AC37" s="56"/>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C37" s="94">
        <f t="shared" si="5"/>
        <v>0</v>
      </c>
      <c r="BD37" s="93">
        <f t="shared" si="6"/>
        <v>0</v>
      </c>
      <c r="BE37" s="94">
        <f>+AA37-'A1'!M37-'A2'!Z37-'A3'!Q37-'A3'!Y37-'A3'!Z37</f>
        <v>0</v>
      </c>
    </row>
    <row r="38" spans="2:57" s="57" customFormat="1" ht="17.100000000000001" customHeight="1">
      <c r="B38" s="359"/>
      <c r="C38" s="191" t="s">
        <v>270</v>
      </c>
      <c r="D38" s="442"/>
      <c r="E38" s="442"/>
      <c r="F38" s="442"/>
      <c r="G38" s="442"/>
      <c r="H38" s="442"/>
      <c r="I38" s="442"/>
      <c r="J38" s="442"/>
      <c r="K38" s="442"/>
      <c r="L38" s="442"/>
      <c r="M38" s="442"/>
      <c r="N38" s="442"/>
      <c r="O38" s="442"/>
      <c r="P38" s="442"/>
      <c r="Q38" s="445">
        <f t="shared" si="3"/>
        <v>0</v>
      </c>
      <c r="R38" s="442"/>
      <c r="S38" s="442"/>
      <c r="T38" s="442"/>
      <c r="U38" s="442"/>
      <c r="V38" s="442"/>
      <c r="W38" s="442"/>
      <c r="X38" s="442"/>
      <c r="Y38" s="445">
        <f t="shared" si="4"/>
        <v>0</v>
      </c>
      <c r="Z38" s="442"/>
      <c r="AA38" s="443">
        <f>+'A1'!M38+'A2'!Z38+'A3'!Q38+'A3'!Y38+'A3'!Z38</f>
        <v>0</v>
      </c>
      <c r="AB38" s="309"/>
      <c r="AC38" s="56"/>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C38" s="94">
        <f t="shared" si="5"/>
        <v>0</v>
      </c>
      <c r="BD38" s="93">
        <f t="shared" si="6"/>
        <v>0</v>
      </c>
      <c r="BE38" s="94">
        <f>+AA38-'A1'!M38-'A2'!Z38-'A3'!Q38-'A3'!Y38-'A3'!Z38</f>
        <v>0</v>
      </c>
    </row>
    <row r="39" spans="2:57" s="57" customFormat="1" ht="17.100000000000001" customHeight="1">
      <c r="B39" s="359"/>
      <c r="C39" s="191" t="s">
        <v>169</v>
      </c>
      <c r="D39" s="442"/>
      <c r="E39" s="442"/>
      <c r="F39" s="442"/>
      <c r="G39" s="442"/>
      <c r="H39" s="442"/>
      <c r="I39" s="442"/>
      <c r="J39" s="442"/>
      <c r="K39" s="442"/>
      <c r="L39" s="442"/>
      <c r="M39" s="442"/>
      <c r="N39" s="442"/>
      <c r="O39" s="442"/>
      <c r="P39" s="442"/>
      <c r="Q39" s="445">
        <f t="shared" si="3"/>
        <v>0</v>
      </c>
      <c r="R39" s="442"/>
      <c r="S39" s="442"/>
      <c r="T39" s="442"/>
      <c r="U39" s="442"/>
      <c r="V39" s="442"/>
      <c r="W39" s="442"/>
      <c r="X39" s="442"/>
      <c r="Y39" s="445">
        <f t="shared" si="4"/>
        <v>0</v>
      </c>
      <c r="Z39" s="442"/>
      <c r="AA39" s="443">
        <f>+'A1'!M39+'A2'!Z39+'A3'!Q39+'A3'!Y39+'A3'!Z39</f>
        <v>0</v>
      </c>
      <c r="AB39" s="309"/>
      <c r="AC39" s="56"/>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C39" s="94">
        <f t="shared" si="5"/>
        <v>0</v>
      </c>
      <c r="BD39" s="93">
        <f t="shared" si="6"/>
        <v>0</v>
      </c>
      <c r="BE39" s="94">
        <f>+AA39-'A1'!M39-'A2'!Z39-'A3'!Q39-'A3'!Y39-'A3'!Z39</f>
        <v>0</v>
      </c>
    </row>
    <row r="40" spans="2:57" s="57" customFormat="1" ht="17.100000000000001" customHeight="1">
      <c r="B40" s="359"/>
      <c r="C40" s="490" t="s">
        <v>46</v>
      </c>
      <c r="D40" s="442"/>
      <c r="E40" s="442"/>
      <c r="F40" s="442"/>
      <c r="G40" s="442"/>
      <c r="H40" s="442"/>
      <c r="I40" s="442"/>
      <c r="J40" s="442"/>
      <c r="K40" s="442"/>
      <c r="L40" s="442"/>
      <c r="M40" s="442"/>
      <c r="N40" s="442"/>
      <c r="O40" s="442"/>
      <c r="P40" s="442"/>
      <c r="Q40" s="445">
        <f t="shared" si="3"/>
        <v>0</v>
      </c>
      <c r="R40" s="442"/>
      <c r="S40" s="442"/>
      <c r="T40" s="442"/>
      <c r="U40" s="442"/>
      <c r="V40" s="442"/>
      <c r="W40" s="442"/>
      <c r="X40" s="442"/>
      <c r="Y40" s="445">
        <f t="shared" si="4"/>
        <v>0</v>
      </c>
      <c r="Z40" s="442"/>
      <c r="AA40" s="443">
        <f>+'A1'!M40+'A2'!Z40+'A3'!Q40+'A3'!Y40+'A3'!Z40</f>
        <v>0</v>
      </c>
      <c r="AB40" s="309"/>
      <c r="AC40" s="56"/>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C40" s="94">
        <f>+Q40-SUM(D40:P40)</f>
        <v>0</v>
      </c>
      <c r="BD40" s="93">
        <f>+Y40-SUM(R40:X40)</f>
        <v>0</v>
      </c>
      <c r="BE40" s="94">
        <f>+AA40-'A1'!M40-'A2'!Z40-'A3'!Q40-'A3'!Y40-'A3'!Z40</f>
        <v>0</v>
      </c>
    </row>
    <row r="41" spans="2:57" s="57" customFormat="1" ht="17.100000000000001" customHeight="1">
      <c r="B41" s="359"/>
      <c r="C41" s="490" t="s">
        <v>211</v>
      </c>
      <c r="D41" s="442"/>
      <c r="E41" s="442"/>
      <c r="F41" s="442"/>
      <c r="G41" s="442"/>
      <c r="H41" s="442"/>
      <c r="I41" s="442"/>
      <c r="J41" s="442"/>
      <c r="K41" s="442"/>
      <c r="L41" s="442"/>
      <c r="M41" s="442"/>
      <c r="N41" s="442"/>
      <c r="O41" s="442"/>
      <c r="P41" s="442"/>
      <c r="Q41" s="445">
        <f t="shared" si="3"/>
        <v>0</v>
      </c>
      <c r="R41" s="442"/>
      <c r="S41" s="442"/>
      <c r="T41" s="442"/>
      <c r="U41" s="442"/>
      <c r="V41" s="442"/>
      <c r="W41" s="442"/>
      <c r="X41" s="442"/>
      <c r="Y41" s="445">
        <f t="shared" si="4"/>
        <v>0</v>
      </c>
      <c r="Z41" s="442"/>
      <c r="AA41" s="443">
        <f>+'A1'!M41+'A2'!Z41+'A3'!Q41+'A3'!Y41+'A3'!Z41</f>
        <v>0</v>
      </c>
      <c r="AB41" s="309"/>
      <c r="AC41" s="56"/>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C41" s="94"/>
      <c r="BD41" s="93"/>
      <c r="BE41" s="94">
        <f>+AA41-'A1'!M41-'A2'!Z41-'A3'!Q41-'A3'!Y41-'A3'!Z41</f>
        <v>0</v>
      </c>
    </row>
    <row r="42" spans="2:57" s="61" customFormat="1" ht="24.95" customHeight="1">
      <c r="B42" s="360"/>
      <c r="C42" s="190" t="s">
        <v>12</v>
      </c>
      <c r="D42" s="446"/>
      <c r="E42" s="446"/>
      <c r="F42" s="446"/>
      <c r="G42" s="446"/>
      <c r="H42" s="446"/>
      <c r="I42" s="446"/>
      <c r="J42" s="446"/>
      <c r="K42" s="446"/>
      <c r="L42" s="446"/>
      <c r="M42" s="446"/>
      <c r="N42" s="446"/>
      <c r="O42" s="446"/>
      <c r="P42" s="446"/>
      <c r="Q42" s="447">
        <f t="shared" si="3"/>
        <v>0</v>
      </c>
      <c r="R42" s="446"/>
      <c r="S42" s="446"/>
      <c r="T42" s="446"/>
      <c r="U42" s="446"/>
      <c r="V42" s="446"/>
      <c r="W42" s="446"/>
      <c r="X42" s="446"/>
      <c r="Y42" s="447">
        <f t="shared" si="4"/>
        <v>0</v>
      </c>
      <c r="Z42" s="446"/>
      <c r="AA42" s="444">
        <f>+'A1'!M42+'A2'!Z42+'A3'!Q42+'A3'!Y42+'A3'!Z42</f>
        <v>0</v>
      </c>
      <c r="AB42" s="310"/>
      <c r="AC42" s="60"/>
      <c r="AD42" s="250">
        <f t="shared" ref="AD42:BA42" si="18">+D42-SUM(D43:D44)</f>
        <v>0</v>
      </c>
      <c r="AE42" s="250">
        <f t="shared" si="18"/>
        <v>0</v>
      </c>
      <c r="AF42" s="250">
        <f t="shared" si="18"/>
        <v>0</v>
      </c>
      <c r="AG42" s="250">
        <f t="shared" si="18"/>
        <v>0</v>
      </c>
      <c r="AH42" s="250">
        <f t="shared" si="18"/>
        <v>0</v>
      </c>
      <c r="AI42" s="250">
        <f t="shared" si="18"/>
        <v>0</v>
      </c>
      <c r="AJ42" s="250">
        <f t="shared" si="18"/>
        <v>0</v>
      </c>
      <c r="AK42" s="250">
        <f t="shared" si="18"/>
        <v>0</v>
      </c>
      <c r="AL42" s="250">
        <f t="shared" si="18"/>
        <v>0</v>
      </c>
      <c r="AM42" s="250">
        <f t="shared" si="18"/>
        <v>0</v>
      </c>
      <c r="AN42" s="250">
        <f t="shared" si="18"/>
        <v>0</v>
      </c>
      <c r="AO42" s="250">
        <f t="shared" si="18"/>
        <v>0</v>
      </c>
      <c r="AP42" s="250">
        <f t="shared" si="18"/>
        <v>0</v>
      </c>
      <c r="AQ42" s="250">
        <f t="shared" si="18"/>
        <v>0</v>
      </c>
      <c r="AR42" s="250">
        <f t="shared" si="18"/>
        <v>0</v>
      </c>
      <c r="AS42" s="250">
        <f t="shared" si="18"/>
        <v>0</v>
      </c>
      <c r="AT42" s="250">
        <f t="shared" si="18"/>
        <v>0</v>
      </c>
      <c r="AU42" s="250">
        <f t="shared" si="18"/>
        <v>0</v>
      </c>
      <c r="AV42" s="250">
        <f t="shared" si="18"/>
        <v>0</v>
      </c>
      <c r="AW42" s="250">
        <f t="shared" si="18"/>
        <v>0</v>
      </c>
      <c r="AX42" s="250">
        <f t="shared" si="18"/>
        <v>0</v>
      </c>
      <c r="AY42" s="250">
        <f t="shared" si="18"/>
        <v>0</v>
      </c>
      <c r="AZ42" s="250">
        <f t="shared" si="18"/>
        <v>0</v>
      </c>
      <c r="BA42" s="250">
        <f t="shared" si="18"/>
        <v>0</v>
      </c>
      <c r="BC42" s="96">
        <f t="shared" si="5"/>
        <v>0</v>
      </c>
      <c r="BD42" s="250">
        <f t="shared" si="6"/>
        <v>0</v>
      </c>
      <c r="BE42" s="96">
        <f>+AA42-'A1'!M42-'A2'!Z42-'A3'!Q42-'A3'!Y42-'A3'!Z42</f>
        <v>0</v>
      </c>
    </row>
    <row r="43" spans="2:57" s="108" customFormat="1" ht="17.100000000000001" customHeight="1">
      <c r="B43" s="283"/>
      <c r="C43" s="191" t="s">
        <v>53</v>
      </c>
      <c r="D43" s="445"/>
      <c r="E43" s="445"/>
      <c r="F43" s="445"/>
      <c r="G43" s="445"/>
      <c r="H43" s="445"/>
      <c r="I43" s="445"/>
      <c r="J43" s="445"/>
      <c r="K43" s="445"/>
      <c r="L43" s="445"/>
      <c r="M43" s="445"/>
      <c r="N43" s="445"/>
      <c r="O43" s="445"/>
      <c r="P43" s="445"/>
      <c r="Q43" s="445">
        <f t="shared" si="3"/>
        <v>0</v>
      </c>
      <c r="R43" s="445"/>
      <c r="S43" s="445"/>
      <c r="T43" s="445"/>
      <c r="U43" s="445"/>
      <c r="V43" s="445"/>
      <c r="W43" s="445"/>
      <c r="X43" s="445"/>
      <c r="Y43" s="445">
        <f t="shared" si="4"/>
        <v>0</v>
      </c>
      <c r="Z43" s="445"/>
      <c r="AA43" s="444">
        <f>+'A1'!M43+'A2'!Z43+'A3'!Q43+'A3'!Y43+'A3'!Z43</f>
        <v>0</v>
      </c>
      <c r="AB43" s="312"/>
      <c r="AC43" s="107"/>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C43" s="94">
        <f t="shared" si="5"/>
        <v>0</v>
      </c>
      <c r="BD43" s="93">
        <f t="shared" si="6"/>
        <v>0</v>
      </c>
      <c r="BE43" s="94">
        <f>+AA43-'A1'!M43-'A2'!Z43-'A3'!Q43-'A3'!Y43-'A3'!Z43</f>
        <v>0</v>
      </c>
    </row>
    <row r="44" spans="2:57" s="57" customFormat="1" ht="17.100000000000001" customHeight="1">
      <c r="B44" s="359"/>
      <c r="C44" s="191" t="s">
        <v>54</v>
      </c>
      <c r="D44" s="442"/>
      <c r="E44" s="442"/>
      <c r="F44" s="442"/>
      <c r="G44" s="442"/>
      <c r="H44" s="442"/>
      <c r="I44" s="442"/>
      <c r="J44" s="442"/>
      <c r="K44" s="442"/>
      <c r="L44" s="442"/>
      <c r="M44" s="442"/>
      <c r="N44" s="442"/>
      <c r="O44" s="442"/>
      <c r="P44" s="442"/>
      <c r="Q44" s="445">
        <f t="shared" si="3"/>
        <v>0</v>
      </c>
      <c r="R44" s="442"/>
      <c r="S44" s="442"/>
      <c r="T44" s="442"/>
      <c r="U44" s="442"/>
      <c r="V44" s="442"/>
      <c r="W44" s="442"/>
      <c r="X44" s="442"/>
      <c r="Y44" s="445">
        <f t="shared" si="4"/>
        <v>0</v>
      </c>
      <c r="Z44" s="442"/>
      <c r="AA44" s="444">
        <f>+'A1'!M44+'A2'!Z44+'A3'!Q44+'A3'!Y44+'A3'!Z44</f>
        <v>0</v>
      </c>
      <c r="AB44" s="309"/>
      <c r="AC44" s="56"/>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C44" s="94">
        <f t="shared" si="5"/>
        <v>0</v>
      </c>
      <c r="BD44" s="93">
        <f t="shared" si="6"/>
        <v>0</v>
      </c>
      <c r="BE44" s="94">
        <f>+AA44-'A1'!M44-'A2'!Z44-'A3'!Q44-'A3'!Y44-'A3'!Z44</f>
        <v>0</v>
      </c>
    </row>
    <row r="45" spans="2:57" s="61" customFormat="1" ht="30" customHeight="1">
      <c r="B45" s="362"/>
      <c r="C45" s="190" t="s">
        <v>48</v>
      </c>
      <c r="D45" s="291">
        <f t="shared" ref="D45:J45" si="19">+SUM(D42,D33,D30)</f>
        <v>0</v>
      </c>
      <c r="E45" s="291">
        <f t="shared" si="19"/>
        <v>0</v>
      </c>
      <c r="F45" s="291">
        <f t="shared" si="19"/>
        <v>0</v>
      </c>
      <c r="G45" s="291">
        <f t="shared" si="19"/>
        <v>0</v>
      </c>
      <c r="H45" s="291">
        <f t="shared" si="19"/>
        <v>0</v>
      </c>
      <c r="I45" s="291">
        <f t="shared" si="19"/>
        <v>0</v>
      </c>
      <c r="J45" s="291">
        <f t="shared" si="19"/>
        <v>0</v>
      </c>
      <c r="K45" s="291">
        <f t="shared" ref="K45:Z45" si="20">+SUM(K42,K33,K30)</f>
        <v>0</v>
      </c>
      <c r="L45" s="291">
        <f t="shared" si="20"/>
        <v>0</v>
      </c>
      <c r="M45" s="291">
        <f t="shared" si="20"/>
        <v>0</v>
      </c>
      <c r="N45" s="291">
        <f t="shared" si="20"/>
        <v>0</v>
      </c>
      <c r="O45" s="291">
        <f t="shared" si="20"/>
        <v>0</v>
      </c>
      <c r="P45" s="291">
        <f t="shared" si="20"/>
        <v>0</v>
      </c>
      <c r="Q45" s="291">
        <f t="shared" si="3"/>
        <v>0</v>
      </c>
      <c r="R45" s="291">
        <f t="shared" si="20"/>
        <v>0</v>
      </c>
      <c r="S45" s="291">
        <f t="shared" si="20"/>
        <v>0</v>
      </c>
      <c r="T45" s="291">
        <f t="shared" si="20"/>
        <v>0</v>
      </c>
      <c r="U45" s="291">
        <f t="shared" si="20"/>
        <v>0</v>
      </c>
      <c r="V45" s="291">
        <f>+SUM(V42,V33,V30)</f>
        <v>0</v>
      </c>
      <c r="W45" s="291">
        <f t="shared" si="20"/>
        <v>0</v>
      </c>
      <c r="X45" s="291">
        <f t="shared" si="20"/>
        <v>0</v>
      </c>
      <c r="Y45" s="291">
        <f t="shared" si="4"/>
        <v>0</v>
      </c>
      <c r="Z45" s="291">
        <f t="shared" si="20"/>
        <v>0</v>
      </c>
      <c r="AA45" s="289">
        <f>+'A1'!M45+'A2'!Z45+'A3'!Q45+'A3'!Y45+'A3'!Z45</f>
        <v>0</v>
      </c>
      <c r="AB45" s="308"/>
      <c r="AC45" s="60"/>
      <c r="AD45" s="250">
        <f t="shared" ref="AD45:BA45" si="21">+D45-D30-D33-D42</f>
        <v>0</v>
      </c>
      <c r="AE45" s="250">
        <f t="shared" si="21"/>
        <v>0</v>
      </c>
      <c r="AF45" s="250">
        <f t="shared" si="21"/>
        <v>0</v>
      </c>
      <c r="AG45" s="250">
        <f t="shared" si="21"/>
        <v>0</v>
      </c>
      <c r="AH45" s="250">
        <f t="shared" si="21"/>
        <v>0</v>
      </c>
      <c r="AI45" s="250">
        <f t="shared" si="21"/>
        <v>0</v>
      </c>
      <c r="AJ45" s="250">
        <f t="shared" si="21"/>
        <v>0</v>
      </c>
      <c r="AK45" s="250">
        <f t="shared" si="21"/>
        <v>0</v>
      </c>
      <c r="AL45" s="250">
        <f t="shared" si="21"/>
        <v>0</v>
      </c>
      <c r="AM45" s="250">
        <f t="shared" si="21"/>
        <v>0</v>
      </c>
      <c r="AN45" s="250">
        <f t="shared" si="21"/>
        <v>0</v>
      </c>
      <c r="AO45" s="250">
        <f t="shared" si="21"/>
        <v>0</v>
      </c>
      <c r="AP45" s="250">
        <f t="shared" si="21"/>
        <v>0</v>
      </c>
      <c r="AQ45" s="250">
        <f t="shared" si="21"/>
        <v>0</v>
      </c>
      <c r="AR45" s="250">
        <f t="shared" si="21"/>
        <v>0</v>
      </c>
      <c r="AS45" s="250">
        <f t="shared" si="21"/>
        <v>0</v>
      </c>
      <c r="AT45" s="250">
        <f t="shared" si="21"/>
        <v>0</v>
      </c>
      <c r="AU45" s="250">
        <f t="shared" si="21"/>
        <v>0</v>
      </c>
      <c r="AV45" s="250">
        <f t="shared" si="21"/>
        <v>0</v>
      </c>
      <c r="AW45" s="250">
        <f t="shared" si="21"/>
        <v>0</v>
      </c>
      <c r="AX45" s="250">
        <f t="shared" si="21"/>
        <v>0</v>
      </c>
      <c r="AY45" s="250">
        <f t="shared" si="21"/>
        <v>0</v>
      </c>
      <c r="AZ45" s="250">
        <f t="shared" si="21"/>
        <v>0</v>
      </c>
      <c r="BA45" s="250">
        <f t="shared" si="21"/>
        <v>0</v>
      </c>
      <c r="BC45" s="96">
        <f t="shared" si="5"/>
        <v>0</v>
      </c>
      <c r="BD45" s="250">
        <f t="shared" si="6"/>
        <v>0</v>
      </c>
      <c r="BE45" s="96">
        <f>+AA45-'A1'!M45-'A2'!Z45-'A3'!Q45-'A3'!Y45-'A3'!Z45</f>
        <v>0</v>
      </c>
    </row>
    <row r="46" spans="2:57" s="108" customFormat="1" ht="17.100000000000001" customHeight="1">
      <c r="B46" s="283"/>
      <c r="C46" s="425" t="s">
        <v>331</v>
      </c>
      <c r="D46" s="292"/>
      <c r="E46" s="292"/>
      <c r="F46" s="292"/>
      <c r="G46" s="292"/>
      <c r="H46" s="292"/>
      <c r="I46" s="292"/>
      <c r="J46" s="292"/>
      <c r="K46" s="292"/>
      <c r="L46" s="292"/>
      <c r="M46" s="292"/>
      <c r="N46" s="292"/>
      <c r="O46" s="292"/>
      <c r="P46" s="292"/>
      <c r="Q46" s="292">
        <f>+SUM(D46:P46)</f>
        <v>0</v>
      </c>
      <c r="R46" s="292"/>
      <c r="S46" s="292"/>
      <c r="T46" s="292"/>
      <c r="U46" s="292"/>
      <c r="V46" s="292"/>
      <c r="W46" s="292"/>
      <c r="X46" s="292"/>
      <c r="Y46" s="292">
        <f>+SUM(R46:X46)</f>
        <v>0</v>
      </c>
      <c r="Z46" s="292"/>
      <c r="AA46" s="293">
        <f>+'A1'!M46+'A2'!Z46+'A3'!Q46+'A3'!Y46+'A3'!Z46</f>
        <v>0</v>
      </c>
      <c r="AB46" s="311"/>
      <c r="AC46" s="107"/>
      <c r="AD46" s="104">
        <f t="shared" ref="AD46:BA46" si="22">+IF((D46+D47&gt;D45),111,0)</f>
        <v>0</v>
      </c>
      <c r="AE46" s="104">
        <f t="shared" si="22"/>
        <v>0</v>
      </c>
      <c r="AF46" s="104">
        <f t="shared" si="22"/>
        <v>0</v>
      </c>
      <c r="AG46" s="104">
        <f t="shared" si="22"/>
        <v>0</v>
      </c>
      <c r="AH46" s="104">
        <f t="shared" si="22"/>
        <v>0</v>
      </c>
      <c r="AI46" s="104">
        <f t="shared" si="22"/>
        <v>0</v>
      </c>
      <c r="AJ46" s="104">
        <f t="shared" si="22"/>
        <v>0</v>
      </c>
      <c r="AK46" s="104">
        <f t="shared" si="22"/>
        <v>0</v>
      </c>
      <c r="AL46" s="104">
        <f t="shared" si="22"/>
        <v>0</v>
      </c>
      <c r="AM46" s="104">
        <f t="shared" si="22"/>
        <v>0</v>
      </c>
      <c r="AN46" s="104">
        <f t="shared" si="22"/>
        <v>0</v>
      </c>
      <c r="AO46" s="104">
        <f t="shared" si="22"/>
        <v>0</v>
      </c>
      <c r="AP46" s="104">
        <f t="shared" si="22"/>
        <v>0</v>
      </c>
      <c r="AQ46" s="104">
        <f t="shared" si="22"/>
        <v>0</v>
      </c>
      <c r="AR46" s="104">
        <f t="shared" si="22"/>
        <v>0</v>
      </c>
      <c r="AS46" s="104">
        <f t="shared" si="22"/>
        <v>0</v>
      </c>
      <c r="AT46" s="104">
        <f t="shared" si="22"/>
        <v>0</v>
      </c>
      <c r="AU46" s="104">
        <f t="shared" si="22"/>
        <v>0</v>
      </c>
      <c r="AV46" s="104">
        <f t="shared" si="22"/>
        <v>0</v>
      </c>
      <c r="AW46" s="104">
        <f t="shared" si="22"/>
        <v>0</v>
      </c>
      <c r="AX46" s="104">
        <f t="shared" si="22"/>
        <v>0</v>
      </c>
      <c r="AY46" s="104">
        <f t="shared" si="22"/>
        <v>0</v>
      </c>
      <c r="AZ46" s="104">
        <f t="shared" si="22"/>
        <v>0</v>
      </c>
      <c r="BA46" s="104">
        <f t="shared" si="22"/>
        <v>0</v>
      </c>
      <c r="BC46" s="104">
        <f>+Q46-SUM(D46:P46)</f>
        <v>0</v>
      </c>
      <c r="BD46" s="251">
        <f>+Y46-SUM(R46:X46)</f>
        <v>0</v>
      </c>
      <c r="BE46" s="104">
        <f>+AA46-'A1'!M46-'A2'!Z46-'A3'!Q46-'A3'!Y46-'A3'!Z46</f>
        <v>0</v>
      </c>
    </row>
    <row r="47" spans="2:57" s="108" customFormat="1" ht="17.100000000000001" customHeight="1">
      <c r="B47" s="283"/>
      <c r="C47" s="425" t="s">
        <v>332</v>
      </c>
      <c r="D47" s="292"/>
      <c r="E47" s="292"/>
      <c r="F47" s="292"/>
      <c r="G47" s="292"/>
      <c r="H47" s="292"/>
      <c r="I47" s="292"/>
      <c r="J47" s="292"/>
      <c r="K47" s="292"/>
      <c r="L47" s="292"/>
      <c r="M47" s="292"/>
      <c r="N47" s="292"/>
      <c r="O47" s="292"/>
      <c r="P47" s="292"/>
      <c r="Q47" s="292">
        <f>+SUM(D47:P47)</f>
        <v>0</v>
      </c>
      <c r="R47" s="292"/>
      <c r="S47" s="292"/>
      <c r="T47" s="292"/>
      <c r="U47" s="292"/>
      <c r="V47" s="292"/>
      <c r="W47" s="292"/>
      <c r="X47" s="292"/>
      <c r="Y47" s="292">
        <f>+SUM(R47:X47)</f>
        <v>0</v>
      </c>
      <c r="Z47" s="292"/>
      <c r="AA47" s="293">
        <f>+'A1'!M47+'A2'!Z47+'A3'!Q47+'A3'!Y47+'A3'!Z47</f>
        <v>0</v>
      </c>
      <c r="AB47" s="311"/>
      <c r="AC47" s="107"/>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C47" s="104">
        <f>+Q47-SUM(D47:P47)</f>
        <v>0</v>
      </c>
      <c r="BD47" s="251">
        <f>+Y47-SUM(R47:X47)</f>
        <v>0</v>
      </c>
      <c r="BE47" s="104">
        <f>+AA47-'A1'!M47-'A2'!Z47-'A3'!Q47-'A3'!Y47-'A3'!Z47</f>
        <v>0</v>
      </c>
    </row>
    <row r="48" spans="2:57" s="108" customFormat="1" ht="17.100000000000001" customHeight="1">
      <c r="B48" s="285"/>
      <c r="C48" s="286" t="s">
        <v>223</v>
      </c>
      <c r="D48" s="294"/>
      <c r="E48" s="294"/>
      <c r="F48" s="294"/>
      <c r="G48" s="294"/>
      <c r="H48" s="294"/>
      <c r="I48" s="294"/>
      <c r="J48" s="294"/>
      <c r="K48" s="294"/>
      <c r="L48" s="294"/>
      <c r="M48" s="294"/>
      <c r="N48" s="294"/>
      <c r="O48" s="294"/>
      <c r="P48" s="294"/>
      <c r="Q48" s="292">
        <f t="shared" si="3"/>
        <v>0</v>
      </c>
      <c r="R48" s="294"/>
      <c r="S48" s="294"/>
      <c r="T48" s="294"/>
      <c r="U48" s="294"/>
      <c r="V48" s="294"/>
      <c r="W48" s="294"/>
      <c r="X48" s="294"/>
      <c r="Y48" s="292">
        <f t="shared" si="4"/>
        <v>0</v>
      </c>
      <c r="Z48" s="294"/>
      <c r="AA48" s="293">
        <f>+'A1'!M48+'A2'!Z48+'A3'!Q48+'A3'!Y48+'A3'!Z48</f>
        <v>0</v>
      </c>
      <c r="AB48" s="312"/>
      <c r="AC48" s="107"/>
      <c r="AD48" s="104">
        <f t="shared" ref="AD48:BA48" si="23">+IF((D48&gt;D45),111,0)</f>
        <v>0</v>
      </c>
      <c r="AE48" s="104">
        <f t="shared" si="23"/>
        <v>0</v>
      </c>
      <c r="AF48" s="104">
        <f t="shared" si="23"/>
        <v>0</v>
      </c>
      <c r="AG48" s="104">
        <f t="shared" si="23"/>
        <v>0</v>
      </c>
      <c r="AH48" s="104">
        <f t="shared" si="23"/>
        <v>0</v>
      </c>
      <c r="AI48" s="104">
        <f t="shared" si="23"/>
        <v>0</v>
      </c>
      <c r="AJ48" s="104">
        <f t="shared" si="23"/>
        <v>0</v>
      </c>
      <c r="AK48" s="104">
        <f t="shared" si="23"/>
        <v>0</v>
      </c>
      <c r="AL48" s="104">
        <f t="shared" si="23"/>
        <v>0</v>
      </c>
      <c r="AM48" s="104">
        <f t="shared" si="23"/>
        <v>0</v>
      </c>
      <c r="AN48" s="104">
        <f t="shared" si="23"/>
        <v>0</v>
      </c>
      <c r="AO48" s="104">
        <f t="shared" si="23"/>
        <v>0</v>
      </c>
      <c r="AP48" s="104">
        <f t="shared" si="23"/>
        <v>0</v>
      </c>
      <c r="AQ48" s="104">
        <f t="shared" si="23"/>
        <v>0</v>
      </c>
      <c r="AR48" s="104">
        <f t="shared" si="23"/>
        <v>0</v>
      </c>
      <c r="AS48" s="104">
        <f t="shared" si="23"/>
        <v>0</v>
      </c>
      <c r="AT48" s="104">
        <f t="shared" si="23"/>
        <v>0</v>
      </c>
      <c r="AU48" s="104">
        <f t="shared" si="23"/>
        <v>0</v>
      </c>
      <c r="AV48" s="104">
        <f t="shared" si="23"/>
        <v>0</v>
      </c>
      <c r="AW48" s="104">
        <f t="shared" si="23"/>
        <v>0</v>
      </c>
      <c r="AX48" s="104">
        <f t="shared" si="23"/>
        <v>0</v>
      </c>
      <c r="AY48" s="104">
        <f t="shared" si="23"/>
        <v>0</v>
      </c>
      <c r="AZ48" s="104">
        <f t="shared" si="23"/>
        <v>0</v>
      </c>
      <c r="BA48" s="104">
        <f t="shared" si="23"/>
        <v>0</v>
      </c>
      <c r="BC48" s="104">
        <f t="shared" si="5"/>
        <v>0</v>
      </c>
      <c r="BD48" s="251">
        <f t="shared" si="6"/>
        <v>0</v>
      </c>
      <c r="BE48" s="104">
        <f>+AA48-'A1'!M48-'A2'!Z48-'A3'!Q48-'A3'!Y48-'A3'!Z48</f>
        <v>0</v>
      </c>
    </row>
    <row r="49" spans="2:57" s="108" customFormat="1" ht="17.100000000000001" customHeight="1">
      <c r="B49" s="285"/>
      <c r="C49" s="286" t="s">
        <v>209</v>
      </c>
      <c r="D49" s="482"/>
      <c r="E49" s="482"/>
      <c r="F49" s="482"/>
      <c r="G49" s="482"/>
      <c r="H49" s="482"/>
      <c r="I49" s="482"/>
      <c r="J49" s="482"/>
      <c r="K49" s="482"/>
      <c r="L49" s="482"/>
      <c r="M49" s="482"/>
      <c r="N49" s="482"/>
      <c r="O49" s="482"/>
      <c r="P49" s="482"/>
      <c r="Q49" s="487"/>
      <c r="R49" s="482"/>
      <c r="S49" s="482"/>
      <c r="T49" s="482"/>
      <c r="U49" s="482"/>
      <c r="V49" s="482"/>
      <c r="W49" s="482"/>
      <c r="X49" s="482"/>
      <c r="Y49" s="487"/>
      <c r="Z49" s="487"/>
      <c r="AA49" s="368">
        <f>+'A1'!M49+'A2'!Z49+'A3'!Q49+'A3'!Y49+'A3'!Z49</f>
        <v>0</v>
      </c>
      <c r="AB49" s="484"/>
      <c r="AC49" s="107"/>
      <c r="AD49" s="485"/>
      <c r="AE49" s="485"/>
      <c r="AF49" s="485"/>
      <c r="AG49" s="485"/>
      <c r="AH49" s="485"/>
      <c r="AI49" s="485"/>
      <c r="AJ49" s="485"/>
      <c r="AK49" s="485"/>
      <c r="AL49" s="485"/>
      <c r="AM49" s="485"/>
      <c r="AN49" s="485"/>
      <c r="AO49" s="485"/>
      <c r="AP49" s="485"/>
      <c r="AQ49" s="104">
        <f>+IF((Q49&gt;Q45),111,0)</f>
        <v>0</v>
      </c>
      <c r="AR49" s="485"/>
      <c r="AS49" s="485"/>
      <c r="AT49" s="485"/>
      <c r="AU49" s="485"/>
      <c r="AV49" s="485"/>
      <c r="AW49" s="485"/>
      <c r="AX49" s="485"/>
      <c r="AY49" s="104">
        <f>+IF((Y49&gt;Y45),111,0)</f>
        <v>0</v>
      </c>
      <c r="AZ49" s="104">
        <f>+IF((Z49&gt;Z45),111,0)</f>
        <v>0</v>
      </c>
      <c r="BA49" s="104">
        <f>+IF((AA49&gt;AA45),111,0)</f>
        <v>0</v>
      </c>
      <c r="BC49" s="485"/>
      <c r="BD49" s="485"/>
      <c r="BE49" s="104">
        <f>+AA49-'A1'!M49-'A2'!Z49-'A3'!Q49-'A3'!Y49-'A3'!Z49</f>
        <v>0</v>
      </c>
    </row>
    <row r="50" spans="2:57" s="57" customFormat="1" ht="24.95" customHeight="1">
      <c r="B50" s="358"/>
      <c r="C50" s="433" t="s">
        <v>61</v>
      </c>
      <c r="D50" s="442"/>
      <c r="E50" s="442"/>
      <c r="F50" s="442"/>
      <c r="G50" s="442"/>
      <c r="H50" s="442"/>
      <c r="I50" s="442"/>
      <c r="J50" s="442"/>
      <c r="K50" s="442"/>
      <c r="L50" s="442"/>
      <c r="M50" s="442"/>
      <c r="N50" s="442"/>
      <c r="O50" s="442"/>
      <c r="P50" s="442"/>
      <c r="Q50" s="445"/>
      <c r="R50" s="442"/>
      <c r="S50" s="442"/>
      <c r="T50" s="442"/>
      <c r="U50" s="442"/>
      <c r="V50" s="442"/>
      <c r="W50" s="442"/>
      <c r="X50" s="442"/>
      <c r="Y50" s="445"/>
      <c r="Z50" s="442"/>
      <c r="AA50" s="443"/>
      <c r="AB50" s="313"/>
      <c r="AC50" s="56"/>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C50" s="99"/>
      <c r="BD50" s="99"/>
      <c r="BE50" s="99"/>
    </row>
    <row r="51" spans="2:57" s="57" customFormat="1" ht="17.100000000000001" customHeight="1">
      <c r="B51" s="359"/>
      <c r="C51" s="421" t="s">
        <v>62</v>
      </c>
      <c r="D51" s="442"/>
      <c r="E51" s="442"/>
      <c r="F51" s="442"/>
      <c r="G51" s="442"/>
      <c r="H51" s="442"/>
      <c r="I51" s="442"/>
      <c r="J51" s="442"/>
      <c r="K51" s="442"/>
      <c r="L51" s="442"/>
      <c r="M51" s="442"/>
      <c r="N51" s="442"/>
      <c r="O51" s="442"/>
      <c r="P51" s="442"/>
      <c r="Q51" s="445">
        <f t="shared" si="3"/>
        <v>0</v>
      </c>
      <c r="R51" s="442"/>
      <c r="S51" s="442"/>
      <c r="T51" s="442"/>
      <c r="U51" s="442"/>
      <c r="V51" s="442"/>
      <c r="W51" s="442"/>
      <c r="X51" s="442"/>
      <c r="Y51" s="445">
        <f t="shared" si="4"/>
        <v>0</v>
      </c>
      <c r="Z51" s="442"/>
      <c r="AA51" s="443">
        <f>+'A1'!M51+'A2'!Z51+'A3'!Q51+'A3'!Y51+'A3'!Z51</f>
        <v>0</v>
      </c>
      <c r="AB51" s="313"/>
      <c r="AC51" s="56"/>
      <c r="AD51" s="93">
        <f t="shared" ref="AD51:BA51" si="24">+D45-SUM(D51:D55)</f>
        <v>0</v>
      </c>
      <c r="AE51" s="93">
        <f t="shared" si="24"/>
        <v>0</v>
      </c>
      <c r="AF51" s="93">
        <f t="shared" si="24"/>
        <v>0</v>
      </c>
      <c r="AG51" s="93">
        <f t="shared" si="24"/>
        <v>0</v>
      </c>
      <c r="AH51" s="93">
        <f t="shared" si="24"/>
        <v>0</v>
      </c>
      <c r="AI51" s="93">
        <f t="shared" si="24"/>
        <v>0</v>
      </c>
      <c r="AJ51" s="93">
        <f t="shared" si="24"/>
        <v>0</v>
      </c>
      <c r="AK51" s="93">
        <f t="shared" si="24"/>
        <v>0</v>
      </c>
      <c r="AL51" s="93">
        <f t="shared" si="24"/>
        <v>0</v>
      </c>
      <c r="AM51" s="93">
        <f t="shared" si="24"/>
        <v>0</v>
      </c>
      <c r="AN51" s="93">
        <f t="shared" si="24"/>
        <v>0</v>
      </c>
      <c r="AO51" s="93">
        <f t="shared" si="24"/>
        <v>0</v>
      </c>
      <c r="AP51" s="93">
        <f t="shared" si="24"/>
        <v>0</v>
      </c>
      <c r="AQ51" s="93">
        <f t="shared" si="24"/>
        <v>0</v>
      </c>
      <c r="AR51" s="93">
        <f t="shared" si="24"/>
        <v>0</v>
      </c>
      <c r="AS51" s="93">
        <f t="shared" si="24"/>
        <v>0</v>
      </c>
      <c r="AT51" s="93">
        <f t="shared" si="24"/>
        <v>0</v>
      </c>
      <c r="AU51" s="93">
        <f t="shared" si="24"/>
        <v>0</v>
      </c>
      <c r="AV51" s="93">
        <f t="shared" si="24"/>
        <v>0</v>
      </c>
      <c r="AW51" s="93">
        <f t="shared" si="24"/>
        <v>0</v>
      </c>
      <c r="AX51" s="93">
        <f t="shared" si="24"/>
        <v>0</v>
      </c>
      <c r="AY51" s="93">
        <f t="shared" si="24"/>
        <v>0</v>
      </c>
      <c r="AZ51" s="93">
        <f t="shared" si="24"/>
        <v>0</v>
      </c>
      <c r="BA51" s="93">
        <f t="shared" si="24"/>
        <v>0</v>
      </c>
      <c r="BC51" s="93">
        <f t="shared" si="5"/>
        <v>0</v>
      </c>
      <c r="BD51" s="93">
        <f t="shared" si="6"/>
        <v>0</v>
      </c>
      <c r="BE51" s="93">
        <f>+AA51-'A1'!M51-'A2'!Z51-'A3'!Q51-'A3'!Y51-'A3'!Z51</f>
        <v>0</v>
      </c>
    </row>
    <row r="52" spans="2:57" s="57" customFormat="1" ht="17.100000000000001" customHeight="1">
      <c r="B52" s="359"/>
      <c r="C52" s="421" t="s">
        <v>303</v>
      </c>
      <c r="D52" s="442"/>
      <c r="E52" s="442"/>
      <c r="F52" s="442"/>
      <c r="G52" s="442"/>
      <c r="H52" s="442"/>
      <c r="I52" s="442"/>
      <c r="J52" s="442"/>
      <c r="K52" s="442"/>
      <c r="L52" s="442"/>
      <c r="M52" s="442"/>
      <c r="N52" s="442"/>
      <c r="O52" s="442"/>
      <c r="P52" s="442"/>
      <c r="Q52" s="445">
        <f t="shared" si="3"/>
        <v>0</v>
      </c>
      <c r="R52" s="442"/>
      <c r="S52" s="442"/>
      <c r="T52" s="442"/>
      <c r="U52" s="442"/>
      <c r="V52" s="442"/>
      <c r="W52" s="442"/>
      <c r="X52" s="442"/>
      <c r="Y52" s="445">
        <f t="shared" si="4"/>
        <v>0</v>
      </c>
      <c r="Z52" s="442"/>
      <c r="AA52" s="443">
        <f>+'A1'!M52+'A2'!Z52+'A3'!Q52+'A3'!Y52+'A3'!Z52</f>
        <v>0</v>
      </c>
      <c r="AB52" s="313"/>
      <c r="AC52" s="56"/>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C52" s="93">
        <f t="shared" si="5"/>
        <v>0</v>
      </c>
      <c r="BD52" s="93">
        <f t="shared" si="6"/>
        <v>0</v>
      </c>
      <c r="BE52" s="93">
        <f>+AA52-'A1'!M52-'A2'!Z52-'A3'!Q52-'A3'!Y52-'A3'!Z52</f>
        <v>0</v>
      </c>
    </row>
    <row r="53" spans="2:57" s="57" customFormat="1" ht="17.100000000000001" customHeight="1">
      <c r="B53" s="359"/>
      <c r="C53" s="421" t="s">
        <v>304</v>
      </c>
      <c r="D53" s="442"/>
      <c r="E53" s="442"/>
      <c r="F53" s="442"/>
      <c r="G53" s="442"/>
      <c r="H53" s="442"/>
      <c r="I53" s="442"/>
      <c r="J53" s="442"/>
      <c r="K53" s="442"/>
      <c r="L53" s="442"/>
      <c r="M53" s="442"/>
      <c r="N53" s="442"/>
      <c r="O53" s="442"/>
      <c r="P53" s="442"/>
      <c r="Q53" s="445">
        <f t="shared" si="3"/>
        <v>0</v>
      </c>
      <c r="R53" s="442"/>
      <c r="S53" s="442"/>
      <c r="T53" s="442"/>
      <c r="U53" s="442"/>
      <c r="V53" s="442"/>
      <c r="W53" s="442"/>
      <c r="X53" s="442"/>
      <c r="Y53" s="445">
        <f t="shared" si="4"/>
        <v>0</v>
      </c>
      <c r="Z53" s="442"/>
      <c r="AA53" s="443">
        <f>+'A1'!M53+'A2'!Z53+'A3'!Q53+'A3'!Y53+'A3'!Z53</f>
        <v>0</v>
      </c>
      <c r="AB53" s="313"/>
      <c r="AC53" s="56"/>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C53" s="93">
        <f>+Q53-SUM(D53:P53)</f>
        <v>0</v>
      </c>
      <c r="BD53" s="93">
        <f>+Y53-SUM(R53:X53)</f>
        <v>0</v>
      </c>
      <c r="BE53" s="93">
        <f>+AA53-'A1'!M53-'A2'!Z53-'A3'!Q53-'A3'!Y53-'A3'!Z53</f>
        <v>0</v>
      </c>
    </row>
    <row r="54" spans="2:57" s="57" customFormat="1" ht="17.100000000000001" customHeight="1">
      <c r="B54" s="359"/>
      <c r="C54" s="421" t="s">
        <v>305</v>
      </c>
      <c r="D54" s="442"/>
      <c r="E54" s="442"/>
      <c r="F54" s="442"/>
      <c r="G54" s="442"/>
      <c r="H54" s="442"/>
      <c r="I54" s="442"/>
      <c r="J54" s="442"/>
      <c r="K54" s="442"/>
      <c r="L54" s="442"/>
      <c r="M54" s="442"/>
      <c r="N54" s="442"/>
      <c r="O54" s="442"/>
      <c r="P54" s="442"/>
      <c r="Q54" s="445">
        <f t="shared" si="3"/>
        <v>0</v>
      </c>
      <c r="R54" s="442"/>
      <c r="S54" s="442"/>
      <c r="T54" s="442"/>
      <c r="U54" s="442"/>
      <c r="V54" s="442"/>
      <c r="W54" s="442"/>
      <c r="X54" s="442"/>
      <c r="Y54" s="445">
        <f t="shared" si="4"/>
        <v>0</v>
      </c>
      <c r="Z54" s="442"/>
      <c r="AA54" s="443">
        <f>+'A1'!M54+'A2'!Z54+'A3'!Q54+'A3'!Y54+'A3'!Z54</f>
        <v>0</v>
      </c>
      <c r="AB54" s="313"/>
      <c r="AC54" s="56"/>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C54" s="93">
        <f>+Q54-SUM(D54:P54)</f>
        <v>0</v>
      </c>
      <c r="BD54" s="93">
        <f>+Y54-SUM(R54:X54)</f>
        <v>0</v>
      </c>
      <c r="BE54" s="93">
        <f>+AA54-'A1'!M54-'A2'!Z54-'A3'!Q54-'A3'!Y54-'A3'!Z54</f>
        <v>0</v>
      </c>
    </row>
    <row r="55" spans="2:57" s="57" customFormat="1" ht="17.100000000000001" customHeight="1">
      <c r="B55" s="358"/>
      <c r="C55" s="421" t="s">
        <v>302</v>
      </c>
      <c r="D55" s="442"/>
      <c r="E55" s="442"/>
      <c r="F55" s="442"/>
      <c r="G55" s="442"/>
      <c r="H55" s="442"/>
      <c r="I55" s="442"/>
      <c r="J55" s="442"/>
      <c r="K55" s="442"/>
      <c r="L55" s="442"/>
      <c r="M55" s="442"/>
      <c r="N55" s="442"/>
      <c r="O55" s="442"/>
      <c r="P55" s="442"/>
      <c r="Q55" s="445">
        <f t="shared" si="3"/>
        <v>0</v>
      </c>
      <c r="R55" s="442"/>
      <c r="S55" s="442"/>
      <c r="T55" s="442"/>
      <c r="U55" s="442"/>
      <c r="V55" s="442"/>
      <c r="W55" s="442"/>
      <c r="X55" s="442"/>
      <c r="Y55" s="445">
        <f t="shared" si="4"/>
        <v>0</v>
      </c>
      <c r="Z55" s="442"/>
      <c r="AA55" s="443">
        <f>+'A1'!M55+'A2'!Z55+'A3'!Q55+'A3'!Y55+'A3'!Z55</f>
        <v>0</v>
      </c>
      <c r="AB55" s="313"/>
      <c r="AC55" s="56"/>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C55" s="93">
        <f t="shared" si="5"/>
        <v>0</v>
      </c>
      <c r="BD55" s="93">
        <f t="shared" si="6"/>
        <v>0</v>
      </c>
      <c r="BE55" s="93">
        <f>+AA55-'A1'!M55-'A2'!Z55-'A3'!Q55-'A3'!Y55-'A3'!Z55</f>
        <v>0</v>
      </c>
    </row>
    <row r="56" spans="2:57" s="61" customFormat="1" ht="30" customHeight="1">
      <c r="B56" s="363"/>
      <c r="C56" s="192" t="s">
        <v>181</v>
      </c>
      <c r="D56" s="448"/>
      <c r="E56" s="448"/>
      <c r="F56" s="448"/>
      <c r="G56" s="448"/>
      <c r="H56" s="448"/>
      <c r="I56" s="448"/>
      <c r="J56" s="448"/>
      <c r="K56" s="448"/>
      <c r="L56" s="448"/>
      <c r="M56" s="448"/>
      <c r="N56" s="448"/>
      <c r="O56" s="448"/>
      <c r="P56" s="448"/>
      <c r="Q56" s="449"/>
      <c r="R56" s="448"/>
      <c r="S56" s="448"/>
      <c r="T56" s="448"/>
      <c r="U56" s="448"/>
      <c r="V56" s="448"/>
      <c r="W56" s="448"/>
      <c r="X56" s="448"/>
      <c r="Y56" s="449"/>
      <c r="Z56" s="448"/>
      <c r="AA56" s="443"/>
      <c r="AB56" s="308"/>
      <c r="AC56" s="60"/>
      <c r="AD56" s="250"/>
      <c r="AE56" s="250"/>
      <c r="AF56" s="250"/>
      <c r="AG56" s="250"/>
      <c r="AH56" s="250"/>
      <c r="AI56" s="250"/>
      <c r="AJ56" s="250"/>
      <c r="AK56" s="250"/>
      <c r="AL56" s="250"/>
      <c r="AM56" s="250"/>
      <c r="AN56" s="250"/>
      <c r="AO56" s="250"/>
      <c r="AP56" s="250"/>
      <c r="AQ56" s="250"/>
      <c r="AR56" s="250"/>
      <c r="AS56" s="250"/>
      <c r="AT56" s="250"/>
      <c r="AU56" s="250"/>
      <c r="AV56" s="250"/>
      <c r="AW56" s="250"/>
      <c r="AX56" s="250"/>
      <c r="AY56" s="250"/>
      <c r="AZ56" s="250"/>
      <c r="BA56" s="250"/>
      <c r="BC56" s="100"/>
      <c r="BD56" s="100"/>
      <c r="BE56" s="100"/>
    </row>
    <row r="57" spans="2:57" s="57" customFormat="1" ht="17.100000000000001" customHeight="1">
      <c r="B57" s="358"/>
      <c r="C57" s="189" t="s">
        <v>10</v>
      </c>
      <c r="D57" s="442"/>
      <c r="E57" s="442"/>
      <c r="F57" s="442"/>
      <c r="G57" s="442"/>
      <c r="H57" s="442"/>
      <c r="I57" s="442"/>
      <c r="J57" s="442"/>
      <c r="K57" s="442"/>
      <c r="L57" s="442"/>
      <c r="M57" s="442"/>
      <c r="N57" s="442"/>
      <c r="O57" s="442"/>
      <c r="P57" s="442"/>
      <c r="Q57" s="445">
        <f t="shared" si="3"/>
        <v>0</v>
      </c>
      <c r="R57" s="442"/>
      <c r="S57" s="442"/>
      <c r="T57" s="442"/>
      <c r="U57" s="442"/>
      <c r="V57" s="442"/>
      <c r="W57" s="442"/>
      <c r="X57" s="442"/>
      <c r="Y57" s="445">
        <f t="shared" si="4"/>
        <v>0</v>
      </c>
      <c r="Z57" s="442"/>
      <c r="AA57" s="444">
        <f>+'A1'!M57+'A2'!Z57+'A3'!Q57+'A3'!Y57+'A3'!Z57</f>
        <v>0</v>
      </c>
      <c r="AB57" s="309"/>
      <c r="AC57" s="56"/>
      <c r="AD57" s="93">
        <f t="shared" ref="AD57:BA57" si="25">+D57-SUM(D58:D59)</f>
        <v>0</v>
      </c>
      <c r="AE57" s="93">
        <f t="shared" si="25"/>
        <v>0</v>
      </c>
      <c r="AF57" s="93">
        <f t="shared" si="25"/>
        <v>0</v>
      </c>
      <c r="AG57" s="93">
        <f t="shared" si="25"/>
        <v>0</v>
      </c>
      <c r="AH57" s="93">
        <f t="shared" si="25"/>
        <v>0</v>
      </c>
      <c r="AI57" s="93">
        <f t="shared" si="25"/>
        <v>0</v>
      </c>
      <c r="AJ57" s="93">
        <f t="shared" si="25"/>
        <v>0</v>
      </c>
      <c r="AK57" s="93">
        <f t="shared" si="25"/>
        <v>0</v>
      </c>
      <c r="AL57" s="93">
        <f t="shared" si="25"/>
        <v>0</v>
      </c>
      <c r="AM57" s="93">
        <f t="shared" si="25"/>
        <v>0</v>
      </c>
      <c r="AN57" s="93">
        <f t="shared" si="25"/>
        <v>0</v>
      </c>
      <c r="AO57" s="93">
        <f t="shared" si="25"/>
        <v>0</v>
      </c>
      <c r="AP57" s="93">
        <f t="shared" si="25"/>
        <v>0</v>
      </c>
      <c r="AQ57" s="93">
        <f t="shared" si="25"/>
        <v>0</v>
      </c>
      <c r="AR57" s="93">
        <f t="shared" si="25"/>
        <v>0</v>
      </c>
      <c r="AS57" s="93">
        <f t="shared" si="25"/>
        <v>0</v>
      </c>
      <c r="AT57" s="93">
        <f t="shared" si="25"/>
        <v>0</v>
      </c>
      <c r="AU57" s="93">
        <f t="shared" si="25"/>
        <v>0</v>
      </c>
      <c r="AV57" s="93">
        <f t="shared" si="25"/>
        <v>0</v>
      </c>
      <c r="AW57" s="93">
        <f t="shared" si="25"/>
        <v>0</v>
      </c>
      <c r="AX57" s="93">
        <f t="shared" si="25"/>
        <v>0</v>
      </c>
      <c r="AY57" s="93">
        <f t="shared" si="25"/>
        <v>0</v>
      </c>
      <c r="AZ57" s="93">
        <f t="shared" si="25"/>
        <v>0</v>
      </c>
      <c r="BA57" s="93">
        <f t="shared" si="25"/>
        <v>0</v>
      </c>
      <c r="BC57" s="94">
        <f t="shared" si="5"/>
        <v>0</v>
      </c>
      <c r="BD57" s="93">
        <f t="shared" si="6"/>
        <v>0</v>
      </c>
      <c r="BE57" s="94">
        <f>+AA57-'A1'!M57-'A2'!Z57-'A3'!Q57-'A3'!Y57-'A3'!Z57</f>
        <v>0</v>
      </c>
    </row>
    <row r="58" spans="2:57" s="57" customFormat="1" ht="17.100000000000001" customHeight="1">
      <c r="B58" s="359"/>
      <c r="C58" s="191" t="s">
        <v>53</v>
      </c>
      <c r="D58" s="442"/>
      <c r="E58" s="442"/>
      <c r="F58" s="442"/>
      <c r="G58" s="442"/>
      <c r="H58" s="442"/>
      <c r="I58" s="442"/>
      <c r="J58" s="442"/>
      <c r="K58" s="442"/>
      <c r="L58" s="442"/>
      <c r="M58" s="442"/>
      <c r="N58" s="442"/>
      <c r="O58" s="442"/>
      <c r="P58" s="442"/>
      <c r="Q58" s="445">
        <f t="shared" si="3"/>
        <v>0</v>
      </c>
      <c r="R58" s="442"/>
      <c r="S58" s="442"/>
      <c r="T58" s="442"/>
      <c r="U58" s="442"/>
      <c r="V58" s="442"/>
      <c r="W58" s="442"/>
      <c r="X58" s="442"/>
      <c r="Y58" s="445">
        <f t="shared" si="4"/>
        <v>0</v>
      </c>
      <c r="Z58" s="442"/>
      <c r="AA58" s="444">
        <f>+'A1'!M58+'A2'!Z58+'A3'!Q58+'A3'!Y58+'A3'!Z58</f>
        <v>0</v>
      </c>
      <c r="AB58" s="309"/>
      <c r="AC58" s="56"/>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C58" s="94">
        <f t="shared" si="5"/>
        <v>0</v>
      </c>
      <c r="BD58" s="93">
        <f t="shared" si="6"/>
        <v>0</v>
      </c>
      <c r="BE58" s="94">
        <f>+AA58-'A1'!M58-'A2'!Z58-'A3'!Q58-'A3'!Y58-'A3'!Z58</f>
        <v>0</v>
      </c>
    </row>
    <row r="59" spans="2:57" s="57" customFormat="1" ht="17.100000000000001" customHeight="1">
      <c r="B59" s="359"/>
      <c r="C59" s="191" t="s">
        <v>54</v>
      </c>
      <c r="D59" s="442"/>
      <c r="E59" s="442"/>
      <c r="F59" s="442"/>
      <c r="G59" s="442"/>
      <c r="H59" s="442"/>
      <c r="I59" s="442"/>
      <c r="J59" s="442"/>
      <c r="K59" s="442"/>
      <c r="L59" s="442"/>
      <c r="M59" s="442"/>
      <c r="N59" s="442"/>
      <c r="O59" s="442"/>
      <c r="P59" s="442"/>
      <c r="Q59" s="445">
        <f t="shared" si="3"/>
        <v>0</v>
      </c>
      <c r="R59" s="442"/>
      <c r="S59" s="442"/>
      <c r="T59" s="442"/>
      <c r="U59" s="442"/>
      <c r="V59" s="442"/>
      <c r="W59" s="442"/>
      <c r="X59" s="442"/>
      <c r="Y59" s="445">
        <f t="shared" si="4"/>
        <v>0</v>
      </c>
      <c r="Z59" s="442"/>
      <c r="AA59" s="444">
        <f>+'A1'!M59+'A2'!Z59+'A3'!Q59+'A3'!Y59+'A3'!Z59</f>
        <v>0</v>
      </c>
      <c r="AB59" s="309"/>
      <c r="AC59" s="56"/>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C59" s="94">
        <f t="shared" si="5"/>
        <v>0</v>
      </c>
      <c r="BD59" s="93">
        <f t="shared" si="6"/>
        <v>0</v>
      </c>
      <c r="BE59" s="94">
        <f>+AA59-'A1'!M59-'A2'!Z59-'A3'!Q59-'A3'!Y59-'A3'!Z59</f>
        <v>0</v>
      </c>
    </row>
    <row r="60" spans="2:57" s="57" customFormat="1" ht="30" customHeight="1">
      <c r="B60" s="358"/>
      <c r="C60" s="189" t="s">
        <v>11</v>
      </c>
      <c r="D60" s="442"/>
      <c r="E60" s="442"/>
      <c r="F60" s="442"/>
      <c r="G60" s="442"/>
      <c r="H60" s="442"/>
      <c r="I60" s="442"/>
      <c r="J60" s="442"/>
      <c r="K60" s="442"/>
      <c r="L60" s="442"/>
      <c r="M60" s="442"/>
      <c r="N60" s="442"/>
      <c r="O60" s="442"/>
      <c r="P60" s="442"/>
      <c r="Q60" s="445">
        <f t="shared" si="3"/>
        <v>0</v>
      </c>
      <c r="R60" s="442"/>
      <c r="S60" s="442"/>
      <c r="T60" s="442"/>
      <c r="U60" s="442"/>
      <c r="V60" s="442"/>
      <c r="W60" s="442"/>
      <c r="X60" s="442"/>
      <c r="Y60" s="445">
        <f t="shared" si="4"/>
        <v>0</v>
      </c>
      <c r="Z60" s="442"/>
      <c r="AA60" s="444">
        <f>+'A1'!M60+'A2'!Z60+'A3'!Q60+'A3'!Y60+'A3'!Z60</f>
        <v>0</v>
      </c>
      <c r="AB60" s="309"/>
      <c r="AC60" s="56"/>
      <c r="AD60" s="93">
        <f t="shared" ref="AD60:BA60" si="26">+D60-SUM(D61:D62)</f>
        <v>0</v>
      </c>
      <c r="AE60" s="93">
        <f t="shared" si="26"/>
        <v>0</v>
      </c>
      <c r="AF60" s="93">
        <f t="shared" si="26"/>
        <v>0</v>
      </c>
      <c r="AG60" s="93">
        <f t="shared" si="26"/>
        <v>0</v>
      </c>
      <c r="AH60" s="93">
        <f t="shared" si="26"/>
        <v>0</v>
      </c>
      <c r="AI60" s="93">
        <f t="shared" si="26"/>
        <v>0</v>
      </c>
      <c r="AJ60" s="93">
        <f t="shared" si="26"/>
        <v>0</v>
      </c>
      <c r="AK60" s="93">
        <f t="shared" si="26"/>
        <v>0</v>
      </c>
      <c r="AL60" s="93">
        <f t="shared" si="26"/>
        <v>0</v>
      </c>
      <c r="AM60" s="93">
        <f t="shared" si="26"/>
        <v>0</v>
      </c>
      <c r="AN60" s="93">
        <f t="shared" si="26"/>
        <v>0</v>
      </c>
      <c r="AO60" s="93">
        <f t="shared" si="26"/>
        <v>0</v>
      </c>
      <c r="AP60" s="93">
        <f t="shared" si="26"/>
        <v>0</v>
      </c>
      <c r="AQ60" s="93">
        <f t="shared" si="26"/>
        <v>0</v>
      </c>
      <c r="AR60" s="93">
        <f t="shared" si="26"/>
        <v>0</v>
      </c>
      <c r="AS60" s="93">
        <f t="shared" si="26"/>
        <v>0</v>
      </c>
      <c r="AT60" s="93">
        <f t="shared" si="26"/>
        <v>0</v>
      </c>
      <c r="AU60" s="93">
        <f t="shared" si="26"/>
        <v>0</v>
      </c>
      <c r="AV60" s="93">
        <f t="shared" si="26"/>
        <v>0</v>
      </c>
      <c r="AW60" s="93">
        <f t="shared" si="26"/>
        <v>0</v>
      </c>
      <c r="AX60" s="93">
        <f t="shared" si="26"/>
        <v>0</v>
      </c>
      <c r="AY60" s="93">
        <f t="shared" si="26"/>
        <v>0</v>
      </c>
      <c r="AZ60" s="93">
        <f t="shared" si="26"/>
        <v>0</v>
      </c>
      <c r="BA60" s="93">
        <f t="shared" si="26"/>
        <v>0</v>
      </c>
      <c r="BC60" s="94">
        <f t="shared" si="5"/>
        <v>0</v>
      </c>
      <c r="BD60" s="93">
        <f t="shared" si="6"/>
        <v>0</v>
      </c>
      <c r="BE60" s="94">
        <f>+AA60-'A1'!M60-'A2'!Z60-'A3'!Q60-'A3'!Y60-'A3'!Z60</f>
        <v>0</v>
      </c>
    </row>
    <row r="61" spans="2:57" s="57" customFormat="1" ht="17.100000000000001" customHeight="1">
      <c r="B61" s="358"/>
      <c r="C61" s="191" t="s">
        <v>53</v>
      </c>
      <c r="D61" s="442"/>
      <c r="E61" s="442"/>
      <c r="F61" s="442"/>
      <c r="G61" s="442"/>
      <c r="H61" s="442"/>
      <c r="I61" s="442"/>
      <c r="J61" s="442"/>
      <c r="K61" s="442"/>
      <c r="L61" s="442"/>
      <c r="M61" s="442"/>
      <c r="N61" s="442"/>
      <c r="O61" s="442"/>
      <c r="P61" s="442"/>
      <c r="Q61" s="445">
        <f t="shared" si="3"/>
        <v>0</v>
      </c>
      <c r="R61" s="442"/>
      <c r="S61" s="442"/>
      <c r="T61" s="442"/>
      <c r="U61" s="442"/>
      <c r="V61" s="442"/>
      <c r="W61" s="442"/>
      <c r="X61" s="442"/>
      <c r="Y61" s="445">
        <f t="shared" si="4"/>
        <v>0</v>
      </c>
      <c r="Z61" s="442"/>
      <c r="AA61" s="444">
        <f>+'A1'!M61+'A2'!Z61+'A3'!Q61+'A3'!Y61+'A3'!Z61</f>
        <v>0</v>
      </c>
      <c r="AB61" s="309"/>
      <c r="AC61" s="56"/>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C61" s="94">
        <f t="shared" si="5"/>
        <v>0</v>
      </c>
      <c r="BD61" s="93">
        <f t="shared" si="6"/>
        <v>0</v>
      </c>
      <c r="BE61" s="94">
        <f>+AA61-'A1'!M61-'A2'!Z61-'A3'!Q61-'A3'!Y61-'A3'!Z61</f>
        <v>0</v>
      </c>
    </row>
    <row r="62" spans="2:57" s="57" customFormat="1" ht="17.100000000000001" customHeight="1">
      <c r="B62" s="358"/>
      <c r="C62" s="191" t="s">
        <v>54</v>
      </c>
      <c r="D62" s="442"/>
      <c r="E62" s="442"/>
      <c r="F62" s="442"/>
      <c r="G62" s="442"/>
      <c r="H62" s="442"/>
      <c r="I62" s="442"/>
      <c r="J62" s="442"/>
      <c r="K62" s="442"/>
      <c r="L62" s="442"/>
      <c r="M62" s="442"/>
      <c r="N62" s="442"/>
      <c r="O62" s="442"/>
      <c r="P62" s="442"/>
      <c r="Q62" s="445">
        <f t="shared" si="3"/>
        <v>0</v>
      </c>
      <c r="R62" s="442"/>
      <c r="S62" s="442"/>
      <c r="T62" s="442"/>
      <c r="U62" s="442"/>
      <c r="V62" s="442"/>
      <c r="W62" s="442"/>
      <c r="X62" s="442"/>
      <c r="Y62" s="445">
        <f t="shared" si="4"/>
        <v>0</v>
      </c>
      <c r="Z62" s="442"/>
      <c r="AA62" s="444">
        <f>+'A1'!M62+'A2'!Z62+'A3'!Q62+'A3'!Y62+'A3'!Z62</f>
        <v>0</v>
      </c>
      <c r="AB62" s="309"/>
      <c r="AC62" s="56"/>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C62" s="94">
        <f t="shared" si="5"/>
        <v>0</v>
      </c>
      <c r="BD62" s="93">
        <f t="shared" si="6"/>
        <v>0</v>
      </c>
      <c r="BE62" s="94">
        <f>+AA62-'A1'!M62-'A2'!Z62-'A3'!Q62-'A3'!Y62-'A3'!Z62</f>
        <v>0</v>
      </c>
    </row>
    <row r="63" spans="2:57" s="61" customFormat="1" ht="30" customHeight="1">
      <c r="B63" s="360"/>
      <c r="C63" s="361" t="s">
        <v>168</v>
      </c>
      <c r="D63" s="446"/>
      <c r="E63" s="446"/>
      <c r="F63" s="446"/>
      <c r="G63" s="446"/>
      <c r="H63" s="446"/>
      <c r="I63" s="446"/>
      <c r="J63" s="446"/>
      <c r="K63" s="446"/>
      <c r="L63" s="446"/>
      <c r="M63" s="446"/>
      <c r="N63" s="446"/>
      <c r="O63" s="446"/>
      <c r="P63" s="446"/>
      <c r="Q63" s="447">
        <f t="shared" si="3"/>
        <v>0</v>
      </c>
      <c r="R63" s="446"/>
      <c r="S63" s="446"/>
      <c r="T63" s="446"/>
      <c r="U63" s="446"/>
      <c r="V63" s="446"/>
      <c r="W63" s="446"/>
      <c r="X63" s="446"/>
      <c r="Y63" s="447">
        <f t="shared" si="4"/>
        <v>0</v>
      </c>
      <c r="Z63" s="446"/>
      <c r="AA63" s="444">
        <f>+'A1'!M63+'A2'!Z63+'A3'!Q63+'A3'!Y63+'A3'!Z63</f>
        <v>0</v>
      </c>
      <c r="AB63" s="310"/>
      <c r="AC63" s="60"/>
      <c r="AD63" s="250">
        <f>+D60-SUM(D63:D68)</f>
        <v>0</v>
      </c>
      <c r="AE63" s="250">
        <f t="shared" ref="AE63:BA63" si="27">+E60-SUM(E63:E68)</f>
        <v>0</v>
      </c>
      <c r="AF63" s="250">
        <f t="shared" si="27"/>
        <v>0</v>
      </c>
      <c r="AG63" s="250">
        <f t="shared" si="27"/>
        <v>0</v>
      </c>
      <c r="AH63" s="250">
        <f t="shared" si="27"/>
        <v>0</v>
      </c>
      <c r="AI63" s="250">
        <f t="shared" si="27"/>
        <v>0</v>
      </c>
      <c r="AJ63" s="250">
        <f t="shared" si="27"/>
        <v>0</v>
      </c>
      <c r="AK63" s="250">
        <f t="shared" si="27"/>
        <v>0</v>
      </c>
      <c r="AL63" s="250">
        <f t="shared" si="27"/>
        <v>0</v>
      </c>
      <c r="AM63" s="250">
        <f t="shared" si="27"/>
        <v>0</v>
      </c>
      <c r="AN63" s="250">
        <f t="shared" si="27"/>
        <v>0</v>
      </c>
      <c r="AO63" s="250">
        <f t="shared" si="27"/>
        <v>0</v>
      </c>
      <c r="AP63" s="250">
        <f t="shared" si="27"/>
        <v>0</v>
      </c>
      <c r="AQ63" s="250">
        <f t="shared" si="27"/>
        <v>0</v>
      </c>
      <c r="AR63" s="250">
        <f t="shared" si="27"/>
        <v>0</v>
      </c>
      <c r="AS63" s="250">
        <f t="shared" si="27"/>
        <v>0</v>
      </c>
      <c r="AT63" s="250">
        <f t="shared" si="27"/>
        <v>0</v>
      </c>
      <c r="AU63" s="250">
        <f t="shared" si="27"/>
        <v>0</v>
      </c>
      <c r="AV63" s="250">
        <f t="shared" si="27"/>
        <v>0</v>
      </c>
      <c r="AW63" s="250">
        <f t="shared" si="27"/>
        <v>0</v>
      </c>
      <c r="AX63" s="250">
        <f t="shared" si="27"/>
        <v>0</v>
      </c>
      <c r="AY63" s="250">
        <f t="shared" si="27"/>
        <v>0</v>
      </c>
      <c r="AZ63" s="250">
        <f t="shared" si="27"/>
        <v>0</v>
      </c>
      <c r="BA63" s="250">
        <f t="shared" si="27"/>
        <v>0</v>
      </c>
      <c r="BC63" s="96">
        <f t="shared" si="5"/>
        <v>0</v>
      </c>
      <c r="BD63" s="250">
        <f t="shared" si="6"/>
        <v>0</v>
      </c>
      <c r="BE63" s="96">
        <f>+AA63-'A1'!M63-'A2'!Z63-'A3'!Q63-'A3'!Y63-'A3'!Z63</f>
        <v>0</v>
      </c>
    </row>
    <row r="64" spans="2:57" s="57" customFormat="1" ht="17.100000000000001" customHeight="1">
      <c r="B64" s="359"/>
      <c r="C64" s="191" t="s">
        <v>66</v>
      </c>
      <c r="D64" s="442"/>
      <c r="E64" s="442"/>
      <c r="F64" s="442"/>
      <c r="G64" s="442"/>
      <c r="H64" s="442"/>
      <c r="I64" s="442"/>
      <c r="J64" s="442"/>
      <c r="K64" s="442"/>
      <c r="L64" s="442"/>
      <c r="M64" s="442"/>
      <c r="N64" s="442"/>
      <c r="O64" s="442"/>
      <c r="P64" s="442"/>
      <c r="Q64" s="445">
        <f t="shared" si="3"/>
        <v>0</v>
      </c>
      <c r="R64" s="442"/>
      <c r="S64" s="442"/>
      <c r="T64" s="442"/>
      <c r="U64" s="442"/>
      <c r="V64" s="442"/>
      <c r="W64" s="442"/>
      <c r="X64" s="442"/>
      <c r="Y64" s="445">
        <f t="shared" si="4"/>
        <v>0</v>
      </c>
      <c r="Z64" s="442"/>
      <c r="AA64" s="443">
        <f>+'A1'!M64+'A2'!Z64+'A3'!Q64+'A3'!Y64+'A3'!Z64</f>
        <v>0</v>
      </c>
      <c r="AB64" s="309"/>
      <c r="AC64" s="56"/>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C64" s="94">
        <f t="shared" si="5"/>
        <v>0</v>
      </c>
      <c r="BD64" s="93">
        <f t="shared" si="6"/>
        <v>0</v>
      </c>
      <c r="BE64" s="94">
        <f>+AA64-'A1'!M64-'A2'!Z64-'A3'!Q64-'A3'!Y64-'A3'!Z64</f>
        <v>0</v>
      </c>
    </row>
    <row r="65" spans="2:57" s="57" customFormat="1" ht="17.100000000000001" customHeight="1">
      <c r="B65" s="359"/>
      <c r="C65" s="191" t="s">
        <v>270</v>
      </c>
      <c r="D65" s="442"/>
      <c r="E65" s="442"/>
      <c r="F65" s="442"/>
      <c r="G65" s="442"/>
      <c r="H65" s="442"/>
      <c r="I65" s="442"/>
      <c r="J65" s="442"/>
      <c r="K65" s="442"/>
      <c r="L65" s="442"/>
      <c r="M65" s="442"/>
      <c r="N65" s="442"/>
      <c r="O65" s="442"/>
      <c r="P65" s="442"/>
      <c r="Q65" s="445">
        <f t="shared" si="3"/>
        <v>0</v>
      </c>
      <c r="R65" s="442"/>
      <c r="S65" s="442"/>
      <c r="T65" s="442"/>
      <c r="U65" s="442"/>
      <c r="V65" s="442"/>
      <c r="W65" s="442"/>
      <c r="X65" s="442"/>
      <c r="Y65" s="445">
        <f t="shared" si="4"/>
        <v>0</v>
      </c>
      <c r="Z65" s="442"/>
      <c r="AA65" s="443">
        <f>+'A1'!M65+'A2'!Z65+'A3'!Q65+'A3'!Y65+'A3'!Z65</f>
        <v>0</v>
      </c>
      <c r="AB65" s="309"/>
      <c r="AC65" s="56"/>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C65" s="94">
        <f t="shared" si="5"/>
        <v>0</v>
      </c>
      <c r="BD65" s="93">
        <f t="shared" si="6"/>
        <v>0</v>
      </c>
      <c r="BE65" s="94">
        <f>+AA65-'A1'!M65-'A2'!Z65-'A3'!Q65-'A3'!Y65-'A3'!Z65</f>
        <v>0</v>
      </c>
    </row>
    <row r="66" spans="2:57" s="57" customFormat="1" ht="17.100000000000001" customHeight="1">
      <c r="B66" s="359"/>
      <c r="C66" s="191" t="s">
        <v>169</v>
      </c>
      <c r="D66" s="442"/>
      <c r="E66" s="442"/>
      <c r="F66" s="442"/>
      <c r="G66" s="442"/>
      <c r="H66" s="442"/>
      <c r="I66" s="442"/>
      <c r="J66" s="442"/>
      <c r="K66" s="442"/>
      <c r="L66" s="442"/>
      <c r="M66" s="442"/>
      <c r="N66" s="442"/>
      <c r="O66" s="442"/>
      <c r="P66" s="442"/>
      <c r="Q66" s="445">
        <f t="shared" si="3"/>
        <v>0</v>
      </c>
      <c r="R66" s="442"/>
      <c r="S66" s="442"/>
      <c r="T66" s="442"/>
      <c r="U66" s="442"/>
      <c r="V66" s="442"/>
      <c r="W66" s="442"/>
      <c r="X66" s="442"/>
      <c r="Y66" s="445">
        <f t="shared" si="4"/>
        <v>0</v>
      </c>
      <c r="Z66" s="442"/>
      <c r="AA66" s="443">
        <f>+'A1'!M66+'A2'!Z66+'A3'!Q66+'A3'!Y66+'A3'!Z66</f>
        <v>0</v>
      </c>
      <c r="AB66" s="309"/>
      <c r="AC66" s="56"/>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C66" s="94">
        <f>+Q66-SUM(D66:P66)</f>
        <v>0</v>
      </c>
      <c r="BD66" s="93">
        <f>+Y66-SUM(R66:X66)</f>
        <v>0</v>
      </c>
      <c r="BE66" s="94">
        <f>+AA66-'A1'!M66-'A2'!Z66-'A3'!Q66-'A3'!Y66-'A3'!Z66</f>
        <v>0</v>
      </c>
    </row>
    <row r="67" spans="2:57" s="57" customFormat="1" ht="17.100000000000001" customHeight="1">
      <c r="B67" s="359"/>
      <c r="C67" s="490" t="s">
        <v>46</v>
      </c>
      <c r="D67" s="442"/>
      <c r="E67" s="442"/>
      <c r="F67" s="442"/>
      <c r="G67" s="442"/>
      <c r="H67" s="442"/>
      <c r="I67" s="442"/>
      <c r="J67" s="442"/>
      <c r="K67" s="442"/>
      <c r="L67" s="442"/>
      <c r="M67" s="442"/>
      <c r="N67" s="442"/>
      <c r="O67" s="442"/>
      <c r="P67" s="442"/>
      <c r="Q67" s="445">
        <f t="shared" si="3"/>
        <v>0</v>
      </c>
      <c r="R67" s="442"/>
      <c r="S67" s="442"/>
      <c r="T67" s="442"/>
      <c r="U67" s="442"/>
      <c r="V67" s="442"/>
      <c r="W67" s="442"/>
      <c r="X67" s="442"/>
      <c r="Y67" s="445">
        <f t="shared" si="4"/>
        <v>0</v>
      </c>
      <c r="Z67" s="442"/>
      <c r="AA67" s="443">
        <f>+'A1'!M67+'A2'!Z67+'A3'!Q67+'A3'!Y67+'A3'!Z67</f>
        <v>0</v>
      </c>
      <c r="AB67" s="309"/>
      <c r="AC67" s="56"/>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C67" s="94">
        <f t="shared" si="5"/>
        <v>0</v>
      </c>
      <c r="BD67" s="93">
        <f t="shared" si="6"/>
        <v>0</v>
      </c>
      <c r="BE67" s="94">
        <f>+AA67-'A1'!M67-'A2'!Z67-'A3'!Q67-'A3'!Y67-'A3'!Z67</f>
        <v>0</v>
      </c>
    </row>
    <row r="68" spans="2:57" s="57" customFormat="1" ht="17.100000000000001" customHeight="1">
      <c r="B68" s="359"/>
      <c r="C68" s="490" t="s">
        <v>211</v>
      </c>
      <c r="D68" s="442"/>
      <c r="E68" s="442"/>
      <c r="F68" s="442"/>
      <c r="G68" s="442"/>
      <c r="H68" s="442"/>
      <c r="I68" s="442"/>
      <c r="J68" s="442"/>
      <c r="K68" s="442"/>
      <c r="L68" s="442"/>
      <c r="M68" s="442"/>
      <c r="N68" s="442"/>
      <c r="O68" s="442"/>
      <c r="P68" s="442"/>
      <c r="Q68" s="445">
        <f t="shared" si="3"/>
        <v>0</v>
      </c>
      <c r="R68" s="442"/>
      <c r="S68" s="442"/>
      <c r="T68" s="442"/>
      <c r="U68" s="442"/>
      <c r="V68" s="442"/>
      <c r="W68" s="442"/>
      <c r="X68" s="442"/>
      <c r="Y68" s="445">
        <f t="shared" si="4"/>
        <v>0</v>
      </c>
      <c r="Z68" s="442"/>
      <c r="AA68" s="443">
        <f>+'A1'!M68+'A2'!Z68+'A3'!Q68+'A3'!Y68+'A3'!Z68</f>
        <v>0</v>
      </c>
      <c r="AB68" s="309"/>
      <c r="AC68" s="56"/>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C68" s="94"/>
      <c r="BD68" s="93"/>
      <c r="BE68" s="94">
        <f>+AA68-'A1'!M68-'A2'!Z68-'A3'!Q68-'A3'!Y68-'A3'!Z68</f>
        <v>0</v>
      </c>
    </row>
    <row r="69" spans="2:57" s="61" customFormat="1" ht="24.95" customHeight="1">
      <c r="B69" s="360"/>
      <c r="C69" s="190" t="s">
        <v>12</v>
      </c>
      <c r="D69" s="446"/>
      <c r="E69" s="446"/>
      <c r="F69" s="446"/>
      <c r="G69" s="446"/>
      <c r="H69" s="446"/>
      <c r="I69" s="446"/>
      <c r="J69" s="446"/>
      <c r="K69" s="446"/>
      <c r="L69" s="446"/>
      <c r="M69" s="446"/>
      <c r="N69" s="446"/>
      <c r="O69" s="446"/>
      <c r="P69" s="446"/>
      <c r="Q69" s="447">
        <f t="shared" si="3"/>
        <v>0</v>
      </c>
      <c r="R69" s="446"/>
      <c r="S69" s="446"/>
      <c r="T69" s="446"/>
      <c r="U69" s="446"/>
      <c r="V69" s="446"/>
      <c r="W69" s="446"/>
      <c r="X69" s="446"/>
      <c r="Y69" s="447">
        <f t="shared" si="4"/>
        <v>0</v>
      </c>
      <c r="Z69" s="446"/>
      <c r="AA69" s="444">
        <f>+'A1'!M69+'A2'!Z69+'A3'!Q69+'A3'!Y69+'A3'!Z69</f>
        <v>0</v>
      </c>
      <c r="AB69" s="310"/>
      <c r="AC69" s="60"/>
      <c r="AD69" s="250">
        <f t="shared" ref="AD69:BA69" si="28">+D69-SUM(D70:D71)</f>
        <v>0</v>
      </c>
      <c r="AE69" s="250">
        <f t="shared" si="28"/>
        <v>0</v>
      </c>
      <c r="AF69" s="250">
        <f t="shared" si="28"/>
        <v>0</v>
      </c>
      <c r="AG69" s="250">
        <f t="shared" si="28"/>
        <v>0</v>
      </c>
      <c r="AH69" s="250">
        <f t="shared" si="28"/>
        <v>0</v>
      </c>
      <c r="AI69" s="250">
        <f t="shared" si="28"/>
        <v>0</v>
      </c>
      <c r="AJ69" s="250">
        <f t="shared" si="28"/>
        <v>0</v>
      </c>
      <c r="AK69" s="250">
        <f t="shared" si="28"/>
        <v>0</v>
      </c>
      <c r="AL69" s="250">
        <f t="shared" si="28"/>
        <v>0</v>
      </c>
      <c r="AM69" s="250">
        <f t="shared" si="28"/>
        <v>0</v>
      </c>
      <c r="AN69" s="250">
        <f t="shared" si="28"/>
        <v>0</v>
      </c>
      <c r="AO69" s="250">
        <f t="shared" si="28"/>
        <v>0</v>
      </c>
      <c r="AP69" s="250">
        <f t="shared" si="28"/>
        <v>0</v>
      </c>
      <c r="AQ69" s="250">
        <f t="shared" si="28"/>
        <v>0</v>
      </c>
      <c r="AR69" s="250">
        <f t="shared" si="28"/>
        <v>0</v>
      </c>
      <c r="AS69" s="250">
        <f t="shared" si="28"/>
        <v>0</v>
      </c>
      <c r="AT69" s="250">
        <f t="shared" si="28"/>
        <v>0</v>
      </c>
      <c r="AU69" s="250">
        <f t="shared" si="28"/>
        <v>0</v>
      </c>
      <c r="AV69" s="250">
        <f t="shared" si="28"/>
        <v>0</v>
      </c>
      <c r="AW69" s="250">
        <f t="shared" si="28"/>
        <v>0</v>
      </c>
      <c r="AX69" s="250">
        <f t="shared" si="28"/>
        <v>0</v>
      </c>
      <c r="AY69" s="250">
        <f t="shared" si="28"/>
        <v>0</v>
      </c>
      <c r="AZ69" s="250">
        <f t="shared" si="28"/>
        <v>0</v>
      </c>
      <c r="BA69" s="250">
        <f t="shared" si="28"/>
        <v>0</v>
      </c>
      <c r="BC69" s="96">
        <f t="shared" si="5"/>
        <v>0</v>
      </c>
      <c r="BD69" s="250">
        <f t="shared" si="6"/>
        <v>0</v>
      </c>
      <c r="BE69" s="96">
        <f>+AA69-'A1'!M69-'A2'!Z69-'A3'!Q69-'A3'!Y69-'A3'!Z69</f>
        <v>0</v>
      </c>
    </row>
    <row r="70" spans="2:57" s="108" customFormat="1" ht="17.100000000000001" customHeight="1">
      <c r="B70" s="283"/>
      <c r="C70" s="191" t="s">
        <v>53</v>
      </c>
      <c r="D70" s="445"/>
      <c r="E70" s="445"/>
      <c r="F70" s="445"/>
      <c r="G70" s="445"/>
      <c r="H70" s="445"/>
      <c r="I70" s="445"/>
      <c r="J70" s="445"/>
      <c r="K70" s="445"/>
      <c r="L70" s="445"/>
      <c r="M70" s="445"/>
      <c r="N70" s="445"/>
      <c r="O70" s="445"/>
      <c r="P70" s="445"/>
      <c r="Q70" s="445">
        <f t="shared" si="3"/>
        <v>0</v>
      </c>
      <c r="R70" s="445"/>
      <c r="S70" s="445"/>
      <c r="T70" s="445"/>
      <c r="U70" s="445"/>
      <c r="V70" s="445"/>
      <c r="W70" s="445"/>
      <c r="X70" s="445"/>
      <c r="Y70" s="445">
        <f t="shared" si="4"/>
        <v>0</v>
      </c>
      <c r="Z70" s="445"/>
      <c r="AA70" s="444">
        <f>+'A1'!M70+'A2'!Z70+'A3'!Q70+'A3'!Y70+'A3'!Z70</f>
        <v>0</v>
      </c>
      <c r="AB70" s="312"/>
      <c r="AC70" s="107"/>
      <c r="AD70" s="251"/>
      <c r="AE70" s="251"/>
      <c r="AF70" s="251"/>
      <c r="AG70" s="251"/>
      <c r="AH70" s="251"/>
      <c r="AI70" s="251"/>
      <c r="AJ70" s="251"/>
      <c r="AK70" s="251"/>
      <c r="AL70" s="251"/>
      <c r="AM70" s="251"/>
      <c r="AN70" s="251"/>
      <c r="AO70" s="251"/>
      <c r="AP70" s="251"/>
      <c r="AQ70" s="251"/>
      <c r="AR70" s="251"/>
      <c r="AS70" s="251"/>
      <c r="AT70" s="251"/>
      <c r="AU70" s="251"/>
      <c r="AV70" s="251"/>
      <c r="AW70" s="251"/>
      <c r="AX70" s="251"/>
      <c r="AY70" s="251"/>
      <c r="AZ70" s="251"/>
      <c r="BA70" s="251"/>
      <c r="BC70" s="94">
        <f t="shared" si="5"/>
        <v>0</v>
      </c>
      <c r="BD70" s="93">
        <f t="shared" si="6"/>
        <v>0</v>
      </c>
      <c r="BE70" s="94">
        <f>+AA70-'A1'!M70-'A2'!Z70-'A3'!Q70-'A3'!Y70-'A3'!Z70</f>
        <v>0</v>
      </c>
    </row>
    <row r="71" spans="2:57" s="57" customFormat="1" ht="17.100000000000001" customHeight="1">
      <c r="B71" s="359"/>
      <c r="C71" s="191" t="s">
        <v>54</v>
      </c>
      <c r="D71" s="442"/>
      <c r="E71" s="442"/>
      <c r="F71" s="442"/>
      <c r="G71" s="442"/>
      <c r="H71" s="442"/>
      <c r="I71" s="442"/>
      <c r="J71" s="442"/>
      <c r="K71" s="442"/>
      <c r="L71" s="442"/>
      <c r="M71" s="442"/>
      <c r="N71" s="442"/>
      <c r="O71" s="442"/>
      <c r="P71" s="442"/>
      <c r="Q71" s="445">
        <f t="shared" si="3"/>
        <v>0</v>
      </c>
      <c r="R71" s="442"/>
      <c r="S71" s="442"/>
      <c r="T71" s="442"/>
      <c r="U71" s="442"/>
      <c r="V71" s="442"/>
      <c r="W71" s="442"/>
      <c r="X71" s="442"/>
      <c r="Y71" s="445">
        <f t="shared" si="4"/>
        <v>0</v>
      </c>
      <c r="Z71" s="442"/>
      <c r="AA71" s="444">
        <f>+'A1'!M71+'A2'!Z71+'A3'!Q71+'A3'!Y71+'A3'!Z71</f>
        <v>0</v>
      </c>
      <c r="AB71" s="309"/>
      <c r="AC71" s="56"/>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C71" s="94">
        <f t="shared" si="5"/>
        <v>0</v>
      </c>
      <c r="BD71" s="93">
        <f t="shared" si="6"/>
        <v>0</v>
      </c>
      <c r="BE71" s="94">
        <f>+AA71-'A1'!M71-'A2'!Z71-'A3'!Q71-'A3'!Y71-'A3'!Z71</f>
        <v>0</v>
      </c>
    </row>
    <row r="72" spans="2:57" s="61" customFormat="1" ht="30" customHeight="1">
      <c r="B72" s="362"/>
      <c r="C72" s="190" t="s">
        <v>49</v>
      </c>
      <c r="D72" s="291">
        <f t="shared" ref="D72:J72" si="29">+SUM(D69,D60,D57)</f>
        <v>0</v>
      </c>
      <c r="E72" s="291">
        <f t="shared" si="29"/>
        <v>0</v>
      </c>
      <c r="F72" s="291">
        <f t="shared" si="29"/>
        <v>0</v>
      </c>
      <c r="G72" s="291">
        <f t="shared" si="29"/>
        <v>0</v>
      </c>
      <c r="H72" s="291">
        <f t="shared" si="29"/>
        <v>0</v>
      </c>
      <c r="I72" s="291">
        <f t="shared" si="29"/>
        <v>0</v>
      </c>
      <c r="J72" s="291">
        <f t="shared" si="29"/>
        <v>0</v>
      </c>
      <c r="K72" s="291">
        <f t="shared" ref="K72:Z72" si="30">+SUM(K69,K60,K57)</f>
        <v>0</v>
      </c>
      <c r="L72" s="291">
        <f t="shared" si="30"/>
        <v>0</v>
      </c>
      <c r="M72" s="291">
        <f t="shared" si="30"/>
        <v>0</v>
      </c>
      <c r="N72" s="291">
        <f t="shared" si="30"/>
        <v>0</v>
      </c>
      <c r="O72" s="291">
        <f t="shared" si="30"/>
        <v>0</v>
      </c>
      <c r="P72" s="291">
        <f t="shared" si="30"/>
        <v>0</v>
      </c>
      <c r="Q72" s="291">
        <f t="shared" si="3"/>
        <v>0</v>
      </c>
      <c r="R72" s="291">
        <f t="shared" si="30"/>
        <v>0</v>
      </c>
      <c r="S72" s="291">
        <f t="shared" si="30"/>
        <v>0</v>
      </c>
      <c r="T72" s="291">
        <f t="shared" si="30"/>
        <v>0</v>
      </c>
      <c r="U72" s="291">
        <f t="shared" si="30"/>
        <v>0</v>
      </c>
      <c r="V72" s="291">
        <f>+SUM(V69,V60,V57)</f>
        <v>0</v>
      </c>
      <c r="W72" s="291">
        <f t="shared" si="30"/>
        <v>0</v>
      </c>
      <c r="X72" s="291">
        <f t="shared" si="30"/>
        <v>0</v>
      </c>
      <c r="Y72" s="291">
        <f t="shared" si="4"/>
        <v>0</v>
      </c>
      <c r="Z72" s="291">
        <f t="shared" si="30"/>
        <v>0</v>
      </c>
      <c r="AA72" s="289">
        <f>+'A1'!M72+'A2'!Z72+'A3'!Q72+'A3'!Y72+'A3'!Z72</f>
        <v>0</v>
      </c>
      <c r="AB72" s="308"/>
      <c r="AC72" s="60"/>
      <c r="AD72" s="250">
        <f t="shared" ref="AD72:BA72" si="31">+D72-D57-D60-D69</f>
        <v>0</v>
      </c>
      <c r="AE72" s="250">
        <f t="shared" si="31"/>
        <v>0</v>
      </c>
      <c r="AF72" s="250">
        <f t="shared" si="31"/>
        <v>0</v>
      </c>
      <c r="AG72" s="250">
        <f t="shared" si="31"/>
        <v>0</v>
      </c>
      <c r="AH72" s="250">
        <f t="shared" si="31"/>
        <v>0</v>
      </c>
      <c r="AI72" s="250">
        <f t="shared" si="31"/>
        <v>0</v>
      </c>
      <c r="AJ72" s="250">
        <f t="shared" si="31"/>
        <v>0</v>
      </c>
      <c r="AK72" s="250">
        <f t="shared" si="31"/>
        <v>0</v>
      </c>
      <c r="AL72" s="250">
        <f t="shared" si="31"/>
        <v>0</v>
      </c>
      <c r="AM72" s="250">
        <f t="shared" si="31"/>
        <v>0</v>
      </c>
      <c r="AN72" s="250">
        <f t="shared" si="31"/>
        <v>0</v>
      </c>
      <c r="AO72" s="250">
        <f t="shared" si="31"/>
        <v>0</v>
      </c>
      <c r="AP72" s="250">
        <f t="shared" si="31"/>
        <v>0</v>
      </c>
      <c r="AQ72" s="250">
        <f t="shared" si="31"/>
        <v>0</v>
      </c>
      <c r="AR72" s="250">
        <f t="shared" si="31"/>
        <v>0</v>
      </c>
      <c r="AS72" s="250">
        <f t="shared" si="31"/>
        <v>0</v>
      </c>
      <c r="AT72" s="250">
        <f t="shared" si="31"/>
        <v>0</v>
      </c>
      <c r="AU72" s="250">
        <f t="shared" si="31"/>
        <v>0</v>
      </c>
      <c r="AV72" s="250">
        <f t="shared" si="31"/>
        <v>0</v>
      </c>
      <c r="AW72" s="250">
        <f t="shared" si="31"/>
        <v>0</v>
      </c>
      <c r="AX72" s="250">
        <f t="shared" si="31"/>
        <v>0</v>
      </c>
      <c r="AY72" s="250">
        <f t="shared" si="31"/>
        <v>0</v>
      </c>
      <c r="AZ72" s="250">
        <f t="shared" si="31"/>
        <v>0</v>
      </c>
      <c r="BA72" s="250">
        <f t="shared" si="31"/>
        <v>0</v>
      </c>
      <c r="BC72" s="96">
        <f t="shared" si="5"/>
        <v>0</v>
      </c>
      <c r="BD72" s="250">
        <f t="shared" si="6"/>
        <v>0</v>
      </c>
      <c r="BE72" s="96">
        <f>+AA72-'A1'!M72-'A2'!Z72-'A3'!Q72-'A3'!Y72-'A3'!Z72</f>
        <v>0</v>
      </c>
    </row>
    <row r="73" spans="2:57" s="108" customFormat="1" ht="17.100000000000001" customHeight="1">
      <c r="B73" s="283"/>
      <c r="C73" s="425" t="s">
        <v>331</v>
      </c>
      <c r="D73" s="292"/>
      <c r="E73" s="292"/>
      <c r="F73" s="292"/>
      <c r="G73" s="292"/>
      <c r="H73" s="292"/>
      <c r="I73" s="292"/>
      <c r="J73" s="292"/>
      <c r="K73" s="292"/>
      <c r="L73" s="292"/>
      <c r="M73" s="292"/>
      <c r="N73" s="292"/>
      <c r="O73" s="292"/>
      <c r="P73" s="292"/>
      <c r="Q73" s="292">
        <f>+SUM(D73:P73)</f>
        <v>0</v>
      </c>
      <c r="R73" s="292"/>
      <c r="S73" s="292"/>
      <c r="T73" s="292"/>
      <c r="U73" s="292"/>
      <c r="V73" s="292"/>
      <c r="W73" s="292"/>
      <c r="X73" s="292"/>
      <c r="Y73" s="292">
        <f>+SUM(R73:X73)</f>
        <v>0</v>
      </c>
      <c r="Z73" s="292"/>
      <c r="AA73" s="293">
        <f>+'A1'!M73+'A2'!Z73+'A3'!Q73+'A3'!Y73+'A3'!Z73</f>
        <v>0</v>
      </c>
      <c r="AB73" s="311"/>
      <c r="AC73" s="107"/>
      <c r="AD73" s="104">
        <f t="shared" ref="AD73:BA73" si="32">+IF((D73+D74&gt;D72),111,0)</f>
        <v>0</v>
      </c>
      <c r="AE73" s="104">
        <f t="shared" si="32"/>
        <v>0</v>
      </c>
      <c r="AF73" s="104">
        <f t="shared" si="32"/>
        <v>0</v>
      </c>
      <c r="AG73" s="104">
        <f t="shared" si="32"/>
        <v>0</v>
      </c>
      <c r="AH73" s="104">
        <f t="shared" si="32"/>
        <v>0</v>
      </c>
      <c r="AI73" s="104">
        <f t="shared" si="32"/>
        <v>0</v>
      </c>
      <c r="AJ73" s="104">
        <f t="shared" si="32"/>
        <v>0</v>
      </c>
      <c r="AK73" s="104">
        <f t="shared" si="32"/>
        <v>0</v>
      </c>
      <c r="AL73" s="104">
        <f t="shared" si="32"/>
        <v>0</v>
      </c>
      <c r="AM73" s="104">
        <f t="shared" si="32"/>
        <v>0</v>
      </c>
      <c r="AN73" s="104">
        <f t="shared" si="32"/>
        <v>0</v>
      </c>
      <c r="AO73" s="104">
        <f t="shared" si="32"/>
        <v>0</v>
      </c>
      <c r="AP73" s="104">
        <f t="shared" si="32"/>
        <v>0</v>
      </c>
      <c r="AQ73" s="104">
        <f t="shared" si="32"/>
        <v>0</v>
      </c>
      <c r="AR73" s="104">
        <f t="shared" si="32"/>
        <v>0</v>
      </c>
      <c r="AS73" s="104">
        <f t="shared" si="32"/>
        <v>0</v>
      </c>
      <c r="AT73" s="104">
        <f t="shared" si="32"/>
        <v>0</v>
      </c>
      <c r="AU73" s="104">
        <f t="shared" si="32"/>
        <v>0</v>
      </c>
      <c r="AV73" s="104">
        <f t="shared" si="32"/>
        <v>0</v>
      </c>
      <c r="AW73" s="104">
        <f t="shared" si="32"/>
        <v>0</v>
      </c>
      <c r="AX73" s="104">
        <f t="shared" si="32"/>
        <v>0</v>
      </c>
      <c r="AY73" s="104">
        <f t="shared" si="32"/>
        <v>0</v>
      </c>
      <c r="AZ73" s="104">
        <f t="shared" si="32"/>
        <v>0</v>
      </c>
      <c r="BA73" s="104">
        <f t="shared" si="32"/>
        <v>0</v>
      </c>
      <c r="BC73" s="104">
        <f>+Q73-SUM(D73:P73)</f>
        <v>0</v>
      </c>
      <c r="BD73" s="251">
        <f>+Y73-SUM(R73:X73)</f>
        <v>0</v>
      </c>
      <c r="BE73" s="104">
        <f>+AA73-'A1'!M73-'A2'!Z73-'A3'!Q73-'A3'!Y73-'A3'!Z73</f>
        <v>0</v>
      </c>
    </row>
    <row r="74" spans="2:57" s="108" customFormat="1" ht="17.100000000000001" customHeight="1">
      <c r="B74" s="283"/>
      <c r="C74" s="425" t="s">
        <v>332</v>
      </c>
      <c r="D74" s="292"/>
      <c r="E74" s="292"/>
      <c r="F74" s="292"/>
      <c r="G74" s="292"/>
      <c r="H74" s="292"/>
      <c r="I74" s="292"/>
      <c r="J74" s="292"/>
      <c r="K74" s="292"/>
      <c r="L74" s="292"/>
      <c r="M74" s="292"/>
      <c r="N74" s="292"/>
      <c r="O74" s="292"/>
      <c r="P74" s="292"/>
      <c r="Q74" s="292">
        <f>+SUM(D74:P74)</f>
        <v>0</v>
      </c>
      <c r="R74" s="292"/>
      <c r="S74" s="292"/>
      <c r="T74" s="292"/>
      <c r="U74" s="292"/>
      <c r="V74" s="292"/>
      <c r="W74" s="292"/>
      <c r="X74" s="292"/>
      <c r="Y74" s="292">
        <f>+SUM(R74:X74)</f>
        <v>0</v>
      </c>
      <c r="Z74" s="292"/>
      <c r="AA74" s="293">
        <f>+'A1'!M74+'A2'!Z74+'A3'!Q74+'A3'!Y74+'A3'!Z74</f>
        <v>0</v>
      </c>
      <c r="AB74" s="311"/>
      <c r="AC74" s="107"/>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C74" s="104">
        <f>+Q74-SUM(D74:P74)</f>
        <v>0</v>
      </c>
      <c r="BD74" s="251">
        <f>+Y74-SUM(R74:X74)</f>
        <v>0</v>
      </c>
      <c r="BE74" s="104">
        <f>+AA74-'A1'!M74-'A2'!Z74-'A3'!Q74-'A3'!Y74-'A3'!Z74</f>
        <v>0</v>
      </c>
    </row>
    <row r="75" spans="2:57" s="108" customFormat="1" ht="16.5" customHeight="1">
      <c r="B75" s="285"/>
      <c r="C75" s="286" t="s">
        <v>223</v>
      </c>
      <c r="D75" s="294"/>
      <c r="E75" s="294"/>
      <c r="F75" s="294"/>
      <c r="G75" s="294"/>
      <c r="H75" s="294"/>
      <c r="I75" s="294"/>
      <c r="J75" s="294"/>
      <c r="K75" s="294"/>
      <c r="L75" s="294"/>
      <c r="M75" s="294"/>
      <c r="N75" s="294"/>
      <c r="O75" s="294"/>
      <c r="P75" s="294"/>
      <c r="Q75" s="292">
        <f t="shared" si="3"/>
        <v>0</v>
      </c>
      <c r="R75" s="294"/>
      <c r="S75" s="294"/>
      <c r="T75" s="294"/>
      <c r="U75" s="294"/>
      <c r="V75" s="294"/>
      <c r="W75" s="294"/>
      <c r="X75" s="294"/>
      <c r="Y75" s="292">
        <f t="shared" si="4"/>
        <v>0</v>
      </c>
      <c r="Z75" s="294"/>
      <c r="AA75" s="293">
        <f>+'A1'!M75+'A2'!Z75+'A3'!Q75+'A3'!Y75+'A3'!Z75</f>
        <v>0</v>
      </c>
      <c r="AB75" s="312"/>
      <c r="AC75" s="107"/>
      <c r="AD75" s="104">
        <f t="shared" ref="AD75:BA75" si="33">+IF((D75&gt;D72),111,0)</f>
        <v>0</v>
      </c>
      <c r="AE75" s="104">
        <f t="shared" si="33"/>
        <v>0</v>
      </c>
      <c r="AF75" s="104">
        <f t="shared" si="33"/>
        <v>0</v>
      </c>
      <c r="AG75" s="104">
        <f t="shared" si="33"/>
        <v>0</v>
      </c>
      <c r="AH75" s="104">
        <f t="shared" si="33"/>
        <v>0</v>
      </c>
      <c r="AI75" s="104">
        <f t="shared" si="33"/>
        <v>0</v>
      </c>
      <c r="AJ75" s="104">
        <f t="shared" si="33"/>
        <v>0</v>
      </c>
      <c r="AK75" s="104">
        <f t="shared" si="33"/>
        <v>0</v>
      </c>
      <c r="AL75" s="104">
        <f t="shared" si="33"/>
        <v>0</v>
      </c>
      <c r="AM75" s="104">
        <f t="shared" si="33"/>
        <v>0</v>
      </c>
      <c r="AN75" s="104">
        <f t="shared" si="33"/>
        <v>0</v>
      </c>
      <c r="AO75" s="104">
        <f t="shared" si="33"/>
        <v>0</v>
      </c>
      <c r="AP75" s="104">
        <f t="shared" si="33"/>
        <v>0</v>
      </c>
      <c r="AQ75" s="104">
        <f t="shared" si="33"/>
        <v>0</v>
      </c>
      <c r="AR75" s="104">
        <f t="shared" si="33"/>
        <v>0</v>
      </c>
      <c r="AS75" s="104">
        <f t="shared" si="33"/>
        <v>0</v>
      </c>
      <c r="AT75" s="104">
        <f t="shared" si="33"/>
        <v>0</v>
      </c>
      <c r="AU75" s="104">
        <f t="shared" si="33"/>
        <v>0</v>
      </c>
      <c r="AV75" s="104">
        <f t="shared" si="33"/>
        <v>0</v>
      </c>
      <c r="AW75" s="104">
        <f t="shared" si="33"/>
        <v>0</v>
      </c>
      <c r="AX75" s="104">
        <f t="shared" si="33"/>
        <v>0</v>
      </c>
      <c r="AY75" s="104">
        <f t="shared" si="33"/>
        <v>0</v>
      </c>
      <c r="AZ75" s="104">
        <f t="shared" si="33"/>
        <v>0</v>
      </c>
      <c r="BA75" s="104">
        <f t="shared" si="33"/>
        <v>0</v>
      </c>
      <c r="BC75" s="104">
        <f t="shared" si="5"/>
        <v>0</v>
      </c>
      <c r="BD75" s="251">
        <f t="shared" si="6"/>
        <v>0</v>
      </c>
      <c r="BE75" s="104">
        <f>+AA75-'A1'!M75-'A2'!Z75-'A3'!Q75-'A3'!Y75-'A3'!Z75</f>
        <v>0</v>
      </c>
    </row>
    <row r="76" spans="2:57" s="57" customFormat="1" ht="24.95" customHeight="1">
      <c r="B76" s="358"/>
      <c r="C76" s="433" t="s">
        <v>60</v>
      </c>
      <c r="D76" s="442"/>
      <c r="E76" s="442"/>
      <c r="F76" s="442"/>
      <c r="G76" s="442"/>
      <c r="H76" s="442"/>
      <c r="I76" s="442"/>
      <c r="J76" s="442"/>
      <c r="K76" s="442"/>
      <c r="L76" s="442"/>
      <c r="M76" s="442"/>
      <c r="N76" s="442"/>
      <c r="O76" s="442"/>
      <c r="P76" s="442"/>
      <c r="Q76" s="445"/>
      <c r="R76" s="442"/>
      <c r="S76" s="442"/>
      <c r="T76" s="442"/>
      <c r="U76" s="442"/>
      <c r="V76" s="442"/>
      <c r="W76" s="442"/>
      <c r="X76" s="442"/>
      <c r="Y76" s="445"/>
      <c r="Z76" s="442"/>
      <c r="AA76" s="443"/>
      <c r="AB76" s="313"/>
      <c r="AC76" s="56"/>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C76" s="99"/>
      <c r="BD76" s="99"/>
      <c r="BE76" s="99"/>
    </row>
    <row r="77" spans="2:57" s="57" customFormat="1" ht="17.100000000000001" customHeight="1">
      <c r="B77" s="359"/>
      <c r="C77" s="421" t="s">
        <v>62</v>
      </c>
      <c r="D77" s="442"/>
      <c r="E77" s="442"/>
      <c r="F77" s="442"/>
      <c r="G77" s="442"/>
      <c r="H77" s="442"/>
      <c r="I77" s="442"/>
      <c r="J77" s="442"/>
      <c r="K77" s="442"/>
      <c r="L77" s="442"/>
      <c r="M77" s="442"/>
      <c r="N77" s="442"/>
      <c r="O77" s="442"/>
      <c r="P77" s="442"/>
      <c r="Q77" s="445">
        <f t="shared" si="3"/>
        <v>0</v>
      </c>
      <c r="R77" s="442"/>
      <c r="S77" s="442"/>
      <c r="T77" s="442"/>
      <c r="U77" s="442"/>
      <c r="V77" s="442"/>
      <c r="W77" s="442"/>
      <c r="X77" s="442"/>
      <c r="Y77" s="445">
        <f t="shared" si="4"/>
        <v>0</v>
      </c>
      <c r="Z77" s="442"/>
      <c r="AA77" s="443">
        <f>+'A1'!M77+'A2'!Z77+'A3'!Q77+'A3'!Y77+'A3'!Z77</f>
        <v>0</v>
      </c>
      <c r="AB77" s="313"/>
      <c r="AC77" s="56"/>
      <c r="AD77" s="93">
        <f t="shared" ref="AD77:BA77" si="34">+D72-SUM(D77:D81)</f>
        <v>0</v>
      </c>
      <c r="AE77" s="93">
        <f t="shared" si="34"/>
        <v>0</v>
      </c>
      <c r="AF77" s="93">
        <f t="shared" si="34"/>
        <v>0</v>
      </c>
      <c r="AG77" s="93">
        <f t="shared" si="34"/>
        <v>0</v>
      </c>
      <c r="AH77" s="93">
        <f t="shared" si="34"/>
        <v>0</v>
      </c>
      <c r="AI77" s="93">
        <f t="shared" si="34"/>
        <v>0</v>
      </c>
      <c r="AJ77" s="93">
        <f t="shared" si="34"/>
        <v>0</v>
      </c>
      <c r="AK77" s="93">
        <f t="shared" si="34"/>
        <v>0</v>
      </c>
      <c r="AL77" s="93">
        <f t="shared" si="34"/>
        <v>0</v>
      </c>
      <c r="AM77" s="93">
        <f t="shared" si="34"/>
        <v>0</v>
      </c>
      <c r="AN77" s="93">
        <f t="shared" si="34"/>
        <v>0</v>
      </c>
      <c r="AO77" s="93">
        <f t="shared" si="34"/>
        <v>0</v>
      </c>
      <c r="AP77" s="93">
        <f t="shared" si="34"/>
        <v>0</v>
      </c>
      <c r="AQ77" s="93">
        <f t="shared" si="34"/>
        <v>0</v>
      </c>
      <c r="AR77" s="93">
        <f t="shared" si="34"/>
        <v>0</v>
      </c>
      <c r="AS77" s="93">
        <f t="shared" si="34"/>
        <v>0</v>
      </c>
      <c r="AT77" s="93">
        <f t="shared" si="34"/>
        <v>0</v>
      </c>
      <c r="AU77" s="93">
        <f t="shared" si="34"/>
        <v>0</v>
      </c>
      <c r="AV77" s="93">
        <f t="shared" si="34"/>
        <v>0</v>
      </c>
      <c r="AW77" s="93">
        <f t="shared" si="34"/>
        <v>0</v>
      </c>
      <c r="AX77" s="93">
        <f t="shared" si="34"/>
        <v>0</v>
      </c>
      <c r="AY77" s="93">
        <f t="shared" si="34"/>
        <v>0</v>
      </c>
      <c r="AZ77" s="93">
        <f t="shared" si="34"/>
        <v>0</v>
      </c>
      <c r="BA77" s="93">
        <f t="shared" si="34"/>
        <v>0</v>
      </c>
      <c r="BC77" s="93">
        <f t="shared" si="5"/>
        <v>0</v>
      </c>
      <c r="BD77" s="93">
        <f t="shared" si="6"/>
        <v>0</v>
      </c>
      <c r="BE77" s="93">
        <f>+AA77-'A1'!M77-'A2'!Z77-'A3'!Q77-'A3'!Y77-'A3'!Z77</f>
        <v>0</v>
      </c>
    </row>
    <row r="78" spans="2:57" s="57" customFormat="1" ht="17.100000000000001" customHeight="1">
      <c r="B78" s="359"/>
      <c r="C78" s="421" t="s">
        <v>303</v>
      </c>
      <c r="D78" s="442"/>
      <c r="E78" s="442"/>
      <c r="F78" s="442"/>
      <c r="G78" s="442"/>
      <c r="H78" s="442"/>
      <c r="I78" s="442"/>
      <c r="J78" s="442"/>
      <c r="K78" s="442"/>
      <c r="L78" s="442"/>
      <c r="M78" s="442"/>
      <c r="N78" s="442"/>
      <c r="O78" s="442"/>
      <c r="P78" s="442"/>
      <c r="Q78" s="445">
        <f t="shared" si="3"/>
        <v>0</v>
      </c>
      <c r="R78" s="442"/>
      <c r="S78" s="442"/>
      <c r="T78" s="442"/>
      <c r="U78" s="442"/>
      <c r="V78" s="442"/>
      <c r="W78" s="442"/>
      <c r="X78" s="442"/>
      <c r="Y78" s="445">
        <f t="shared" si="4"/>
        <v>0</v>
      </c>
      <c r="Z78" s="442"/>
      <c r="AA78" s="443">
        <f>+'A1'!M78+'A2'!Z78+'A3'!Q78+'A3'!Y78+'A3'!Z78</f>
        <v>0</v>
      </c>
      <c r="AB78" s="313"/>
      <c r="AC78" s="56"/>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C78" s="99">
        <f t="shared" si="5"/>
        <v>0</v>
      </c>
      <c r="BD78" s="99">
        <f t="shared" si="6"/>
        <v>0</v>
      </c>
      <c r="BE78" s="99">
        <f>+AA78-'A1'!M78-'A2'!Z78-'A3'!Q78-'A3'!Y78-'A3'!Z78</f>
        <v>0</v>
      </c>
    </row>
    <row r="79" spans="2:57" s="57" customFormat="1" ht="17.100000000000001" customHeight="1">
      <c r="B79" s="359"/>
      <c r="C79" s="421" t="s">
        <v>304</v>
      </c>
      <c r="D79" s="442"/>
      <c r="E79" s="442"/>
      <c r="F79" s="442"/>
      <c r="G79" s="442"/>
      <c r="H79" s="442"/>
      <c r="I79" s="442"/>
      <c r="J79" s="442"/>
      <c r="K79" s="442"/>
      <c r="L79" s="442"/>
      <c r="M79" s="442"/>
      <c r="N79" s="442"/>
      <c r="O79" s="442"/>
      <c r="P79" s="442"/>
      <c r="Q79" s="445">
        <f t="shared" si="3"/>
        <v>0</v>
      </c>
      <c r="R79" s="442"/>
      <c r="S79" s="442"/>
      <c r="T79" s="442"/>
      <c r="U79" s="442"/>
      <c r="V79" s="442"/>
      <c r="W79" s="442"/>
      <c r="X79" s="442"/>
      <c r="Y79" s="445">
        <f t="shared" si="4"/>
        <v>0</v>
      </c>
      <c r="Z79" s="442"/>
      <c r="AA79" s="443">
        <f>+'A1'!M79+'A2'!Z79+'A3'!Q79+'A3'!Y79+'A3'!Z79</f>
        <v>0</v>
      </c>
      <c r="AB79" s="313"/>
      <c r="AC79" s="56"/>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C79" s="99">
        <f>+Q79-SUM(D79:P79)</f>
        <v>0</v>
      </c>
      <c r="BD79" s="99">
        <f>+Y79-SUM(R79:X79)</f>
        <v>0</v>
      </c>
      <c r="BE79" s="99">
        <f>+AA79-'A1'!M79-'A2'!Z79-'A3'!Q79-'A3'!Y79-'A3'!Z79</f>
        <v>0</v>
      </c>
    </row>
    <row r="80" spans="2:57" s="57" customFormat="1" ht="17.100000000000001" customHeight="1">
      <c r="B80" s="359"/>
      <c r="C80" s="421" t="s">
        <v>305</v>
      </c>
      <c r="D80" s="442"/>
      <c r="E80" s="442"/>
      <c r="F80" s="442"/>
      <c r="G80" s="442"/>
      <c r="H80" s="442"/>
      <c r="I80" s="442"/>
      <c r="J80" s="442"/>
      <c r="K80" s="442"/>
      <c r="L80" s="442"/>
      <c r="M80" s="442"/>
      <c r="N80" s="442"/>
      <c r="O80" s="442"/>
      <c r="P80" s="442"/>
      <c r="Q80" s="445">
        <f t="shared" si="3"/>
        <v>0</v>
      </c>
      <c r="R80" s="442"/>
      <c r="S80" s="442"/>
      <c r="T80" s="442"/>
      <c r="U80" s="442"/>
      <c r="V80" s="442"/>
      <c r="W80" s="442"/>
      <c r="X80" s="442"/>
      <c r="Y80" s="445">
        <f t="shared" si="4"/>
        <v>0</v>
      </c>
      <c r="Z80" s="442"/>
      <c r="AA80" s="443">
        <f>+'A1'!M80+'A2'!Z80+'A3'!Q80+'A3'!Y80+'A3'!Z80</f>
        <v>0</v>
      </c>
      <c r="AB80" s="313"/>
      <c r="AC80" s="56"/>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C80" s="99">
        <f>+Q80-SUM(D80:P80)</f>
        <v>0</v>
      </c>
      <c r="BD80" s="99">
        <f>+Y80-SUM(R80:X80)</f>
        <v>0</v>
      </c>
      <c r="BE80" s="99">
        <f>+AA80-'A1'!M80-'A2'!Z80-'A3'!Q80-'A3'!Y80-'A3'!Z80</f>
        <v>0</v>
      </c>
    </row>
    <row r="81" spans="2:57" s="57" customFormat="1" ht="17.100000000000001" customHeight="1">
      <c r="B81" s="358"/>
      <c r="C81" s="421" t="s">
        <v>302</v>
      </c>
      <c r="D81" s="442"/>
      <c r="E81" s="442"/>
      <c r="F81" s="442"/>
      <c r="G81" s="442"/>
      <c r="H81" s="442"/>
      <c r="I81" s="442"/>
      <c r="J81" s="442"/>
      <c r="K81" s="442"/>
      <c r="L81" s="442"/>
      <c r="M81" s="442"/>
      <c r="N81" s="442"/>
      <c r="O81" s="442"/>
      <c r="P81" s="442"/>
      <c r="Q81" s="445">
        <f t="shared" si="3"/>
        <v>0</v>
      </c>
      <c r="R81" s="442"/>
      <c r="S81" s="442"/>
      <c r="T81" s="442"/>
      <c r="U81" s="442"/>
      <c r="V81" s="442"/>
      <c r="W81" s="442"/>
      <c r="X81" s="442"/>
      <c r="Y81" s="445">
        <f t="shared" si="4"/>
        <v>0</v>
      </c>
      <c r="Z81" s="442"/>
      <c r="AA81" s="443">
        <f>+'A1'!M81+'A2'!Z81+'A3'!Q81+'A3'!Y81+'A3'!Z81</f>
        <v>0</v>
      </c>
      <c r="AB81" s="313"/>
      <c r="AC81" s="56"/>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C81" s="99">
        <f t="shared" si="5"/>
        <v>0</v>
      </c>
      <c r="BD81" s="99">
        <f t="shared" si="6"/>
        <v>0</v>
      </c>
      <c r="BE81" s="99">
        <f>+AA81-'A1'!M81-'A2'!Z81-'A3'!Q81-'A3'!Y81-'A3'!Z81</f>
        <v>0</v>
      </c>
    </row>
    <row r="82" spans="2:57" s="61" customFormat="1" ht="30" customHeight="1">
      <c r="B82" s="363"/>
      <c r="C82" s="192" t="s">
        <v>182</v>
      </c>
      <c r="D82" s="448"/>
      <c r="E82" s="448"/>
      <c r="F82" s="448"/>
      <c r="G82" s="448"/>
      <c r="H82" s="448"/>
      <c r="I82" s="448"/>
      <c r="J82" s="448"/>
      <c r="K82" s="448"/>
      <c r="L82" s="448"/>
      <c r="M82" s="448"/>
      <c r="N82" s="448"/>
      <c r="O82" s="448"/>
      <c r="P82" s="448"/>
      <c r="Q82" s="449"/>
      <c r="R82" s="448"/>
      <c r="S82" s="448"/>
      <c r="T82" s="448"/>
      <c r="U82" s="448"/>
      <c r="V82" s="448"/>
      <c r="W82" s="448"/>
      <c r="X82" s="448"/>
      <c r="Y82" s="449"/>
      <c r="Z82" s="448"/>
      <c r="AA82" s="443"/>
      <c r="AB82" s="308"/>
      <c r="AC82" s="60"/>
      <c r="AD82" s="250"/>
      <c r="AE82" s="250"/>
      <c r="AF82" s="250"/>
      <c r="AG82" s="250"/>
      <c r="AH82" s="250"/>
      <c r="AI82" s="250"/>
      <c r="AJ82" s="250"/>
      <c r="AK82" s="250"/>
      <c r="AL82" s="250"/>
      <c r="AM82" s="250"/>
      <c r="AN82" s="250"/>
      <c r="AO82" s="250"/>
      <c r="AP82" s="250"/>
      <c r="AQ82" s="250"/>
      <c r="AR82" s="250"/>
      <c r="AS82" s="250"/>
      <c r="AT82" s="250"/>
      <c r="AU82" s="250"/>
      <c r="AV82" s="250"/>
      <c r="AW82" s="250"/>
      <c r="AX82" s="250"/>
      <c r="AY82" s="250"/>
      <c r="AZ82" s="250"/>
      <c r="BA82" s="250"/>
      <c r="BC82" s="100"/>
      <c r="BD82" s="100"/>
      <c r="BE82" s="100"/>
    </row>
    <row r="83" spans="2:57" s="57" customFormat="1" ht="17.100000000000001" customHeight="1">
      <c r="B83" s="358"/>
      <c r="C83" s="189" t="s">
        <v>10</v>
      </c>
      <c r="D83" s="442"/>
      <c r="E83" s="442"/>
      <c r="F83" s="442"/>
      <c r="G83" s="442"/>
      <c r="H83" s="442"/>
      <c r="I83" s="442"/>
      <c r="J83" s="442"/>
      <c r="K83" s="442"/>
      <c r="L83" s="442"/>
      <c r="M83" s="442"/>
      <c r="N83" s="442"/>
      <c r="O83" s="442"/>
      <c r="P83" s="442"/>
      <c r="Q83" s="445">
        <f t="shared" si="3"/>
        <v>0</v>
      </c>
      <c r="R83" s="442"/>
      <c r="S83" s="442"/>
      <c r="T83" s="442"/>
      <c r="U83" s="442"/>
      <c r="V83" s="442"/>
      <c r="W83" s="442"/>
      <c r="X83" s="442"/>
      <c r="Y83" s="445">
        <f t="shared" si="4"/>
        <v>0</v>
      </c>
      <c r="Z83" s="442"/>
      <c r="AA83" s="444">
        <f>+'A1'!M83+'A2'!Z83+'A3'!Q83+'A3'!Y83+'A3'!Z83</f>
        <v>0</v>
      </c>
      <c r="AB83" s="309"/>
      <c r="AC83" s="56"/>
      <c r="AD83" s="93">
        <f t="shared" ref="AD83:BA83" si="35">+D83-SUM(D84:D85)</f>
        <v>0</v>
      </c>
      <c r="AE83" s="93">
        <f t="shared" si="35"/>
        <v>0</v>
      </c>
      <c r="AF83" s="93">
        <f t="shared" si="35"/>
        <v>0</v>
      </c>
      <c r="AG83" s="93">
        <f t="shared" si="35"/>
        <v>0</v>
      </c>
      <c r="AH83" s="93">
        <f t="shared" si="35"/>
        <v>0</v>
      </c>
      <c r="AI83" s="93">
        <f t="shared" si="35"/>
        <v>0</v>
      </c>
      <c r="AJ83" s="93">
        <f t="shared" si="35"/>
        <v>0</v>
      </c>
      <c r="AK83" s="93">
        <f t="shared" si="35"/>
        <v>0</v>
      </c>
      <c r="AL83" s="93">
        <f t="shared" si="35"/>
        <v>0</v>
      </c>
      <c r="AM83" s="93">
        <f t="shared" si="35"/>
        <v>0</v>
      </c>
      <c r="AN83" s="93">
        <f t="shared" si="35"/>
        <v>0</v>
      </c>
      <c r="AO83" s="93">
        <f t="shared" si="35"/>
        <v>0</v>
      </c>
      <c r="AP83" s="93">
        <f t="shared" si="35"/>
        <v>0</v>
      </c>
      <c r="AQ83" s="93">
        <f t="shared" si="35"/>
        <v>0</v>
      </c>
      <c r="AR83" s="93">
        <f t="shared" si="35"/>
        <v>0</v>
      </c>
      <c r="AS83" s="93">
        <f t="shared" si="35"/>
        <v>0</v>
      </c>
      <c r="AT83" s="93">
        <f t="shared" si="35"/>
        <v>0</v>
      </c>
      <c r="AU83" s="93">
        <f t="shared" si="35"/>
        <v>0</v>
      </c>
      <c r="AV83" s="93">
        <f t="shared" si="35"/>
        <v>0</v>
      </c>
      <c r="AW83" s="93">
        <f t="shared" si="35"/>
        <v>0</v>
      </c>
      <c r="AX83" s="93">
        <f t="shared" si="35"/>
        <v>0</v>
      </c>
      <c r="AY83" s="93">
        <f t="shared" si="35"/>
        <v>0</v>
      </c>
      <c r="AZ83" s="93">
        <f t="shared" si="35"/>
        <v>0</v>
      </c>
      <c r="BA83" s="93">
        <f t="shared" si="35"/>
        <v>0</v>
      </c>
      <c r="BC83" s="94">
        <f t="shared" si="5"/>
        <v>0</v>
      </c>
      <c r="BD83" s="93">
        <f t="shared" si="6"/>
        <v>0</v>
      </c>
      <c r="BE83" s="94">
        <f>+AA83-'A1'!M83-'A2'!Z83-'A3'!Q83-'A3'!Y83-'A3'!Z83</f>
        <v>0</v>
      </c>
    </row>
    <row r="84" spans="2:57" s="57" customFormat="1" ht="17.100000000000001" customHeight="1">
      <c r="B84" s="359"/>
      <c r="C84" s="191" t="s">
        <v>53</v>
      </c>
      <c r="D84" s="442"/>
      <c r="E84" s="442"/>
      <c r="F84" s="442"/>
      <c r="G84" s="442"/>
      <c r="H84" s="442"/>
      <c r="I84" s="442"/>
      <c r="J84" s="442"/>
      <c r="K84" s="442"/>
      <c r="L84" s="442"/>
      <c r="M84" s="442"/>
      <c r="N84" s="442"/>
      <c r="O84" s="442"/>
      <c r="P84" s="442"/>
      <c r="Q84" s="445">
        <f t="shared" si="3"/>
        <v>0</v>
      </c>
      <c r="R84" s="442"/>
      <c r="S84" s="442"/>
      <c r="T84" s="442"/>
      <c r="U84" s="442"/>
      <c r="V84" s="442"/>
      <c r="W84" s="442"/>
      <c r="X84" s="442"/>
      <c r="Y84" s="445">
        <f t="shared" si="4"/>
        <v>0</v>
      </c>
      <c r="Z84" s="442"/>
      <c r="AA84" s="444">
        <f>+'A1'!M84+'A2'!Z84+'A3'!Q84+'A3'!Y84+'A3'!Z84</f>
        <v>0</v>
      </c>
      <c r="AB84" s="309"/>
      <c r="AC84" s="56"/>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C84" s="94">
        <f t="shared" si="5"/>
        <v>0</v>
      </c>
      <c r="BD84" s="93">
        <f t="shared" si="6"/>
        <v>0</v>
      </c>
      <c r="BE84" s="94">
        <f>+AA84-'A1'!M84-'A2'!Z84-'A3'!Q84-'A3'!Y84-'A3'!Z84</f>
        <v>0</v>
      </c>
    </row>
    <row r="85" spans="2:57" s="57" customFormat="1" ht="17.100000000000001" customHeight="1">
      <c r="B85" s="359"/>
      <c r="C85" s="191" t="s">
        <v>54</v>
      </c>
      <c r="D85" s="442"/>
      <c r="E85" s="442"/>
      <c r="F85" s="442"/>
      <c r="G85" s="442"/>
      <c r="H85" s="442"/>
      <c r="I85" s="442"/>
      <c r="J85" s="442"/>
      <c r="K85" s="442"/>
      <c r="L85" s="442"/>
      <c r="M85" s="442"/>
      <c r="N85" s="442"/>
      <c r="O85" s="442"/>
      <c r="P85" s="442"/>
      <c r="Q85" s="445">
        <f t="shared" ref="Q85:Q126" si="36">+SUM(D85:P85)</f>
        <v>0</v>
      </c>
      <c r="R85" s="442"/>
      <c r="S85" s="442"/>
      <c r="T85" s="442"/>
      <c r="U85" s="442"/>
      <c r="V85" s="442"/>
      <c r="W85" s="442"/>
      <c r="X85" s="442"/>
      <c r="Y85" s="445">
        <f t="shared" ref="Y85:Y126" si="37">+SUM(R85:X85)</f>
        <v>0</v>
      </c>
      <c r="Z85" s="442"/>
      <c r="AA85" s="444">
        <f>+'A1'!M85+'A2'!Z85+'A3'!Q85+'A3'!Y85+'A3'!Z85</f>
        <v>0</v>
      </c>
      <c r="AB85" s="309"/>
      <c r="AC85" s="56"/>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C85" s="94">
        <f t="shared" ref="BC85:BC125" si="38">+Q85-SUM(D85:P85)</f>
        <v>0</v>
      </c>
      <c r="BD85" s="93">
        <f t="shared" ref="BD85:BD125" si="39">+Y85-SUM(R85:X85)</f>
        <v>0</v>
      </c>
      <c r="BE85" s="94">
        <f>+AA85-'A1'!M85-'A2'!Z85-'A3'!Q85-'A3'!Y85-'A3'!Z85</f>
        <v>0</v>
      </c>
    </row>
    <row r="86" spans="2:57" s="57" customFormat="1" ht="30" customHeight="1">
      <c r="B86" s="358"/>
      <c r="C86" s="189" t="s">
        <v>11</v>
      </c>
      <c r="D86" s="442"/>
      <c r="E86" s="442"/>
      <c r="F86" s="442"/>
      <c r="G86" s="442"/>
      <c r="H86" s="442"/>
      <c r="I86" s="442"/>
      <c r="J86" s="442"/>
      <c r="K86" s="442"/>
      <c r="L86" s="442"/>
      <c r="M86" s="442"/>
      <c r="N86" s="442"/>
      <c r="O86" s="442"/>
      <c r="P86" s="442"/>
      <c r="Q86" s="445">
        <f t="shared" si="36"/>
        <v>0</v>
      </c>
      <c r="R86" s="442"/>
      <c r="S86" s="442"/>
      <c r="T86" s="442"/>
      <c r="U86" s="442"/>
      <c r="V86" s="442"/>
      <c r="W86" s="442"/>
      <c r="X86" s="442"/>
      <c r="Y86" s="445">
        <f t="shared" si="37"/>
        <v>0</v>
      </c>
      <c r="Z86" s="442"/>
      <c r="AA86" s="443">
        <f>+'A1'!M86+'A2'!Z86+'A3'!Q86+'A3'!Y86+'A3'!Z86</f>
        <v>0</v>
      </c>
      <c r="AB86" s="309"/>
      <c r="AC86" s="56"/>
      <c r="AD86" s="93">
        <f t="shared" ref="AD86:BA86" si="40">+D86-SUM(D87:D88)</f>
        <v>0</v>
      </c>
      <c r="AE86" s="93">
        <f t="shared" si="40"/>
        <v>0</v>
      </c>
      <c r="AF86" s="93">
        <f t="shared" si="40"/>
        <v>0</v>
      </c>
      <c r="AG86" s="93">
        <f t="shared" si="40"/>
        <v>0</v>
      </c>
      <c r="AH86" s="93">
        <f t="shared" si="40"/>
        <v>0</v>
      </c>
      <c r="AI86" s="93">
        <f t="shared" si="40"/>
        <v>0</v>
      </c>
      <c r="AJ86" s="93">
        <f t="shared" si="40"/>
        <v>0</v>
      </c>
      <c r="AK86" s="93">
        <f t="shared" si="40"/>
        <v>0</v>
      </c>
      <c r="AL86" s="93">
        <f t="shared" si="40"/>
        <v>0</v>
      </c>
      <c r="AM86" s="93">
        <f t="shared" si="40"/>
        <v>0</v>
      </c>
      <c r="AN86" s="93">
        <f t="shared" si="40"/>
        <v>0</v>
      </c>
      <c r="AO86" s="93">
        <f t="shared" si="40"/>
        <v>0</v>
      </c>
      <c r="AP86" s="93">
        <f t="shared" si="40"/>
        <v>0</v>
      </c>
      <c r="AQ86" s="93">
        <f t="shared" si="40"/>
        <v>0</v>
      </c>
      <c r="AR86" s="93">
        <f t="shared" si="40"/>
        <v>0</v>
      </c>
      <c r="AS86" s="93">
        <f t="shared" si="40"/>
        <v>0</v>
      </c>
      <c r="AT86" s="93">
        <f t="shared" si="40"/>
        <v>0</v>
      </c>
      <c r="AU86" s="93">
        <f t="shared" si="40"/>
        <v>0</v>
      </c>
      <c r="AV86" s="93">
        <f t="shared" si="40"/>
        <v>0</v>
      </c>
      <c r="AW86" s="93">
        <f t="shared" si="40"/>
        <v>0</v>
      </c>
      <c r="AX86" s="93">
        <f t="shared" si="40"/>
        <v>0</v>
      </c>
      <c r="AY86" s="93">
        <f t="shared" si="40"/>
        <v>0</v>
      </c>
      <c r="AZ86" s="93">
        <f t="shared" si="40"/>
        <v>0</v>
      </c>
      <c r="BA86" s="93">
        <f t="shared" si="40"/>
        <v>0</v>
      </c>
      <c r="BC86" s="94">
        <f t="shared" si="38"/>
        <v>0</v>
      </c>
      <c r="BD86" s="93">
        <f t="shared" si="39"/>
        <v>0</v>
      </c>
      <c r="BE86" s="94">
        <f>+AA86-'A1'!M86-'A2'!Z86-'A3'!Q86-'A3'!Y86-'A3'!Z86</f>
        <v>0</v>
      </c>
    </row>
    <row r="87" spans="2:57" s="57" customFormat="1" ht="17.100000000000001" customHeight="1">
      <c r="B87" s="358"/>
      <c r="C87" s="191" t="s">
        <v>53</v>
      </c>
      <c r="D87" s="442"/>
      <c r="E87" s="442"/>
      <c r="F87" s="442"/>
      <c r="G87" s="442"/>
      <c r="H87" s="442"/>
      <c r="I87" s="442"/>
      <c r="J87" s="442"/>
      <c r="K87" s="442"/>
      <c r="L87" s="442"/>
      <c r="M87" s="442"/>
      <c r="N87" s="442"/>
      <c r="O87" s="442"/>
      <c r="P87" s="442"/>
      <c r="Q87" s="445">
        <f t="shared" si="36"/>
        <v>0</v>
      </c>
      <c r="R87" s="442"/>
      <c r="S87" s="442"/>
      <c r="T87" s="442"/>
      <c r="U87" s="442"/>
      <c r="V87" s="442"/>
      <c r="W87" s="442"/>
      <c r="X87" s="442"/>
      <c r="Y87" s="445">
        <f t="shared" si="37"/>
        <v>0</v>
      </c>
      <c r="Z87" s="442"/>
      <c r="AA87" s="444">
        <f>+'A1'!M87+'A2'!Z87+'A3'!Q87+'A3'!Y87+'A3'!Z87</f>
        <v>0</v>
      </c>
      <c r="AB87" s="309"/>
      <c r="AC87" s="56"/>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C87" s="94">
        <f t="shared" si="38"/>
        <v>0</v>
      </c>
      <c r="BD87" s="93">
        <f t="shared" si="39"/>
        <v>0</v>
      </c>
      <c r="BE87" s="94">
        <f>+AA87-'A1'!M87-'A2'!Z87-'A3'!Q87-'A3'!Y87-'A3'!Z87</f>
        <v>0</v>
      </c>
    </row>
    <row r="88" spans="2:57" s="57" customFormat="1" ht="17.100000000000001" customHeight="1">
      <c r="B88" s="358"/>
      <c r="C88" s="191" t="s">
        <v>54</v>
      </c>
      <c r="D88" s="442"/>
      <c r="E88" s="442"/>
      <c r="F88" s="442"/>
      <c r="G88" s="442"/>
      <c r="H88" s="442"/>
      <c r="I88" s="442"/>
      <c r="J88" s="442"/>
      <c r="K88" s="442"/>
      <c r="L88" s="442"/>
      <c r="M88" s="442"/>
      <c r="N88" s="442"/>
      <c r="O88" s="442"/>
      <c r="P88" s="442"/>
      <c r="Q88" s="445">
        <f t="shared" si="36"/>
        <v>0</v>
      </c>
      <c r="R88" s="442"/>
      <c r="S88" s="442"/>
      <c r="T88" s="442"/>
      <c r="U88" s="442"/>
      <c r="V88" s="442"/>
      <c r="W88" s="442"/>
      <c r="X88" s="442"/>
      <c r="Y88" s="445">
        <f t="shared" si="37"/>
        <v>0</v>
      </c>
      <c r="Z88" s="442"/>
      <c r="AA88" s="444">
        <f>+'A1'!M88+'A2'!Z88+'A3'!Q88+'A3'!Y88+'A3'!Z88</f>
        <v>0</v>
      </c>
      <c r="AB88" s="309"/>
      <c r="AC88" s="56"/>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C88" s="94">
        <f t="shared" si="38"/>
        <v>0</v>
      </c>
      <c r="BD88" s="93">
        <f t="shared" si="39"/>
        <v>0</v>
      </c>
      <c r="BE88" s="94">
        <f>+AA88-'A1'!M88-'A2'!Z88-'A3'!Q88-'A3'!Y88-'A3'!Z88</f>
        <v>0</v>
      </c>
    </row>
    <row r="89" spans="2:57" s="61" customFormat="1" ht="30" customHeight="1">
      <c r="B89" s="360"/>
      <c r="C89" s="361" t="s">
        <v>168</v>
      </c>
      <c r="D89" s="446"/>
      <c r="E89" s="446"/>
      <c r="F89" s="446"/>
      <c r="G89" s="446"/>
      <c r="H89" s="446"/>
      <c r="I89" s="446"/>
      <c r="J89" s="446"/>
      <c r="K89" s="446"/>
      <c r="L89" s="446"/>
      <c r="M89" s="446"/>
      <c r="N89" s="446"/>
      <c r="O89" s="446"/>
      <c r="P89" s="446"/>
      <c r="Q89" s="447">
        <f t="shared" si="36"/>
        <v>0</v>
      </c>
      <c r="R89" s="446"/>
      <c r="S89" s="446"/>
      <c r="T89" s="446"/>
      <c r="U89" s="446"/>
      <c r="V89" s="446"/>
      <c r="W89" s="446"/>
      <c r="X89" s="446"/>
      <c r="Y89" s="447">
        <f t="shared" si="37"/>
        <v>0</v>
      </c>
      <c r="Z89" s="446"/>
      <c r="AA89" s="444">
        <f>+'A1'!M89+'A2'!Z89+'A3'!Q89+'A3'!Y89+'A3'!Z89</f>
        <v>0</v>
      </c>
      <c r="AB89" s="310"/>
      <c r="AC89" s="60"/>
      <c r="AD89" s="250">
        <f>+D86-SUM(D89:D94)</f>
        <v>0</v>
      </c>
      <c r="AE89" s="250">
        <f t="shared" ref="AE89:BA89" si="41">+E86-SUM(E89:E94)</f>
        <v>0</v>
      </c>
      <c r="AF89" s="250">
        <f t="shared" si="41"/>
        <v>0</v>
      </c>
      <c r="AG89" s="250">
        <f t="shared" si="41"/>
        <v>0</v>
      </c>
      <c r="AH89" s="250">
        <f t="shared" si="41"/>
        <v>0</v>
      </c>
      <c r="AI89" s="250">
        <f t="shared" si="41"/>
        <v>0</v>
      </c>
      <c r="AJ89" s="250">
        <f t="shared" si="41"/>
        <v>0</v>
      </c>
      <c r="AK89" s="250">
        <f t="shared" si="41"/>
        <v>0</v>
      </c>
      <c r="AL89" s="250">
        <f t="shared" si="41"/>
        <v>0</v>
      </c>
      <c r="AM89" s="250">
        <f t="shared" si="41"/>
        <v>0</v>
      </c>
      <c r="AN89" s="250">
        <f t="shared" si="41"/>
        <v>0</v>
      </c>
      <c r="AO89" s="250">
        <f t="shared" si="41"/>
        <v>0</v>
      </c>
      <c r="AP89" s="250">
        <f t="shared" si="41"/>
        <v>0</v>
      </c>
      <c r="AQ89" s="250">
        <f t="shared" si="41"/>
        <v>0</v>
      </c>
      <c r="AR89" s="250">
        <f t="shared" si="41"/>
        <v>0</v>
      </c>
      <c r="AS89" s="250">
        <f t="shared" si="41"/>
        <v>0</v>
      </c>
      <c r="AT89" s="250">
        <f t="shared" si="41"/>
        <v>0</v>
      </c>
      <c r="AU89" s="250">
        <f t="shared" si="41"/>
        <v>0</v>
      </c>
      <c r="AV89" s="250">
        <f t="shared" si="41"/>
        <v>0</v>
      </c>
      <c r="AW89" s="250">
        <f t="shared" si="41"/>
        <v>0</v>
      </c>
      <c r="AX89" s="250">
        <f t="shared" si="41"/>
        <v>0</v>
      </c>
      <c r="AY89" s="250">
        <f t="shared" si="41"/>
        <v>0</v>
      </c>
      <c r="AZ89" s="250">
        <f t="shared" si="41"/>
        <v>0</v>
      </c>
      <c r="BA89" s="250">
        <f t="shared" si="41"/>
        <v>0</v>
      </c>
      <c r="BC89" s="96">
        <f t="shared" si="38"/>
        <v>0</v>
      </c>
      <c r="BD89" s="250">
        <f t="shared" si="39"/>
        <v>0</v>
      </c>
      <c r="BE89" s="96">
        <f>+AA89-'A1'!M89-'A2'!Z89-'A3'!Q89-'A3'!Y89-'A3'!Z89</f>
        <v>0</v>
      </c>
    </row>
    <row r="90" spans="2:57" s="57" customFormat="1" ht="17.100000000000001" customHeight="1">
      <c r="B90" s="359"/>
      <c r="C90" s="191" t="s">
        <v>66</v>
      </c>
      <c r="D90" s="442"/>
      <c r="E90" s="442"/>
      <c r="F90" s="442"/>
      <c r="G90" s="442"/>
      <c r="H90" s="442"/>
      <c r="I90" s="442"/>
      <c r="J90" s="442"/>
      <c r="K90" s="442"/>
      <c r="L90" s="442"/>
      <c r="M90" s="442"/>
      <c r="N90" s="442"/>
      <c r="O90" s="442"/>
      <c r="P90" s="442"/>
      <c r="Q90" s="445">
        <f t="shared" si="36"/>
        <v>0</v>
      </c>
      <c r="R90" s="442"/>
      <c r="S90" s="442"/>
      <c r="T90" s="442"/>
      <c r="U90" s="442"/>
      <c r="V90" s="442"/>
      <c r="W90" s="442"/>
      <c r="X90" s="442"/>
      <c r="Y90" s="445">
        <f t="shared" si="37"/>
        <v>0</v>
      </c>
      <c r="Z90" s="442"/>
      <c r="AA90" s="443">
        <f>+'A1'!M90+'A2'!Z90+'A3'!Q90+'A3'!Y90+'A3'!Z90</f>
        <v>0</v>
      </c>
      <c r="AB90" s="309"/>
      <c r="AC90" s="56"/>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C90" s="94">
        <f t="shared" si="38"/>
        <v>0</v>
      </c>
      <c r="BD90" s="93">
        <f t="shared" si="39"/>
        <v>0</v>
      </c>
      <c r="BE90" s="94">
        <f>+AA90-'A1'!M90-'A2'!Z90-'A3'!Q90-'A3'!Y90-'A3'!Z90</f>
        <v>0</v>
      </c>
    </row>
    <row r="91" spans="2:57" s="57" customFormat="1" ht="17.100000000000001" customHeight="1">
      <c r="B91" s="359"/>
      <c r="C91" s="191" t="s">
        <v>270</v>
      </c>
      <c r="D91" s="442"/>
      <c r="E91" s="442"/>
      <c r="F91" s="442"/>
      <c r="G91" s="442"/>
      <c r="H91" s="442"/>
      <c r="I91" s="442"/>
      <c r="J91" s="442"/>
      <c r="K91" s="442"/>
      <c r="L91" s="442"/>
      <c r="M91" s="442"/>
      <c r="N91" s="442"/>
      <c r="O91" s="442"/>
      <c r="P91" s="442"/>
      <c r="Q91" s="445">
        <f t="shared" si="36"/>
        <v>0</v>
      </c>
      <c r="R91" s="442"/>
      <c r="S91" s="442"/>
      <c r="T91" s="442"/>
      <c r="U91" s="442"/>
      <c r="V91" s="442"/>
      <c r="W91" s="442"/>
      <c r="X91" s="442"/>
      <c r="Y91" s="445">
        <f t="shared" si="37"/>
        <v>0</v>
      </c>
      <c r="Z91" s="442"/>
      <c r="AA91" s="443">
        <f>+'A1'!M91+'A2'!Z91+'A3'!Q91+'A3'!Y91+'A3'!Z91</f>
        <v>0</v>
      </c>
      <c r="AB91" s="309"/>
      <c r="AC91" s="56"/>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C91" s="94">
        <f>+Q91-SUM(D91:P91)</f>
        <v>0</v>
      </c>
      <c r="BD91" s="93">
        <f>+Y91-SUM(R91:X91)</f>
        <v>0</v>
      </c>
      <c r="BE91" s="94">
        <f>+AA91-'A1'!M91-'A2'!Z91-'A3'!Q91-'A3'!Y91-'A3'!Z91</f>
        <v>0</v>
      </c>
    </row>
    <row r="92" spans="2:57" s="57" customFormat="1" ht="17.100000000000001" customHeight="1">
      <c r="B92" s="359"/>
      <c r="C92" s="191" t="s">
        <v>169</v>
      </c>
      <c r="D92" s="442"/>
      <c r="E92" s="442"/>
      <c r="F92" s="442"/>
      <c r="G92" s="442"/>
      <c r="H92" s="442"/>
      <c r="I92" s="442"/>
      <c r="J92" s="442"/>
      <c r="K92" s="442"/>
      <c r="L92" s="442"/>
      <c r="M92" s="442"/>
      <c r="N92" s="442"/>
      <c r="O92" s="442"/>
      <c r="P92" s="442"/>
      <c r="Q92" s="445">
        <f t="shared" si="36"/>
        <v>0</v>
      </c>
      <c r="R92" s="442"/>
      <c r="S92" s="442"/>
      <c r="T92" s="442"/>
      <c r="U92" s="442"/>
      <c r="V92" s="442"/>
      <c r="W92" s="442"/>
      <c r="X92" s="442"/>
      <c r="Y92" s="445">
        <f t="shared" si="37"/>
        <v>0</v>
      </c>
      <c r="Z92" s="442"/>
      <c r="AA92" s="443">
        <f>+'A1'!M92+'A2'!Z92+'A3'!Q92+'A3'!Y92+'A3'!Z92</f>
        <v>0</v>
      </c>
      <c r="AB92" s="309"/>
      <c r="AC92" s="56"/>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3"/>
      <c r="BC92" s="94">
        <f t="shared" si="38"/>
        <v>0</v>
      </c>
      <c r="BD92" s="93">
        <f t="shared" si="39"/>
        <v>0</v>
      </c>
      <c r="BE92" s="94">
        <f>+AA92-'A1'!M92-'A2'!Z92-'A3'!Q92-'A3'!Y92-'A3'!Z92</f>
        <v>0</v>
      </c>
    </row>
    <row r="93" spans="2:57" s="57" customFormat="1" ht="17.100000000000001" customHeight="1">
      <c r="B93" s="359"/>
      <c r="C93" s="490" t="s">
        <v>46</v>
      </c>
      <c r="D93" s="442"/>
      <c r="E93" s="442"/>
      <c r="F93" s="442"/>
      <c r="G93" s="442"/>
      <c r="H93" s="442"/>
      <c r="I93" s="442"/>
      <c r="J93" s="442"/>
      <c r="K93" s="442"/>
      <c r="L93" s="442"/>
      <c r="M93" s="442"/>
      <c r="N93" s="442"/>
      <c r="O93" s="442"/>
      <c r="P93" s="442"/>
      <c r="Q93" s="445">
        <f t="shared" si="36"/>
        <v>0</v>
      </c>
      <c r="R93" s="442"/>
      <c r="S93" s="442"/>
      <c r="T93" s="442"/>
      <c r="U93" s="442"/>
      <c r="V93" s="442"/>
      <c r="W93" s="442"/>
      <c r="X93" s="442"/>
      <c r="Y93" s="445">
        <f t="shared" si="37"/>
        <v>0</v>
      </c>
      <c r="Z93" s="442"/>
      <c r="AA93" s="443">
        <f>+'A1'!M93+'A2'!Z93+'A3'!Q93+'A3'!Y93+'A3'!Z93</f>
        <v>0</v>
      </c>
      <c r="AB93" s="309"/>
      <c r="AC93" s="56"/>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3"/>
      <c r="BC93" s="94">
        <f t="shared" si="38"/>
        <v>0</v>
      </c>
      <c r="BD93" s="93">
        <f t="shared" si="39"/>
        <v>0</v>
      </c>
      <c r="BE93" s="94">
        <f>+AA93-'A1'!M93-'A2'!Z93-'A3'!Q93-'A3'!Y93-'A3'!Z93</f>
        <v>0</v>
      </c>
    </row>
    <row r="94" spans="2:57" s="57" customFormat="1" ht="17.100000000000001" customHeight="1">
      <c r="B94" s="359"/>
      <c r="C94" s="490" t="s">
        <v>211</v>
      </c>
      <c r="D94" s="442"/>
      <c r="E94" s="442"/>
      <c r="F94" s="442"/>
      <c r="G94" s="442"/>
      <c r="H94" s="442"/>
      <c r="I94" s="442"/>
      <c r="J94" s="442"/>
      <c r="K94" s="442"/>
      <c r="L94" s="442"/>
      <c r="M94" s="442"/>
      <c r="N94" s="442"/>
      <c r="O94" s="442"/>
      <c r="P94" s="442"/>
      <c r="Q94" s="445">
        <f t="shared" si="36"/>
        <v>0</v>
      </c>
      <c r="R94" s="442"/>
      <c r="S94" s="442"/>
      <c r="T94" s="442"/>
      <c r="U94" s="442"/>
      <c r="V94" s="442"/>
      <c r="W94" s="442"/>
      <c r="X94" s="442"/>
      <c r="Y94" s="445">
        <f t="shared" si="37"/>
        <v>0</v>
      </c>
      <c r="Z94" s="442"/>
      <c r="AA94" s="443">
        <f>+'A1'!M94+'A2'!Z94+'A3'!Q94+'A3'!Y94+'A3'!Z94</f>
        <v>0</v>
      </c>
      <c r="AB94" s="309"/>
      <c r="AC94" s="56"/>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3"/>
      <c r="BC94" s="94"/>
      <c r="BD94" s="93"/>
      <c r="BE94" s="94">
        <f>+AA94-'A1'!M94-'A2'!Z94-'A3'!Q94-'A3'!Y94-'A3'!Z94</f>
        <v>0</v>
      </c>
    </row>
    <row r="95" spans="2:57" s="61" customFormat="1" ht="24.95" customHeight="1">
      <c r="B95" s="360"/>
      <c r="C95" s="190" t="s">
        <v>12</v>
      </c>
      <c r="D95" s="446"/>
      <c r="E95" s="446"/>
      <c r="F95" s="446"/>
      <c r="G95" s="446"/>
      <c r="H95" s="446"/>
      <c r="I95" s="446"/>
      <c r="J95" s="446"/>
      <c r="K95" s="446"/>
      <c r="L95" s="446"/>
      <c r="M95" s="446"/>
      <c r="N95" s="446"/>
      <c r="O95" s="446"/>
      <c r="P95" s="446"/>
      <c r="Q95" s="447">
        <f t="shared" si="36"/>
        <v>0</v>
      </c>
      <c r="R95" s="446"/>
      <c r="S95" s="446"/>
      <c r="T95" s="446"/>
      <c r="U95" s="446"/>
      <c r="V95" s="446"/>
      <c r="W95" s="446"/>
      <c r="X95" s="446"/>
      <c r="Y95" s="447">
        <f t="shared" si="37"/>
        <v>0</v>
      </c>
      <c r="Z95" s="446"/>
      <c r="AA95" s="444">
        <f>+'A1'!M95+'A2'!Z95+'A3'!Q95+'A3'!Y95+'A3'!Z95</f>
        <v>0</v>
      </c>
      <c r="AB95" s="310"/>
      <c r="AC95" s="60"/>
      <c r="AD95" s="250">
        <f t="shared" ref="AD95:BA95" si="42">+D95-SUM(D96:D97)</f>
        <v>0</v>
      </c>
      <c r="AE95" s="250">
        <f t="shared" si="42"/>
        <v>0</v>
      </c>
      <c r="AF95" s="250">
        <f t="shared" si="42"/>
        <v>0</v>
      </c>
      <c r="AG95" s="250">
        <f t="shared" si="42"/>
        <v>0</v>
      </c>
      <c r="AH95" s="250">
        <f t="shared" si="42"/>
        <v>0</v>
      </c>
      <c r="AI95" s="250">
        <f t="shared" si="42"/>
        <v>0</v>
      </c>
      <c r="AJ95" s="250">
        <f t="shared" si="42"/>
        <v>0</v>
      </c>
      <c r="AK95" s="250">
        <f t="shared" si="42"/>
        <v>0</v>
      </c>
      <c r="AL95" s="250">
        <f t="shared" si="42"/>
        <v>0</v>
      </c>
      <c r="AM95" s="250">
        <f t="shared" si="42"/>
        <v>0</v>
      </c>
      <c r="AN95" s="250">
        <f t="shared" si="42"/>
        <v>0</v>
      </c>
      <c r="AO95" s="250">
        <f t="shared" si="42"/>
        <v>0</v>
      </c>
      <c r="AP95" s="250">
        <f t="shared" si="42"/>
        <v>0</v>
      </c>
      <c r="AQ95" s="250">
        <f t="shared" si="42"/>
        <v>0</v>
      </c>
      <c r="AR95" s="250">
        <f t="shared" si="42"/>
        <v>0</v>
      </c>
      <c r="AS95" s="250">
        <f t="shared" si="42"/>
        <v>0</v>
      </c>
      <c r="AT95" s="250">
        <f t="shared" si="42"/>
        <v>0</v>
      </c>
      <c r="AU95" s="250">
        <f t="shared" si="42"/>
        <v>0</v>
      </c>
      <c r="AV95" s="250">
        <f t="shared" si="42"/>
        <v>0</v>
      </c>
      <c r="AW95" s="250">
        <f t="shared" si="42"/>
        <v>0</v>
      </c>
      <c r="AX95" s="250">
        <f t="shared" si="42"/>
        <v>0</v>
      </c>
      <c r="AY95" s="250">
        <f t="shared" si="42"/>
        <v>0</v>
      </c>
      <c r="AZ95" s="250">
        <f t="shared" si="42"/>
        <v>0</v>
      </c>
      <c r="BA95" s="250">
        <f t="shared" si="42"/>
        <v>0</v>
      </c>
      <c r="BC95" s="96">
        <f t="shared" si="38"/>
        <v>0</v>
      </c>
      <c r="BD95" s="250">
        <f t="shared" si="39"/>
        <v>0</v>
      </c>
      <c r="BE95" s="96">
        <f>+AA95-'A1'!M95-'A2'!Z95-'A3'!Q95-'A3'!Y95-'A3'!Z95</f>
        <v>0</v>
      </c>
    </row>
    <row r="96" spans="2:57" s="108" customFormat="1" ht="17.100000000000001" customHeight="1">
      <c r="B96" s="283"/>
      <c r="C96" s="191" t="s">
        <v>53</v>
      </c>
      <c r="D96" s="445"/>
      <c r="E96" s="445"/>
      <c r="F96" s="445"/>
      <c r="G96" s="445"/>
      <c r="H96" s="445"/>
      <c r="I96" s="445"/>
      <c r="J96" s="445"/>
      <c r="K96" s="445"/>
      <c r="L96" s="445"/>
      <c r="M96" s="445"/>
      <c r="N96" s="445"/>
      <c r="O96" s="445"/>
      <c r="P96" s="445"/>
      <c r="Q96" s="445">
        <f t="shared" si="36"/>
        <v>0</v>
      </c>
      <c r="R96" s="445"/>
      <c r="S96" s="445"/>
      <c r="T96" s="445"/>
      <c r="U96" s="445"/>
      <c r="V96" s="445"/>
      <c r="W96" s="445"/>
      <c r="X96" s="445"/>
      <c r="Y96" s="445">
        <f t="shared" si="37"/>
        <v>0</v>
      </c>
      <c r="Z96" s="445"/>
      <c r="AA96" s="444">
        <f>+'A1'!M96+'A2'!Z96+'A3'!Q96+'A3'!Y96+'A3'!Z96</f>
        <v>0</v>
      </c>
      <c r="AB96" s="312"/>
      <c r="AC96" s="107"/>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C96" s="94">
        <f t="shared" si="38"/>
        <v>0</v>
      </c>
      <c r="BD96" s="93">
        <f t="shared" si="39"/>
        <v>0</v>
      </c>
      <c r="BE96" s="94">
        <f>+AA96-'A1'!M96-'A2'!Z96-'A3'!Q96-'A3'!Y96-'A3'!Z96</f>
        <v>0</v>
      </c>
    </row>
    <row r="97" spans="2:57" s="57" customFormat="1" ht="17.100000000000001" customHeight="1">
      <c r="B97" s="359"/>
      <c r="C97" s="191" t="s">
        <v>54</v>
      </c>
      <c r="D97" s="442"/>
      <c r="E97" s="442"/>
      <c r="F97" s="442"/>
      <c r="G97" s="442"/>
      <c r="H97" s="442"/>
      <c r="I97" s="442"/>
      <c r="J97" s="442"/>
      <c r="K97" s="442"/>
      <c r="L97" s="442"/>
      <c r="M97" s="442"/>
      <c r="N97" s="442"/>
      <c r="O97" s="442"/>
      <c r="P97" s="442"/>
      <c r="Q97" s="445">
        <f t="shared" si="36"/>
        <v>0</v>
      </c>
      <c r="R97" s="442"/>
      <c r="S97" s="442"/>
      <c r="T97" s="442"/>
      <c r="U97" s="442"/>
      <c r="V97" s="442"/>
      <c r="W97" s="442"/>
      <c r="X97" s="442"/>
      <c r="Y97" s="445">
        <f t="shared" si="37"/>
        <v>0</v>
      </c>
      <c r="Z97" s="442"/>
      <c r="AA97" s="444">
        <f>+'A1'!M97+'A2'!Z97+'A3'!Q97+'A3'!Y97+'A3'!Z97</f>
        <v>0</v>
      </c>
      <c r="AB97" s="309"/>
      <c r="AC97" s="56"/>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C97" s="94">
        <f t="shared" si="38"/>
        <v>0</v>
      </c>
      <c r="BD97" s="93">
        <f t="shared" si="39"/>
        <v>0</v>
      </c>
      <c r="BE97" s="94">
        <f>+AA97-'A1'!M97-'A2'!Z97-'A3'!Q97-'A3'!Y97-'A3'!Z97</f>
        <v>0</v>
      </c>
    </row>
    <row r="98" spans="2:57" s="61" customFormat="1" ht="30" customHeight="1">
      <c r="B98" s="362"/>
      <c r="C98" s="190" t="s">
        <v>42</v>
      </c>
      <c r="D98" s="291">
        <f t="shared" ref="D98:J98" si="43">+SUM(D95,D86,D83)</f>
        <v>0</v>
      </c>
      <c r="E98" s="291">
        <f t="shared" si="43"/>
        <v>0</v>
      </c>
      <c r="F98" s="291">
        <f t="shared" si="43"/>
        <v>0</v>
      </c>
      <c r="G98" s="291">
        <f t="shared" si="43"/>
        <v>0</v>
      </c>
      <c r="H98" s="291">
        <f t="shared" si="43"/>
        <v>0</v>
      </c>
      <c r="I98" s="291">
        <f t="shared" si="43"/>
        <v>0</v>
      </c>
      <c r="J98" s="291">
        <f t="shared" si="43"/>
        <v>0</v>
      </c>
      <c r="K98" s="291">
        <f t="shared" ref="K98:Z98" si="44">+SUM(K95,K86,K83)</f>
        <v>0</v>
      </c>
      <c r="L98" s="291">
        <f t="shared" si="44"/>
        <v>0</v>
      </c>
      <c r="M98" s="291">
        <f t="shared" si="44"/>
        <v>0</v>
      </c>
      <c r="N98" s="291">
        <f t="shared" si="44"/>
        <v>0</v>
      </c>
      <c r="O98" s="291">
        <f t="shared" si="44"/>
        <v>0</v>
      </c>
      <c r="P98" s="291">
        <f t="shared" si="44"/>
        <v>0</v>
      </c>
      <c r="Q98" s="291">
        <f t="shared" si="36"/>
        <v>0</v>
      </c>
      <c r="R98" s="291">
        <f t="shared" si="44"/>
        <v>0</v>
      </c>
      <c r="S98" s="291">
        <f t="shared" si="44"/>
        <v>0</v>
      </c>
      <c r="T98" s="291">
        <f t="shared" si="44"/>
        <v>0</v>
      </c>
      <c r="U98" s="291">
        <f t="shared" si="44"/>
        <v>0</v>
      </c>
      <c r="V98" s="291">
        <f>+SUM(V95,V86,V83)</f>
        <v>0</v>
      </c>
      <c r="W98" s="291">
        <f t="shared" si="44"/>
        <v>0</v>
      </c>
      <c r="X98" s="291">
        <f t="shared" si="44"/>
        <v>0</v>
      </c>
      <c r="Y98" s="291">
        <f t="shared" si="37"/>
        <v>0</v>
      </c>
      <c r="Z98" s="291">
        <f t="shared" si="44"/>
        <v>0</v>
      </c>
      <c r="AA98" s="289">
        <f>+'A1'!M98+'A2'!Z98+'A3'!Q98+'A3'!Y98+'A3'!Z98</f>
        <v>0</v>
      </c>
      <c r="AB98" s="308"/>
      <c r="AC98" s="60"/>
      <c r="AD98" s="250">
        <f t="shared" ref="AD98:BA98" si="45">+D98-D83-D86-D95</f>
        <v>0</v>
      </c>
      <c r="AE98" s="250">
        <f t="shared" si="45"/>
        <v>0</v>
      </c>
      <c r="AF98" s="250">
        <f t="shared" si="45"/>
        <v>0</v>
      </c>
      <c r="AG98" s="250">
        <f t="shared" si="45"/>
        <v>0</v>
      </c>
      <c r="AH98" s="250">
        <f t="shared" si="45"/>
        <v>0</v>
      </c>
      <c r="AI98" s="250">
        <f t="shared" si="45"/>
        <v>0</v>
      </c>
      <c r="AJ98" s="250">
        <f t="shared" si="45"/>
        <v>0</v>
      </c>
      <c r="AK98" s="250">
        <f t="shared" si="45"/>
        <v>0</v>
      </c>
      <c r="AL98" s="250">
        <f t="shared" si="45"/>
        <v>0</v>
      </c>
      <c r="AM98" s="250">
        <f t="shared" si="45"/>
        <v>0</v>
      </c>
      <c r="AN98" s="250">
        <f t="shared" si="45"/>
        <v>0</v>
      </c>
      <c r="AO98" s="250">
        <f t="shared" si="45"/>
        <v>0</v>
      </c>
      <c r="AP98" s="250">
        <f t="shared" si="45"/>
        <v>0</v>
      </c>
      <c r="AQ98" s="250">
        <f t="shared" si="45"/>
        <v>0</v>
      </c>
      <c r="AR98" s="250">
        <f t="shared" si="45"/>
        <v>0</v>
      </c>
      <c r="AS98" s="250">
        <f t="shared" si="45"/>
        <v>0</v>
      </c>
      <c r="AT98" s="250">
        <f t="shared" si="45"/>
        <v>0</v>
      </c>
      <c r="AU98" s="250">
        <f t="shared" si="45"/>
        <v>0</v>
      </c>
      <c r="AV98" s="250">
        <f t="shared" si="45"/>
        <v>0</v>
      </c>
      <c r="AW98" s="250">
        <f t="shared" si="45"/>
        <v>0</v>
      </c>
      <c r="AX98" s="250">
        <f t="shared" si="45"/>
        <v>0</v>
      </c>
      <c r="AY98" s="250">
        <f t="shared" si="45"/>
        <v>0</v>
      </c>
      <c r="AZ98" s="250">
        <f t="shared" si="45"/>
        <v>0</v>
      </c>
      <c r="BA98" s="250">
        <f t="shared" si="45"/>
        <v>0</v>
      </c>
      <c r="BC98" s="96">
        <f t="shared" si="38"/>
        <v>0</v>
      </c>
      <c r="BD98" s="250">
        <f t="shared" si="39"/>
        <v>0</v>
      </c>
      <c r="BE98" s="96">
        <f>+AA98-'A1'!M98-'A2'!Z98-'A3'!Q98-'A3'!Y98-'A3'!Z98</f>
        <v>0</v>
      </c>
    </row>
    <row r="99" spans="2:57" s="108" customFormat="1" ht="17.100000000000001" customHeight="1">
      <c r="B99" s="283"/>
      <c r="C99" s="425" t="s">
        <v>331</v>
      </c>
      <c r="D99" s="292"/>
      <c r="E99" s="292"/>
      <c r="F99" s="292"/>
      <c r="G99" s="292"/>
      <c r="H99" s="292"/>
      <c r="I99" s="292"/>
      <c r="J99" s="292"/>
      <c r="K99" s="292"/>
      <c r="L99" s="292"/>
      <c r="M99" s="292"/>
      <c r="N99" s="292"/>
      <c r="O99" s="292"/>
      <c r="P99" s="292"/>
      <c r="Q99" s="292">
        <f t="shared" si="36"/>
        <v>0</v>
      </c>
      <c r="R99" s="292"/>
      <c r="S99" s="292"/>
      <c r="T99" s="292"/>
      <c r="U99" s="292"/>
      <c r="V99" s="292"/>
      <c r="W99" s="292"/>
      <c r="X99" s="292"/>
      <c r="Y99" s="292">
        <f t="shared" si="37"/>
        <v>0</v>
      </c>
      <c r="Z99" s="292"/>
      <c r="AA99" s="293">
        <f>+'A1'!M99+'A2'!Z99+'A3'!Q99+'A3'!Y99+'A3'!Z99</f>
        <v>0</v>
      </c>
      <c r="AB99" s="311"/>
      <c r="AC99" s="107"/>
      <c r="AD99" s="104">
        <f t="shared" ref="AD99:BA99" si="46">+IF((D99+D100&gt;D98),111,0)</f>
        <v>0</v>
      </c>
      <c r="AE99" s="104">
        <f t="shared" si="46"/>
        <v>0</v>
      </c>
      <c r="AF99" s="104">
        <f t="shared" si="46"/>
        <v>0</v>
      </c>
      <c r="AG99" s="104">
        <f t="shared" si="46"/>
        <v>0</v>
      </c>
      <c r="AH99" s="104">
        <f t="shared" si="46"/>
        <v>0</v>
      </c>
      <c r="AI99" s="104">
        <f t="shared" si="46"/>
        <v>0</v>
      </c>
      <c r="AJ99" s="104">
        <f t="shared" si="46"/>
        <v>0</v>
      </c>
      <c r="AK99" s="104">
        <f t="shared" si="46"/>
        <v>0</v>
      </c>
      <c r="AL99" s="104">
        <f t="shared" si="46"/>
        <v>0</v>
      </c>
      <c r="AM99" s="104">
        <f t="shared" si="46"/>
        <v>0</v>
      </c>
      <c r="AN99" s="104">
        <f t="shared" si="46"/>
        <v>0</v>
      </c>
      <c r="AO99" s="104">
        <f t="shared" si="46"/>
        <v>0</v>
      </c>
      <c r="AP99" s="104">
        <f t="shared" si="46"/>
        <v>0</v>
      </c>
      <c r="AQ99" s="104">
        <f t="shared" si="46"/>
        <v>0</v>
      </c>
      <c r="AR99" s="104">
        <f t="shared" si="46"/>
        <v>0</v>
      </c>
      <c r="AS99" s="104">
        <f t="shared" si="46"/>
        <v>0</v>
      </c>
      <c r="AT99" s="104">
        <f t="shared" si="46"/>
        <v>0</v>
      </c>
      <c r="AU99" s="104">
        <f t="shared" si="46"/>
        <v>0</v>
      </c>
      <c r="AV99" s="104">
        <f t="shared" si="46"/>
        <v>0</v>
      </c>
      <c r="AW99" s="104">
        <f t="shared" si="46"/>
        <v>0</v>
      </c>
      <c r="AX99" s="104">
        <f t="shared" si="46"/>
        <v>0</v>
      </c>
      <c r="AY99" s="104">
        <f t="shared" si="46"/>
        <v>0</v>
      </c>
      <c r="AZ99" s="104">
        <f t="shared" si="46"/>
        <v>0</v>
      </c>
      <c r="BA99" s="104">
        <f t="shared" si="46"/>
        <v>0</v>
      </c>
      <c r="BC99" s="104">
        <f t="shared" si="38"/>
        <v>0</v>
      </c>
      <c r="BD99" s="251">
        <f t="shared" si="39"/>
        <v>0</v>
      </c>
      <c r="BE99" s="104">
        <f>+AA99-'A1'!M99-'A2'!Z99-'A3'!Q99-'A3'!Y99-'A3'!Z99</f>
        <v>0</v>
      </c>
    </row>
    <row r="100" spans="2:57" s="108" customFormat="1" ht="17.100000000000001" customHeight="1">
      <c r="B100" s="283"/>
      <c r="C100" s="425" t="s">
        <v>332</v>
      </c>
      <c r="D100" s="292"/>
      <c r="E100" s="292"/>
      <c r="F100" s="292"/>
      <c r="G100" s="292"/>
      <c r="H100" s="292"/>
      <c r="I100" s="292"/>
      <c r="J100" s="292"/>
      <c r="K100" s="292"/>
      <c r="L100" s="292"/>
      <c r="M100" s="292"/>
      <c r="N100" s="292"/>
      <c r="O100" s="292"/>
      <c r="P100" s="292"/>
      <c r="Q100" s="292">
        <f t="shared" si="36"/>
        <v>0</v>
      </c>
      <c r="R100" s="292"/>
      <c r="S100" s="292"/>
      <c r="T100" s="292"/>
      <c r="U100" s="292"/>
      <c r="V100" s="292"/>
      <c r="W100" s="292"/>
      <c r="X100" s="292"/>
      <c r="Y100" s="292">
        <f t="shared" si="37"/>
        <v>0</v>
      </c>
      <c r="Z100" s="292"/>
      <c r="AA100" s="293">
        <f>+'A1'!M100+'A2'!Z100+'A3'!Q100+'A3'!Y100+'A3'!Z100</f>
        <v>0</v>
      </c>
      <c r="AB100" s="311"/>
      <c r="AC100" s="107"/>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C100" s="104">
        <f t="shared" si="38"/>
        <v>0</v>
      </c>
      <c r="BD100" s="251">
        <f t="shared" si="39"/>
        <v>0</v>
      </c>
      <c r="BE100" s="104">
        <f>+AA100-'A1'!M100-'A2'!Z100-'A3'!Q100-'A3'!Y100-'A3'!Z100</f>
        <v>0</v>
      </c>
    </row>
    <row r="101" spans="2:57" s="108" customFormat="1" ht="17.100000000000001" customHeight="1">
      <c r="B101" s="285"/>
      <c r="C101" s="286" t="s">
        <v>223</v>
      </c>
      <c r="D101" s="294"/>
      <c r="E101" s="294"/>
      <c r="F101" s="294"/>
      <c r="G101" s="294"/>
      <c r="H101" s="294"/>
      <c r="I101" s="294"/>
      <c r="J101" s="294"/>
      <c r="K101" s="294"/>
      <c r="L101" s="294"/>
      <c r="M101" s="294"/>
      <c r="N101" s="294"/>
      <c r="O101" s="294"/>
      <c r="P101" s="294"/>
      <c r="Q101" s="292">
        <f t="shared" si="36"/>
        <v>0</v>
      </c>
      <c r="R101" s="294"/>
      <c r="S101" s="294"/>
      <c r="T101" s="294"/>
      <c r="U101" s="294"/>
      <c r="V101" s="294"/>
      <c r="W101" s="294"/>
      <c r="X101" s="294"/>
      <c r="Y101" s="292">
        <f t="shared" si="37"/>
        <v>0</v>
      </c>
      <c r="Z101" s="294"/>
      <c r="AA101" s="293">
        <f>+'A1'!M101+'A2'!Z101+'A3'!Q101+'A3'!Y101+'A3'!Z101</f>
        <v>0</v>
      </c>
      <c r="AB101" s="312"/>
      <c r="AC101" s="107"/>
      <c r="AD101" s="104">
        <f t="shared" ref="AD101:BA101" si="47">+IF((D101&gt;D98),111,0)</f>
        <v>0</v>
      </c>
      <c r="AE101" s="104">
        <f t="shared" si="47"/>
        <v>0</v>
      </c>
      <c r="AF101" s="104">
        <f t="shared" si="47"/>
        <v>0</v>
      </c>
      <c r="AG101" s="104">
        <f t="shared" si="47"/>
        <v>0</v>
      </c>
      <c r="AH101" s="104">
        <f t="shared" si="47"/>
        <v>0</v>
      </c>
      <c r="AI101" s="104">
        <f t="shared" si="47"/>
        <v>0</v>
      </c>
      <c r="AJ101" s="104">
        <f t="shared" si="47"/>
        <v>0</v>
      </c>
      <c r="AK101" s="104">
        <f t="shared" si="47"/>
        <v>0</v>
      </c>
      <c r="AL101" s="104">
        <f t="shared" si="47"/>
        <v>0</v>
      </c>
      <c r="AM101" s="104">
        <f t="shared" si="47"/>
        <v>0</v>
      </c>
      <c r="AN101" s="104">
        <f t="shared" si="47"/>
        <v>0</v>
      </c>
      <c r="AO101" s="104">
        <f t="shared" si="47"/>
        <v>0</v>
      </c>
      <c r="AP101" s="104">
        <f t="shared" si="47"/>
        <v>0</v>
      </c>
      <c r="AQ101" s="104">
        <f t="shared" si="47"/>
        <v>0</v>
      </c>
      <c r="AR101" s="104">
        <f t="shared" si="47"/>
        <v>0</v>
      </c>
      <c r="AS101" s="104">
        <f t="shared" si="47"/>
        <v>0</v>
      </c>
      <c r="AT101" s="104">
        <f t="shared" si="47"/>
        <v>0</v>
      </c>
      <c r="AU101" s="104">
        <f t="shared" si="47"/>
        <v>0</v>
      </c>
      <c r="AV101" s="104">
        <f t="shared" si="47"/>
        <v>0</v>
      </c>
      <c r="AW101" s="104">
        <f t="shared" si="47"/>
        <v>0</v>
      </c>
      <c r="AX101" s="104">
        <f t="shared" si="47"/>
        <v>0</v>
      </c>
      <c r="AY101" s="104">
        <f t="shared" si="47"/>
        <v>0</v>
      </c>
      <c r="AZ101" s="104">
        <f t="shared" si="47"/>
        <v>0</v>
      </c>
      <c r="BA101" s="104">
        <f t="shared" si="47"/>
        <v>0</v>
      </c>
      <c r="BC101" s="104">
        <f t="shared" si="38"/>
        <v>0</v>
      </c>
      <c r="BD101" s="251">
        <f t="shared" si="39"/>
        <v>0</v>
      </c>
      <c r="BE101" s="104">
        <f>+AA101-'A1'!M101-'A2'!Z101-'A3'!Q101-'A3'!Y101-'A3'!Z101</f>
        <v>0</v>
      </c>
    </row>
    <row r="102" spans="2:57" s="61" customFormat="1" ht="24.95" customHeight="1">
      <c r="B102" s="363"/>
      <c r="C102" s="420" t="s">
        <v>300</v>
      </c>
      <c r="D102" s="448"/>
      <c r="E102" s="448"/>
      <c r="F102" s="448"/>
      <c r="G102" s="448"/>
      <c r="H102" s="448"/>
      <c r="I102" s="448"/>
      <c r="J102" s="448"/>
      <c r="K102" s="448"/>
      <c r="L102" s="448"/>
      <c r="M102" s="448"/>
      <c r="N102" s="448"/>
      <c r="O102" s="448"/>
      <c r="P102" s="448"/>
      <c r="Q102" s="449"/>
      <c r="R102" s="448"/>
      <c r="S102" s="448"/>
      <c r="T102" s="448"/>
      <c r="U102" s="448"/>
      <c r="V102" s="448"/>
      <c r="W102" s="448"/>
      <c r="X102" s="448"/>
      <c r="Y102" s="449"/>
      <c r="Z102" s="448"/>
      <c r="AA102" s="443"/>
      <c r="AB102" s="308"/>
      <c r="AC102" s="6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0"/>
      <c r="AY102" s="250"/>
      <c r="AZ102" s="250"/>
      <c r="BA102" s="250"/>
      <c r="BC102" s="100"/>
      <c r="BD102" s="100"/>
      <c r="BE102" s="100"/>
    </row>
    <row r="103" spans="2:57" s="57" customFormat="1" ht="17.100000000000001" customHeight="1">
      <c r="B103" s="358"/>
      <c r="C103" s="394" t="s">
        <v>10</v>
      </c>
      <c r="D103" s="442"/>
      <c r="E103" s="442"/>
      <c r="F103" s="442"/>
      <c r="G103" s="442"/>
      <c r="H103" s="442"/>
      <c r="I103" s="442"/>
      <c r="J103" s="442"/>
      <c r="K103" s="442"/>
      <c r="L103" s="442"/>
      <c r="M103" s="442"/>
      <c r="N103" s="442"/>
      <c r="O103" s="442"/>
      <c r="P103" s="442"/>
      <c r="Q103" s="445">
        <f t="shared" si="36"/>
        <v>0</v>
      </c>
      <c r="R103" s="442"/>
      <c r="S103" s="442"/>
      <c r="T103" s="442"/>
      <c r="U103" s="442"/>
      <c r="V103" s="442"/>
      <c r="W103" s="442"/>
      <c r="X103" s="442"/>
      <c r="Y103" s="445">
        <f t="shared" si="37"/>
        <v>0</v>
      </c>
      <c r="Z103" s="442"/>
      <c r="AA103" s="444">
        <f>+'A1'!M103+'A2'!Z103+'A3'!Q103+'A3'!Y103+'A3'!Z103</f>
        <v>0</v>
      </c>
      <c r="AB103" s="309"/>
      <c r="AC103" s="56"/>
      <c r="AD103" s="93">
        <f t="shared" ref="AD103:BA103" si="48">+D103-SUM(D104:D105)</f>
        <v>0</v>
      </c>
      <c r="AE103" s="93">
        <f t="shared" si="48"/>
        <v>0</v>
      </c>
      <c r="AF103" s="93">
        <f t="shared" si="48"/>
        <v>0</v>
      </c>
      <c r="AG103" s="93">
        <f t="shared" si="48"/>
        <v>0</v>
      </c>
      <c r="AH103" s="93">
        <f t="shared" si="48"/>
        <v>0</v>
      </c>
      <c r="AI103" s="93">
        <f t="shared" si="48"/>
        <v>0</v>
      </c>
      <c r="AJ103" s="93">
        <f t="shared" si="48"/>
        <v>0</v>
      </c>
      <c r="AK103" s="93">
        <f t="shared" si="48"/>
        <v>0</v>
      </c>
      <c r="AL103" s="93">
        <f t="shared" si="48"/>
        <v>0</v>
      </c>
      <c r="AM103" s="93">
        <f t="shared" si="48"/>
        <v>0</v>
      </c>
      <c r="AN103" s="93">
        <f t="shared" si="48"/>
        <v>0</v>
      </c>
      <c r="AO103" s="93">
        <f t="shared" si="48"/>
        <v>0</v>
      </c>
      <c r="AP103" s="93">
        <f t="shared" si="48"/>
        <v>0</v>
      </c>
      <c r="AQ103" s="93">
        <f t="shared" si="48"/>
        <v>0</v>
      </c>
      <c r="AR103" s="93">
        <f t="shared" si="48"/>
        <v>0</v>
      </c>
      <c r="AS103" s="93">
        <f t="shared" si="48"/>
        <v>0</v>
      </c>
      <c r="AT103" s="93">
        <f t="shared" si="48"/>
        <v>0</v>
      </c>
      <c r="AU103" s="93">
        <f t="shared" si="48"/>
        <v>0</v>
      </c>
      <c r="AV103" s="93">
        <f t="shared" si="48"/>
        <v>0</v>
      </c>
      <c r="AW103" s="93">
        <f t="shared" si="48"/>
        <v>0</v>
      </c>
      <c r="AX103" s="93">
        <f t="shared" si="48"/>
        <v>0</v>
      </c>
      <c r="AY103" s="93">
        <f t="shared" si="48"/>
        <v>0</v>
      </c>
      <c r="AZ103" s="93">
        <f t="shared" si="48"/>
        <v>0</v>
      </c>
      <c r="BA103" s="93">
        <f t="shared" si="48"/>
        <v>0</v>
      </c>
      <c r="BC103" s="94">
        <f t="shared" si="38"/>
        <v>0</v>
      </c>
      <c r="BD103" s="93">
        <f t="shared" si="39"/>
        <v>0</v>
      </c>
      <c r="BE103" s="94">
        <f>+AA103-'A1'!M103-'A2'!Z103-'A3'!Q103-'A3'!Y103-'A3'!Z103</f>
        <v>0</v>
      </c>
    </row>
    <row r="104" spans="2:57" s="57" customFormat="1" ht="17.100000000000001" customHeight="1">
      <c r="B104" s="359"/>
      <c r="C104" s="421" t="s">
        <v>53</v>
      </c>
      <c r="D104" s="442"/>
      <c r="E104" s="442"/>
      <c r="F104" s="442"/>
      <c r="G104" s="442"/>
      <c r="H104" s="442"/>
      <c r="I104" s="442"/>
      <c r="J104" s="442"/>
      <c r="K104" s="442"/>
      <c r="L104" s="442"/>
      <c r="M104" s="442"/>
      <c r="N104" s="442"/>
      <c r="O104" s="442"/>
      <c r="P104" s="442"/>
      <c r="Q104" s="445">
        <f t="shared" si="36"/>
        <v>0</v>
      </c>
      <c r="R104" s="442"/>
      <c r="S104" s="442"/>
      <c r="T104" s="442"/>
      <c r="U104" s="442"/>
      <c r="V104" s="442"/>
      <c r="W104" s="442"/>
      <c r="X104" s="442"/>
      <c r="Y104" s="445">
        <f t="shared" si="37"/>
        <v>0</v>
      </c>
      <c r="Z104" s="442"/>
      <c r="AA104" s="444">
        <f>+'A1'!M104+'A2'!Z104+'A3'!Q104+'A3'!Y104+'A3'!Z104</f>
        <v>0</v>
      </c>
      <c r="AB104" s="309"/>
      <c r="AC104" s="56"/>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93"/>
      <c r="BA104" s="93"/>
      <c r="BC104" s="94">
        <f t="shared" si="38"/>
        <v>0</v>
      </c>
      <c r="BD104" s="93">
        <f t="shared" si="39"/>
        <v>0</v>
      </c>
      <c r="BE104" s="94">
        <f>+AA104-'A1'!M104-'A2'!Z104-'A3'!Q104-'A3'!Y104-'A3'!Z104</f>
        <v>0</v>
      </c>
    </row>
    <row r="105" spans="2:57" s="57" customFormat="1" ht="17.100000000000001" customHeight="1">
      <c r="B105" s="359"/>
      <c r="C105" s="421" t="s">
        <v>54</v>
      </c>
      <c r="D105" s="442"/>
      <c r="E105" s="442"/>
      <c r="F105" s="442"/>
      <c r="G105" s="442"/>
      <c r="H105" s="442"/>
      <c r="I105" s="442"/>
      <c r="J105" s="442"/>
      <c r="K105" s="442"/>
      <c r="L105" s="442"/>
      <c r="M105" s="442"/>
      <c r="N105" s="442"/>
      <c r="O105" s="442"/>
      <c r="P105" s="442"/>
      <c r="Q105" s="445">
        <f t="shared" si="36"/>
        <v>0</v>
      </c>
      <c r="R105" s="442"/>
      <c r="S105" s="442"/>
      <c r="T105" s="442"/>
      <c r="U105" s="442"/>
      <c r="V105" s="442"/>
      <c r="W105" s="442"/>
      <c r="X105" s="442"/>
      <c r="Y105" s="445">
        <f t="shared" si="37"/>
        <v>0</v>
      </c>
      <c r="Z105" s="442"/>
      <c r="AA105" s="444">
        <f>+'A1'!M105+'A2'!Z105+'A3'!Q105+'A3'!Y105+'A3'!Z105</f>
        <v>0</v>
      </c>
      <c r="AB105" s="309"/>
      <c r="AC105" s="56"/>
      <c r="AD105" s="93"/>
      <c r="AE105" s="93"/>
      <c r="AF105" s="93"/>
      <c r="AG105" s="93"/>
      <c r="AH105" s="93"/>
      <c r="AI105" s="93"/>
      <c r="AJ105" s="93"/>
      <c r="AK105" s="93"/>
      <c r="AL105" s="93"/>
      <c r="AM105" s="93"/>
      <c r="AN105" s="93"/>
      <c r="AO105" s="93"/>
      <c r="AP105" s="93"/>
      <c r="AQ105" s="93"/>
      <c r="AR105" s="93"/>
      <c r="AS105" s="93"/>
      <c r="AT105" s="93"/>
      <c r="AU105" s="93"/>
      <c r="AV105" s="93"/>
      <c r="AW105" s="93"/>
      <c r="AX105" s="93"/>
      <c r="AY105" s="93"/>
      <c r="AZ105" s="93"/>
      <c r="BA105" s="93"/>
      <c r="BC105" s="94">
        <f t="shared" si="38"/>
        <v>0</v>
      </c>
      <c r="BD105" s="93">
        <f t="shared" si="39"/>
        <v>0</v>
      </c>
      <c r="BE105" s="94">
        <f>+AA105-'A1'!M105-'A2'!Z105-'A3'!Q105-'A3'!Y105-'A3'!Z105</f>
        <v>0</v>
      </c>
    </row>
    <row r="106" spans="2:57" s="57" customFormat="1" ht="30" customHeight="1">
      <c r="B106" s="358"/>
      <c r="C106" s="394" t="s">
        <v>11</v>
      </c>
      <c r="D106" s="442"/>
      <c r="E106" s="442"/>
      <c r="F106" s="442"/>
      <c r="G106" s="442"/>
      <c r="H106" s="442"/>
      <c r="I106" s="442"/>
      <c r="J106" s="442"/>
      <c r="K106" s="442"/>
      <c r="L106" s="442"/>
      <c r="M106" s="442"/>
      <c r="N106" s="442"/>
      <c r="O106" s="442"/>
      <c r="P106" s="442"/>
      <c r="Q106" s="445">
        <f t="shared" si="36"/>
        <v>0</v>
      </c>
      <c r="R106" s="442"/>
      <c r="S106" s="442"/>
      <c r="T106" s="442"/>
      <c r="U106" s="442"/>
      <c r="V106" s="442"/>
      <c r="W106" s="442"/>
      <c r="X106" s="442"/>
      <c r="Y106" s="445">
        <f t="shared" si="37"/>
        <v>0</v>
      </c>
      <c r="Z106" s="442"/>
      <c r="AA106" s="444">
        <f>+'A1'!M106+'A2'!Z106+'A3'!Q106+'A3'!Y106+'A3'!Z106</f>
        <v>0</v>
      </c>
      <c r="AB106" s="309"/>
      <c r="AC106" s="56"/>
      <c r="AD106" s="93">
        <f t="shared" ref="AD106:BA106" si="49">+D106-SUM(D107:D108)</f>
        <v>0</v>
      </c>
      <c r="AE106" s="93">
        <f t="shared" si="49"/>
        <v>0</v>
      </c>
      <c r="AF106" s="93">
        <f t="shared" si="49"/>
        <v>0</v>
      </c>
      <c r="AG106" s="93">
        <f t="shared" si="49"/>
        <v>0</v>
      </c>
      <c r="AH106" s="93">
        <f t="shared" si="49"/>
        <v>0</v>
      </c>
      <c r="AI106" s="93">
        <f t="shared" si="49"/>
        <v>0</v>
      </c>
      <c r="AJ106" s="93">
        <f t="shared" si="49"/>
        <v>0</v>
      </c>
      <c r="AK106" s="93">
        <f t="shared" si="49"/>
        <v>0</v>
      </c>
      <c r="AL106" s="93">
        <f t="shared" si="49"/>
        <v>0</v>
      </c>
      <c r="AM106" s="93">
        <f t="shared" si="49"/>
        <v>0</v>
      </c>
      <c r="AN106" s="93">
        <f t="shared" si="49"/>
        <v>0</v>
      </c>
      <c r="AO106" s="93">
        <f t="shared" si="49"/>
        <v>0</v>
      </c>
      <c r="AP106" s="93">
        <f t="shared" si="49"/>
        <v>0</v>
      </c>
      <c r="AQ106" s="93">
        <f t="shared" si="49"/>
        <v>0</v>
      </c>
      <c r="AR106" s="93">
        <f t="shared" si="49"/>
        <v>0</v>
      </c>
      <c r="AS106" s="93">
        <f t="shared" si="49"/>
        <v>0</v>
      </c>
      <c r="AT106" s="93">
        <f t="shared" si="49"/>
        <v>0</v>
      </c>
      <c r="AU106" s="93">
        <f t="shared" si="49"/>
        <v>0</v>
      </c>
      <c r="AV106" s="93">
        <f t="shared" si="49"/>
        <v>0</v>
      </c>
      <c r="AW106" s="93">
        <f t="shared" si="49"/>
        <v>0</v>
      </c>
      <c r="AX106" s="93">
        <f t="shared" si="49"/>
        <v>0</v>
      </c>
      <c r="AY106" s="93">
        <f t="shared" si="49"/>
        <v>0</v>
      </c>
      <c r="AZ106" s="93">
        <f t="shared" si="49"/>
        <v>0</v>
      </c>
      <c r="BA106" s="93">
        <f t="shared" si="49"/>
        <v>0</v>
      </c>
      <c r="BC106" s="94">
        <f t="shared" si="38"/>
        <v>0</v>
      </c>
      <c r="BD106" s="93">
        <f t="shared" si="39"/>
        <v>0</v>
      </c>
      <c r="BE106" s="94">
        <f>+AA106-'A1'!M106-'A2'!Z106-'A3'!Q106-'A3'!Y106-'A3'!Z106</f>
        <v>0</v>
      </c>
    </row>
    <row r="107" spans="2:57" s="57" customFormat="1" ht="17.100000000000001" customHeight="1">
      <c r="B107" s="358"/>
      <c r="C107" s="421" t="s">
        <v>53</v>
      </c>
      <c r="D107" s="442"/>
      <c r="E107" s="442"/>
      <c r="F107" s="442"/>
      <c r="G107" s="442"/>
      <c r="H107" s="442"/>
      <c r="I107" s="442"/>
      <c r="J107" s="442"/>
      <c r="K107" s="442"/>
      <c r="L107" s="442"/>
      <c r="M107" s="442"/>
      <c r="N107" s="442"/>
      <c r="O107" s="442"/>
      <c r="P107" s="442"/>
      <c r="Q107" s="445">
        <f t="shared" si="36"/>
        <v>0</v>
      </c>
      <c r="R107" s="442"/>
      <c r="S107" s="442"/>
      <c r="T107" s="442"/>
      <c r="U107" s="442"/>
      <c r="V107" s="442"/>
      <c r="W107" s="442"/>
      <c r="X107" s="442"/>
      <c r="Y107" s="445">
        <f t="shared" si="37"/>
        <v>0</v>
      </c>
      <c r="Z107" s="442"/>
      <c r="AA107" s="444">
        <f>+'A1'!M107+'A2'!Z107+'A3'!Q107+'A3'!Y107+'A3'!Z107</f>
        <v>0</v>
      </c>
      <c r="AB107" s="309"/>
      <c r="AC107" s="56"/>
      <c r="AD107" s="93"/>
      <c r="AE107" s="93"/>
      <c r="AF107" s="93"/>
      <c r="AG107" s="93"/>
      <c r="AH107" s="93"/>
      <c r="AI107" s="93"/>
      <c r="AJ107" s="93"/>
      <c r="AK107" s="93"/>
      <c r="AL107" s="93"/>
      <c r="AM107" s="93"/>
      <c r="AN107" s="93"/>
      <c r="AO107" s="93"/>
      <c r="AP107" s="93"/>
      <c r="AQ107" s="93"/>
      <c r="AR107" s="93"/>
      <c r="AS107" s="93"/>
      <c r="AT107" s="93"/>
      <c r="AU107" s="93"/>
      <c r="AV107" s="93"/>
      <c r="AW107" s="93"/>
      <c r="AX107" s="93"/>
      <c r="AY107" s="93"/>
      <c r="AZ107" s="93"/>
      <c r="BA107" s="93"/>
      <c r="BC107" s="94">
        <f t="shared" si="38"/>
        <v>0</v>
      </c>
      <c r="BD107" s="93">
        <f t="shared" si="39"/>
        <v>0</v>
      </c>
      <c r="BE107" s="94">
        <f>+AA107-'A1'!M107-'A2'!Z107-'A3'!Q107-'A3'!Y107-'A3'!Z107</f>
        <v>0</v>
      </c>
    </row>
    <row r="108" spans="2:57" s="57" customFormat="1" ht="17.100000000000001" customHeight="1">
      <c r="B108" s="358"/>
      <c r="C108" s="421" t="s">
        <v>54</v>
      </c>
      <c r="D108" s="442"/>
      <c r="E108" s="442"/>
      <c r="F108" s="442"/>
      <c r="G108" s="442"/>
      <c r="H108" s="442"/>
      <c r="I108" s="442"/>
      <c r="J108" s="442"/>
      <c r="K108" s="442"/>
      <c r="L108" s="442"/>
      <c r="M108" s="442"/>
      <c r="N108" s="442"/>
      <c r="O108" s="442"/>
      <c r="P108" s="442"/>
      <c r="Q108" s="445">
        <f t="shared" si="36"/>
        <v>0</v>
      </c>
      <c r="R108" s="442"/>
      <c r="S108" s="442"/>
      <c r="T108" s="442"/>
      <c r="U108" s="442"/>
      <c r="V108" s="442"/>
      <c r="W108" s="442"/>
      <c r="X108" s="442"/>
      <c r="Y108" s="445">
        <f t="shared" si="37"/>
        <v>0</v>
      </c>
      <c r="Z108" s="442"/>
      <c r="AA108" s="444">
        <f>+'A1'!M108+'A2'!Z108+'A3'!Q108+'A3'!Y108+'A3'!Z108</f>
        <v>0</v>
      </c>
      <c r="AB108" s="309"/>
      <c r="AC108" s="56"/>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93"/>
      <c r="AZ108" s="93"/>
      <c r="BA108" s="93"/>
      <c r="BC108" s="94">
        <f t="shared" si="38"/>
        <v>0</v>
      </c>
      <c r="BD108" s="93">
        <f t="shared" si="39"/>
        <v>0</v>
      </c>
      <c r="BE108" s="94">
        <f>+AA108-'A1'!M108-'A2'!Z108-'A3'!Q108-'A3'!Y108-'A3'!Z108</f>
        <v>0</v>
      </c>
    </row>
    <row r="109" spans="2:57" s="61" customFormat="1" ht="30" customHeight="1">
      <c r="B109" s="360"/>
      <c r="C109" s="423" t="s">
        <v>168</v>
      </c>
      <c r="D109" s="446"/>
      <c r="E109" s="446"/>
      <c r="F109" s="446"/>
      <c r="G109" s="446"/>
      <c r="H109" s="446"/>
      <c r="I109" s="446"/>
      <c r="J109" s="446"/>
      <c r="K109" s="446"/>
      <c r="L109" s="446"/>
      <c r="M109" s="446"/>
      <c r="N109" s="446"/>
      <c r="O109" s="446"/>
      <c r="P109" s="446"/>
      <c r="Q109" s="447">
        <f t="shared" si="36"/>
        <v>0</v>
      </c>
      <c r="R109" s="446"/>
      <c r="S109" s="446"/>
      <c r="T109" s="446"/>
      <c r="U109" s="446"/>
      <c r="V109" s="446"/>
      <c r="W109" s="446"/>
      <c r="X109" s="446"/>
      <c r="Y109" s="447">
        <f t="shared" si="37"/>
        <v>0</v>
      </c>
      <c r="Z109" s="446"/>
      <c r="AA109" s="444">
        <f>+'A1'!M109+'A2'!Z109+'A3'!Q109+'A3'!Y109+'A3'!Z109</f>
        <v>0</v>
      </c>
      <c r="AB109" s="310"/>
      <c r="AC109" s="60"/>
      <c r="AD109" s="250">
        <f>+D106-SUM(D109:D114)</f>
        <v>0</v>
      </c>
      <c r="AE109" s="250">
        <f t="shared" ref="AE109:BA109" si="50">+E106-SUM(E109:E114)</f>
        <v>0</v>
      </c>
      <c r="AF109" s="250">
        <f t="shared" si="50"/>
        <v>0</v>
      </c>
      <c r="AG109" s="250">
        <f t="shared" si="50"/>
        <v>0</v>
      </c>
      <c r="AH109" s="250">
        <f t="shared" si="50"/>
        <v>0</v>
      </c>
      <c r="AI109" s="250">
        <f t="shared" si="50"/>
        <v>0</v>
      </c>
      <c r="AJ109" s="250">
        <f t="shared" si="50"/>
        <v>0</v>
      </c>
      <c r="AK109" s="250">
        <f t="shared" si="50"/>
        <v>0</v>
      </c>
      <c r="AL109" s="250">
        <f t="shared" si="50"/>
        <v>0</v>
      </c>
      <c r="AM109" s="250">
        <f t="shared" si="50"/>
        <v>0</v>
      </c>
      <c r="AN109" s="250">
        <f t="shared" si="50"/>
        <v>0</v>
      </c>
      <c r="AO109" s="250">
        <f t="shared" si="50"/>
        <v>0</v>
      </c>
      <c r="AP109" s="250">
        <f t="shared" si="50"/>
        <v>0</v>
      </c>
      <c r="AQ109" s="250">
        <f t="shared" si="50"/>
        <v>0</v>
      </c>
      <c r="AR109" s="250">
        <f t="shared" si="50"/>
        <v>0</v>
      </c>
      <c r="AS109" s="250">
        <f t="shared" si="50"/>
        <v>0</v>
      </c>
      <c r="AT109" s="250">
        <f t="shared" si="50"/>
        <v>0</v>
      </c>
      <c r="AU109" s="250">
        <f t="shared" si="50"/>
        <v>0</v>
      </c>
      <c r="AV109" s="250">
        <f t="shared" si="50"/>
        <v>0</v>
      </c>
      <c r="AW109" s="250">
        <f t="shared" si="50"/>
        <v>0</v>
      </c>
      <c r="AX109" s="250">
        <f t="shared" si="50"/>
        <v>0</v>
      </c>
      <c r="AY109" s="250">
        <f t="shared" si="50"/>
        <v>0</v>
      </c>
      <c r="AZ109" s="250">
        <f t="shared" si="50"/>
        <v>0</v>
      </c>
      <c r="BA109" s="250">
        <f t="shared" si="50"/>
        <v>0</v>
      </c>
      <c r="BC109" s="96">
        <f t="shared" si="38"/>
        <v>0</v>
      </c>
      <c r="BD109" s="250">
        <f t="shared" si="39"/>
        <v>0</v>
      </c>
      <c r="BE109" s="96">
        <f>+AA109-'A1'!M109-'A2'!Z109-'A3'!Q109-'A3'!Y109-'A3'!Z109</f>
        <v>0</v>
      </c>
    </row>
    <row r="110" spans="2:57" s="57" customFormat="1" ht="17.100000000000001" customHeight="1">
      <c r="B110" s="359"/>
      <c r="C110" s="421" t="s">
        <v>66</v>
      </c>
      <c r="D110" s="442"/>
      <c r="E110" s="442"/>
      <c r="F110" s="442"/>
      <c r="G110" s="442"/>
      <c r="H110" s="442"/>
      <c r="I110" s="442"/>
      <c r="J110" s="442"/>
      <c r="K110" s="442"/>
      <c r="L110" s="442"/>
      <c r="M110" s="442"/>
      <c r="N110" s="442"/>
      <c r="O110" s="442"/>
      <c r="P110" s="442"/>
      <c r="Q110" s="445">
        <f t="shared" si="36"/>
        <v>0</v>
      </c>
      <c r="R110" s="442"/>
      <c r="S110" s="442"/>
      <c r="T110" s="442"/>
      <c r="U110" s="442"/>
      <c r="V110" s="442"/>
      <c r="W110" s="442"/>
      <c r="X110" s="442"/>
      <c r="Y110" s="445">
        <f t="shared" si="37"/>
        <v>0</v>
      </c>
      <c r="Z110" s="442"/>
      <c r="AA110" s="443">
        <f>+'A1'!M110+'A2'!Z110+'A3'!Q110+'A3'!Y110+'A3'!Z110</f>
        <v>0</v>
      </c>
      <c r="AB110" s="309"/>
      <c r="AC110" s="56"/>
      <c r="AD110" s="93"/>
      <c r="AE110" s="93"/>
      <c r="AF110" s="93"/>
      <c r="AG110" s="93"/>
      <c r="AH110" s="93"/>
      <c r="AI110" s="93"/>
      <c r="AJ110" s="93"/>
      <c r="AK110" s="93"/>
      <c r="AL110" s="93"/>
      <c r="AM110" s="93"/>
      <c r="AN110" s="93"/>
      <c r="AO110" s="93"/>
      <c r="AP110" s="93"/>
      <c r="AQ110" s="93"/>
      <c r="AR110" s="93"/>
      <c r="AS110" s="93"/>
      <c r="AT110" s="93"/>
      <c r="AU110" s="93"/>
      <c r="AV110" s="93"/>
      <c r="AW110" s="93"/>
      <c r="AX110" s="93"/>
      <c r="AY110" s="93"/>
      <c r="AZ110" s="93"/>
      <c r="BA110" s="93"/>
      <c r="BC110" s="94">
        <f>+Q110-SUM(D110:P110)</f>
        <v>0</v>
      </c>
      <c r="BD110" s="93">
        <f>+Y110-SUM(R110:X110)</f>
        <v>0</v>
      </c>
      <c r="BE110" s="94">
        <f>+AA110-'A1'!M110-'A2'!Z110-'A3'!Q110-'A3'!Y110-'A3'!Z110</f>
        <v>0</v>
      </c>
    </row>
    <row r="111" spans="2:57" s="57" customFormat="1" ht="17.100000000000001" customHeight="1">
      <c r="B111" s="359"/>
      <c r="C111" s="421" t="s">
        <v>270</v>
      </c>
      <c r="D111" s="442"/>
      <c r="E111" s="442"/>
      <c r="F111" s="442"/>
      <c r="G111" s="442"/>
      <c r="H111" s="442"/>
      <c r="I111" s="442"/>
      <c r="J111" s="442"/>
      <c r="K111" s="442"/>
      <c r="L111" s="442"/>
      <c r="M111" s="442"/>
      <c r="N111" s="442"/>
      <c r="O111" s="442"/>
      <c r="P111" s="442"/>
      <c r="Q111" s="445">
        <f t="shared" si="36"/>
        <v>0</v>
      </c>
      <c r="R111" s="442"/>
      <c r="S111" s="442"/>
      <c r="T111" s="442"/>
      <c r="U111" s="442"/>
      <c r="V111" s="442"/>
      <c r="W111" s="442"/>
      <c r="X111" s="442"/>
      <c r="Y111" s="445">
        <f t="shared" si="37"/>
        <v>0</v>
      </c>
      <c r="Z111" s="442"/>
      <c r="AA111" s="443">
        <f>+'A1'!M111+'A2'!Z111+'A3'!Q111+'A3'!Y111+'A3'!Z111</f>
        <v>0</v>
      </c>
      <c r="AB111" s="309"/>
      <c r="AC111" s="56"/>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93"/>
      <c r="BA111" s="93"/>
      <c r="BC111" s="94">
        <f t="shared" si="38"/>
        <v>0</v>
      </c>
      <c r="BD111" s="93">
        <f t="shared" si="39"/>
        <v>0</v>
      </c>
      <c r="BE111" s="94">
        <f>+AA111-'A1'!M111-'A2'!Z111-'A3'!Q111-'A3'!Y111-'A3'!Z111</f>
        <v>0</v>
      </c>
    </row>
    <row r="112" spans="2:57" s="57" customFormat="1" ht="17.100000000000001" customHeight="1">
      <c r="B112" s="359"/>
      <c r="C112" s="421" t="s">
        <v>169</v>
      </c>
      <c r="D112" s="442"/>
      <c r="E112" s="442"/>
      <c r="F112" s="442"/>
      <c r="G112" s="442"/>
      <c r="H112" s="442"/>
      <c r="I112" s="442"/>
      <c r="J112" s="442"/>
      <c r="K112" s="442"/>
      <c r="L112" s="442"/>
      <c r="M112" s="442"/>
      <c r="N112" s="442"/>
      <c r="O112" s="442"/>
      <c r="P112" s="442"/>
      <c r="Q112" s="445">
        <f t="shared" si="36"/>
        <v>0</v>
      </c>
      <c r="R112" s="442"/>
      <c r="S112" s="442"/>
      <c r="T112" s="442"/>
      <c r="U112" s="442"/>
      <c r="V112" s="442"/>
      <c r="W112" s="442"/>
      <c r="X112" s="442"/>
      <c r="Y112" s="445">
        <f t="shared" si="37"/>
        <v>0</v>
      </c>
      <c r="Z112" s="442"/>
      <c r="AA112" s="443">
        <f>+'A1'!M112+'A2'!Z112+'A3'!Q112+'A3'!Y112+'A3'!Z112</f>
        <v>0</v>
      </c>
      <c r="AB112" s="309"/>
      <c r="AC112" s="56"/>
      <c r="AD112" s="93"/>
      <c r="AE112" s="93"/>
      <c r="AF112" s="93"/>
      <c r="AG112" s="93"/>
      <c r="AH112" s="93"/>
      <c r="AI112" s="93"/>
      <c r="AJ112" s="93"/>
      <c r="AK112" s="93"/>
      <c r="AL112" s="93"/>
      <c r="AM112" s="93"/>
      <c r="AN112" s="93"/>
      <c r="AO112" s="93"/>
      <c r="AP112" s="93"/>
      <c r="AQ112" s="93"/>
      <c r="AR112" s="93"/>
      <c r="AS112" s="93"/>
      <c r="AT112" s="93"/>
      <c r="AU112" s="93"/>
      <c r="AV112" s="93"/>
      <c r="AW112" s="93"/>
      <c r="AX112" s="93"/>
      <c r="AY112" s="93"/>
      <c r="AZ112" s="93"/>
      <c r="BA112" s="93"/>
      <c r="BC112" s="94">
        <f t="shared" si="38"/>
        <v>0</v>
      </c>
      <c r="BD112" s="93">
        <f t="shared" si="39"/>
        <v>0</v>
      </c>
      <c r="BE112" s="94">
        <f>+AA112-'A1'!M112-'A2'!Z112-'A3'!Q112-'A3'!Y112-'A3'!Z112</f>
        <v>0</v>
      </c>
    </row>
    <row r="113" spans="2:58" s="57" customFormat="1" ht="17.100000000000001" customHeight="1">
      <c r="B113" s="359"/>
      <c r="C113" s="491" t="s">
        <v>46</v>
      </c>
      <c r="D113" s="442"/>
      <c r="E113" s="442"/>
      <c r="F113" s="442"/>
      <c r="G113" s="442"/>
      <c r="H113" s="442"/>
      <c r="I113" s="442"/>
      <c r="J113" s="442"/>
      <c r="K113" s="442"/>
      <c r="L113" s="442"/>
      <c r="M113" s="442"/>
      <c r="N113" s="442"/>
      <c r="O113" s="442"/>
      <c r="P113" s="442"/>
      <c r="Q113" s="445">
        <f t="shared" si="36"/>
        <v>0</v>
      </c>
      <c r="R113" s="442"/>
      <c r="S113" s="442"/>
      <c r="T113" s="442"/>
      <c r="U113" s="442"/>
      <c r="V113" s="442"/>
      <c r="W113" s="442"/>
      <c r="X113" s="442"/>
      <c r="Y113" s="445">
        <f t="shared" si="37"/>
        <v>0</v>
      </c>
      <c r="Z113" s="442"/>
      <c r="AA113" s="443">
        <f>+'A1'!M113+'A2'!Z113+'A3'!Q113+'A3'!Y113+'A3'!Z113</f>
        <v>0</v>
      </c>
      <c r="AB113" s="309"/>
      <c r="AC113" s="56"/>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93"/>
      <c r="BC113" s="94">
        <f t="shared" si="38"/>
        <v>0</v>
      </c>
      <c r="BD113" s="93">
        <f t="shared" si="39"/>
        <v>0</v>
      </c>
      <c r="BE113" s="94">
        <f>+AA113-'A1'!M113-'A2'!Z113-'A3'!Q113-'A3'!Y113-'A3'!Z113</f>
        <v>0</v>
      </c>
    </row>
    <row r="114" spans="2:58" s="57" customFormat="1" ht="17.100000000000001" customHeight="1">
      <c r="B114" s="359"/>
      <c r="C114" s="491" t="s">
        <v>211</v>
      </c>
      <c r="D114" s="442"/>
      <c r="E114" s="442"/>
      <c r="F114" s="442"/>
      <c r="G114" s="442"/>
      <c r="H114" s="442"/>
      <c r="I114" s="442"/>
      <c r="J114" s="442"/>
      <c r="K114" s="442"/>
      <c r="L114" s="442"/>
      <c r="M114" s="442"/>
      <c r="N114" s="442"/>
      <c r="O114" s="442"/>
      <c r="P114" s="442"/>
      <c r="Q114" s="445">
        <f t="shared" si="36"/>
        <v>0</v>
      </c>
      <c r="R114" s="442"/>
      <c r="S114" s="442"/>
      <c r="T114" s="442"/>
      <c r="U114" s="442"/>
      <c r="V114" s="442"/>
      <c r="W114" s="442"/>
      <c r="X114" s="442"/>
      <c r="Y114" s="445">
        <f t="shared" si="37"/>
        <v>0</v>
      </c>
      <c r="Z114" s="442"/>
      <c r="AA114" s="443">
        <f>+'A1'!M114+'A2'!Z114+'A3'!Q114+'A3'!Y114+'A3'!Z114</f>
        <v>0</v>
      </c>
      <c r="AB114" s="309"/>
      <c r="AC114" s="56"/>
      <c r="AD114" s="93"/>
      <c r="AE114" s="93"/>
      <c r="AF114" s="93"/>
      <c r="AG114" s="93"/>
      <c r="AH114" s="93"/>
      <c r="AI114" s="93"/>
      <c r="AJ114" s="93"/>
      <c r="AK114" s="93"/>
      <c r="AL114" s="93"/>
      <c r="AM114" s="93"/>
      <c r="AN114" s="93"/>
      <c r="AO114" s="93"/>
      <c r="AP114" s="93"/>
      <c r="AQ114" s="93"/>
      <c r="AR114" s="93"/>
      <c r="AS114" s="93"/>
      <c r="AT114" s="93"/>
      <c r="AU114" s="93"/>
      <c r="AV114" s="93"/>
      <c r="AW114" s="93"/>
      <c r="AX114" s="93"/>
      <c r="AY114" s="93"/>
      <c r="AZ114" s="93"/>
      <c r="BA114" s="93"/>
      <c r="BC114" s="94"/>
      <c r="BD114" s="93"/>
      <c r="BE114" s="94">
        <f>+AA114-'A1'!M114-'A2'!Z114-'A3'!Q114-'A3'!Y114-'A3'!Z114</f>
        <v>0</v>
      </c>
    </row>
    <row r="115" spans="2:58" s="61" customFormat="1" ht="24.95" customHeight="1">
      <c r="B115" s="360"/>
      <c r="C115" s="424" t="s">
        <v>12</v>
      </c>
      <c r="D115" s="446"/>
      <c r="E115" s="446"/>
      <c r="F115" s="446"/>
      <c r="G115" s="446"/>
      <c r="H115" s="446"/>
      <c r="I115" s="446"/>
      <c r="J115" s="446"/>
      <c r="K115" s="446"/>
      <c r="L115" s="446"/>
      <c r="M115" s="446"/>
      <c r="N115" s="446"/>
      <c r="O115" s="446"/>
      <c r="P115" s="446"/>
      <c r="Q115" s="447">
        <f t="shared" si="36"/>
        <v>0</v>
      </c>
      <c r="R115" s="446"/>
      <c r="S115" s="446"/>
      <c r="T115" s="446"/>
      <c r="U115" s="446"/>
      <c r="V115" s="446"/>
      <c r="W115" s="446"/>
      <c r="X115" s="446"/>
      <c r="Y115" s="447">
        <f t="shared" si="37"/>
        <v>0</v>
      </c>
      <c r="Z115" s="446"/>
      <c r="AA115" s="444">
        <f>+'A1'!M115+'A2'!Z115+'A3'!Q115+'A3'!Y115+'A3'!Z115</f>
        <v>0</v>
      </c>
      <c r="AB115" s="310"/>
      <c r="AC115" s="60"/>
      <c r="AD115" s="250">
        <f t="shared" ref="AD115:BA115" si="51">+D115-SUM(D116:D117)</f>
        <v>0</v>
      </c>
      <c r="AE115" s="250">
        <f t="shared" si="51"/>
        <v>0</v>
      </c>
      <c r="AF115" s="250">
        <f t="shared" si="51"/>
        <v>0</v>
      </c>
      <c r="AG115" s="250">
        <f t="shared" si="51"/>
        <v>0</v>
      </c>
      <c r="AH115" s="250">
        <f t="shared" si="51"/>
        <v>0</v>
      </c>
      <c r="AI115" s="250">
        <f t="shared" si="51"/>
        <v>0</v>
      </c>
      <c r="AJ115" s="250">
        <f t="shared" si="51"/>
        <v>0</v>
      </c>
      <c r="AK115" s="250">
        <f t="shared" si="51"/>
        <v>0</v>
      </c>
      <c r="AL115" s="250">
        <f t="shared" si="51"/>
        <v>0</v>
      </c>
      <c r="AM115" s="250">
        <f t="shared" si="51"/>
        <v>0</v>
      </c>
      <c r="AN115" s="250">
        <f t="shared" si="51"/>
        <v>0</v>
      </c>
      <c r="AO115" s="250">
        <f t="shared" si="51"/>
        <v>0</v>
      </c>
      <c r="AP115" s="250">
        <f t="shared" si="51"/>
        <v>0</v>
      </c>
      <c r="AQ115" s="250">
        <f t="shared" si="51"/>
        <v>0</v>
      </c>
      <c r="AR115" s="250">
        <f t="shared" si="51"/>
        <v>0</v>
      </c>
      <c r="AS115" s="250">
        <f t="shared" si="51"/>
        <v>0</v>
      </c>
      <c r="AT115" s="250">
        <f t="shared" si="51"/>
        <v>0</v>
      </c>
      <c r="AU115" s="250">
        <f t="shared" si="51"/>
        <v>0</v>
      </c>
      <c r="AV115" s="250">
        <f t="shared" si="51"/>
        <v>0</v>
      </c>
      <c r="AW115" s="250">
        <f t="shared" si="51"/>
        <v>0</v>
      </c>
      <c r="AX115" s="250">
        <f t="shared" si="51"/>
        <v>0</v>
      </c>
      <c r="AY115" s="250">
        <f t="shared" si="51"/>
        <v>0</v>
      </c>
      <c r="AZ115" s="250">
        <f t="shared" si="51"/>
        <v>0</v>
      </c>
      <c r="BA115" s="250">
        <f t="shared" si="51"/>
        <v>0</v>
      </c>
      <c r="BC115" s="96">
        <f t="shared" si="38"/>
        <v>0</v>
      </c>
      <c r="BD115" s="250">
        <f t="shared" si="39"/>
        <v>0</v>
      </c>
      <c r="BE115" s="96">
        <f>+AA115-'A1'!M115-'A2'!Z115-'A3'!Q115-'A3'!Y115-'A3'!Z115</f>
        <v>0</v>
      </c>
    </row>
    <row r="116" spans="2:58" s="108" customFormat="1" ht="17.100000000000001" customHeight="1">
      <c r="B116" s="283"/>
      <c r="C116" s="421" t="s">
        <v>53</v>
      </c>
      <c r="D116" s="445"/>
      <c r="E116" s="445"/>
      <c r="F116" s="445"/>
      <c r="G116" s="445"/>
      <c r="H116" s="445"/>
      <c r="I116" s="445"/>
      <c r="J116" s="445"/>
      <c r="K116" s="445"/>
      <c r="L116" s="445"/>
      <c r="M116" s="445"/>
      <c r="N116" s="445"/>
      <c r="O116" s="445"/>
      <c r="P116" s="445"/>
      <c r="Q116" s="445">
        <f t="shared" si="36"/>
        <v>0</v>
      </c>
      <c r="R116" s="445"/>
      <c r="S116" s="445"/>
      <c r="T116" s="445"/>
      <c r="U116" s="445"/>
      <c r="V116" s="445"/>
      <c r="W116" s="445"/>
      <c r="X116" s="445"/>
      <c r="Y116" s="445">
        <f t="shared" si="37"/>
        <v>0</v>
      </c>
      <c r="Z116" s="445"/>
      <c r="AA116" s="444">
        <f>+'A1'!M116+'A2'!Z116+'A3'!Q116+'A3'!Y116+'A3'!Z116</f>
        <v>0</v>
      </c>
      <c r="AB116" s="312"/>
      <c r="AC116" s="107"/>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57"/>
      <c r="BC116" s="94">
        <f t="shared" si="38"/>
        <v>0</v>
      </c>
      <c r="BD116" s="93">
        <f t="shared" si="39"/>
        <v>0</v>
      </c>
      <c r="BE116" s="94">
        <f>+AA116-'A1'!M116-'A2'!Z116-'A3'!Q116-'A3'!Y116-'A3'!Z116</f>
        <v>0</v>
      </c>
      <c r="BF116" s="57"/>
    </row>
    <row r="117" spans="2:58" s="57" customFormat="1" ht="17.100000000000001" customHeight="1">
      <c r="B117" s="359"/>
      <c r="C117" s="421" t="s">
        <v>54</v>
      </c>
      <c r="D117" s="442"/>
      <c r="E117" s="442"/>
      <c r="F117" s="442"/>
      <c r="G117" s="442"/>
      <c r="H117" s="442"/>
      <c r="I117" s="442"/>
      <c r="J117" s="442"/>
      <c r="K117" s="442"/>
      <c r="L117" s="442"/>
      <c r="M117" s="442"/>
      <c r="N117" s="442"/>
      <c r="O117" s="442"/>
      <c r="P117" s="442"/>
      <c r="Q117" s="445">
        <f t="shared" si="36"/>
        <v>0</v>
      </c>
      <c r="R117" s="442"/>
      <c r="S117" s="442"/>
      <c r="T117" s="442"/>
      <c r="U117" s="442"/>
      <c r="V117" s="442"/>
      <c r="W117" s="442"/>
      <c r="X117" s="442"/>
      <c r="Y117" s="445">
        <f t="shared" si="37"/>
        <v>0</v>
      </c>
      <c r="Z117" s="442"/>
      <c r="AA117" s="444">
        <f>+'A1'!M117+'A2'!Z117+'A3'!Q117+'A3'!Y117+'A3'!Z117</f>
        <v>0</v>
      </c>
      <c r="AB117" s="309"/>
      <c r="AC117" s="56"/>
      <c r="AD117" s="93"/>
      <c r="AE117" s="93"/>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C117" s="94">
        <f t="shared" si="38"/>
        <v>0</v>
      </c>
      <c r="BD117" s="93">
        <f t="shared" si="39"/>
        <v>0</v>
      </c>
      <c r="BE117" s="94">
        <f>+AA117-'A1'!M117-'A2'!Z117-'A3'!Q117-'A3'!Y117-'A3'!Z117</f>
        <v>0</v>
      </c>
    </row>
    <row r="118" spans="2:58" s="61" customFormat="1" ht="30" customHeight="1">
      <c r="B118" s="362"/>
      <c r="C118" s="424" t="s">
        <v>17</v>
      </c>
      <c r="D118" s="291">
        <f t="shared" ref="D118:J118" si="52">+SUM(D115,D106,D103)</f>
        <v>0</v>
      </c>
      <c r="E118" s="291">
        <f t="shared" si="52"/>
        <v>0</v>
      </c>
      <c r="F118" s="291">
        <f t="shared" si="52"/>
        <v>0</v>
      </c>
      <c r="G118" s="291">
        <f t="shared" si="52"/>
        <v>0</v>
      </c>
      <c r="H118" s="291">
        <f t="shared" si="52"/>
        <v>0</v>
      </c>
      <c r="I118" s="291">
        <f t="shared" si="52"/>
        <v>0</v>
      </c>
      <c r="J118" s="291">
        <f t="shared" si="52"/>
        <v>0</v>
      </c>
      <c r="K118" s="291">
        <f t="shared" ref="K118:Z118" si="53">+SUM(K115,K106,K103)</f>
        <v>0</v>
      </c>
      <c r="L118" s="291">
        <f t="shared" si="53"/>
        <v>0</v>
      </c>
      <c r="M118" s="291">
        <f t="shared" si="53"/>
        <v>0</v>
      </c>
      <c r="N118" s="291">
        <f t="shared" si="53"/>
        <v>0</v>
      </c>
      <c r="O118" s="291">
        <f t="shared" si="53"/>
        <v>0</v>
      </c>
      <c r="P118" s="291">
        <f t="shared" si="53"/>
        <v>0</v>
      </c>
      <c r="Q118" s="291">
        <f t="shared" si="36"/>
        <v>0</v>
      </c>
      <c r="R118" s="291">
        <f t="shared" si="53"/>
        <v>0</v>
      </c>
      <c r="S118" s="291">
        <f t="shared" si="53"/>
        <v>0</v>
      </c>
      <c r="T118" s="291">
        <f t="shared" si="53"/>
        <v>0</v>
      </c>
      <c r="U118" s="291">
        <f t="shared" si="53"/>
        <v>0</v>
      </c>
      <c r="V118" s="291">
        <f>+SUM(V115,V106,V103)</f>
        <v>0</v>
      </c>
      <c r="W118" s="291">
        <f t="shared" si="53"/>
        <v>0</v>
      </c>
      <c r="X118" s="291">
        <f t="shared" si="53"/>
        <v>0</v>
      </c>
      <c r="Y118" s="291">
        <f t="shared" si="37"/>
        <v>0</v>
      </c>
      <c r="Z118" s="291">
        <f t="shared" si="53"/>
        <v>0</v>
      </c>
      <c r="AA118" s="289">
        <f>+'A1'!M118+'A2'!Z118+'A3'!Q118+'A3'!Y118+'A3'!Z118</f>
        <v>0</v>
      </c>
      <c r="AB118" s="308"/>
      <c r="AC118" s="60"/>
      <c r="AD118" s="250">
        <f t="shared" ref="AD118:BA118" si="54">+D118-D103-D106-D115</f>
        <v>0</v>
      </c>
      <c r="AE118" s="250">
        <f t="shared" si="54"/>
        <v>0</v>
      </c>
      <c r="AF118" s="250">
        <f t="shared" si="54"/>
        <v>0</v>
      </c>
      <c r="AG118" s="250">
        <f t="shared" si="54"/>
        <v>0</v>
      </c>
      <c r="AH118" s="250">
        <f t="shared" si="54"/>
        <v>0</v>
      </c>
      <c r="AI118" s="250">
        <f t="shared" si="54"/>
        <v>0</v>
      </c>
      <c r="AJ118" s="250">
        <f t="shared" si="54"/>
        <v>0</v>
      </c>
      <c r="AK118" s="250">
        <f t="shared" si="54"/>
        <v>0</v>
      </c>
      <c r="AL118" s="250">
        <f t="shared" si="54"/>
        <v>0</v>
      </c>
      <c r="AM118" s="250">
        <f t="shared" si="54"/>
        <v>0</v>
      </c>
      <c r="AN118" s="250">
        <f t="shared" si="54"/>
        <v>0</v>
      </c>
      <c r="AO118" s="250">
        <f t="shared" si="54"/>
        <v>0</v>
      </c>
      <c r="AP118" s="250">
        <f t="shared" si="54"/>
        <v>0</v>
      </c>
      <c r="AQ118" s="250">
        <f t="shared" si="54"/>
        <v>0</v>
      </c>
      <c r="AR118" s="250">
        <f t="shared" si="54"/>
        <v>0</v>
      </c>
      <c r="AS118" s="250">
        <f t="shared" si="54"/>
        <v>0</v>
      </c>
      <c r="AT118" s="250">
        <f t="shared" si="54"/>
        <v>0</v>
      </c>
      <c r="AU118" s="250">
        <f t="shared" si="54"/>
        <v>0</v>
      </c>
      <c r="AV118" s="250">
        <f t="shared" si="54"/>
        <v>0</v>
      </c>
      <c r="AW118" s="250">
        <f t="shared" si="54"/>
        <v>0</v>
      </c>
      <c r="AX118" s="250">
        <f t="shared" si="54"/>
        <v>0</v>
      </c>
      <c r="AY118" s="250">
        <f t="shared" si="54"/>
        <v>0</v>
      </c>
      <c r="AZ118" s="250">
        <f t="shared" si="54"/>
        <v>0</v>
      </c>
      <c r="BA118" s="250">
        <f t="shared" si="54"/>
        <v>0</v>
      </c>
      <c r="BC118" s="96">
        <f t="shared" si="38"/>
        <v>0</v>
      </c>
      <c r="BD118" s="250">
        <f t="shared" si="39"/>
        <v>0</v>
      </c>
      <c r="BE118" s="96">
        <f>+AA118-'A1'!M118-'A2'!Z118-'A3'!Q118-'A3'!Y118-'A3'!Z118</f>
        <v>0</v>
      </c>
    </row>
    <row r="119" spans="2:58" s="108" customFormat="1" ht="17.100000000000001" customHeight="1">
      <c r="B119" s="283"/>
      <c r="C119" s="425" t="s">
        <v>331</v>
      </c>
      <c r="D119" s="292"/>
      <c r="E119" s="292"/>
      <c r="F119" s="292"/>
      <c r="G119" s="292"/>
      <c r="H119" s="292"/>
      <c r="I119" s="292"/>
      <c r="J119" s="292"/>
      <c r="K119" s="292"/>
      <c r="L119" s="292"/>
      <c r="M119" s="292"/>
      <c r="N119" s="292"/>
      <c r="O119" s="292"/>
      <c r="P119" s="292"/>
      <c r="Q119" s="292">
        <f t="shared" si="36"/>
        <v>0</v>
      </c>
      <c r="R119" s="292"/>
      <c r="S119" s="292"/>
      <c r="T119" s="292"/>
      <c r="U119" s="292"/>
      <c r="V119" s="292"/>
      <c r="W119" s="292"/>
      <c r="X119" s="292"/>
      <c r="Y119" s="292">
        <f t="shared" si="37"/>
        <v>0</v>
      </c>
      <c r="Z119" s="292"/>
      <c r="AA119" s="293">
        <f>+'A1'!M119+'A2'!Z119+'A3'!Q119+'A3'!Y119+'A3'!Z119</f>
        <v>0</v>
      </c>
      <c r="AB119" s="311"/>
      <c r="AC119" s="107"/>
      <c r="AD119" s="104">
        <f t="shared" ref="AD119:BA119" si="55">+IF((D119+D120&gt;D118),111,0)</f>
        <v>0</v>
      </c>
      <c r="AE119" s="104">
        <f t="shared" si="55"/>
        <v>0</v>
      </c>
      <c r="AF119" s="104">
        <f t="shared" si="55"/>
        <v>0</v>
      </c>
      <c r="AG119" s="104">
        <f t="shared" si="55"/>
        <v>0</v>
      </c>
      <c r="AH119" s="104">
        <f t="shared" si="55"/>
        <v>0</v>
      </c>
      <c r="AI119" s="104">
        <f t="shared" si="55"/>
        <v>0</v>
      </c>
      <c r="AJ119" s="104">
        <f t="shared" si="55"/>
        <v>0</v>
      </c>
      <c r="AK119" s="104">
        <f t="shared" si="55"/>
        <v>0</v>
      </c>
      <c r="AL119" s="104">
        <f t="shared" si="55"/>
        <v>0</v>
      </c>
      <c r="AM119" s="104">
        <f t="shared" si="55"/>
        <v>0</v>
      </c>
      <c r="AN119" s="104">
        <f t="shared" si="55"/>
        <v>0</v>
      </c>
      <c r="AO119" s="104">
        <f t="shared" si="55"/>
        <v>0</v>
      </c>
      <c r="AP119" s="104">
        <f t="shared" si="55"/>
        <v>0</v>
      </c>
      <c r="AQ119" s="104">
        <f t="shared" si="55"/>
        <v>0</v>
      </c>
      <c r="AR119" s="104">
        <f t="shared" si="55"/>
        <v>0</v>
      </c>
      <c r="AS119" s="104">
        <f t="shared" si="55"/>
        <v>0</v>
      </c>
      <c r="AT119" s="104">
        <f t="shared" si="55"/>
        <v>0</v>
      </c>
      <c r="AU119" s="104">
        <f t="shared" si="55"/>
        <v>0</v>
      </c>
      <c r="AV119" s="104">
        <f t="shared" si="55"/>
        <v>0</v>
      </c>
      <c r="AW119" s="104">
        <f t="shared" si="55"/>
        <v>0</v>
      </c>
      <c r="AX119" s="104">
        <f t="shared" si="55"/>
        <v>0</v>
      </c>
      <c r="AY119" s="104">
        <f t="shared" si="55"/>
        <v>0</v>
      </c>
      <c r="AZ119" s="104">
        <f t="shared" si="55"/>
        <v>0</v>
      </c>
      <c r="BA119" s="104">
        <f t="shared" si="55"/>
        <v>0</v>
      </c>
      <c r="BC119" s="104">
        <f t="shared" si="38"/>
        <v>0</v>
      </c>
      <c r="BD119" s="251">
        <f t="shared" si="39"/>
        <v>0</v>
      </c>
      <c r="BE119" s="104">
        <f>+AA119-'A1'!M119-'A2'!Z119-'A3'!Q119-'A3'!Y119-'A3'!Z119</f>
        <v>0</v>
      </c>
    </row>
    <row r="120" spans="2:58" s="108" customFormat="1" ht="17.100000000000001" customHeight="1">
      <c r="B120" s="283"/>
      <c r="C120" s="425" t="s">
        <v>332</v>
      </c>
      <c r="D120" s="292"/>
      <c r="E120" s="292"/>
      <c r="F120" s="292"/>
      <c r="G120" s="292"/>
      <c r="H120" s="292"/>
      <c r="I120" s="292"/>
      <c r="J120" s="292"/>
      <c r="K120" s="292"/>
      <c r="L120" s="292"/>
      <c r="M120" s="292"/>
      <c r="N120" s="292"/>
      <c r="O120" s="292"/>
      <c r="P120" s="292"/>
      <c r="Q120" s="292">
        <f t="shared" si="36"/>
        <v>0</v>
      </c>
      <c r="R120" s="292"/>
      <c r="S120" s="292"/>
      <c r="T120" s="292"/>
      <c r="U120" s="292"/>
      <c r="V120" s="292"/>
      <c r="W120" s="292"/>
      <c r="X120" s="292"/>
      <c r="Y120" s="292">
        <f t="shared" si="37"/>
        <v>0</v>
      </c>
      <c r="Z120" s="292"/>
      <c r="AA120" s="293">
        <f>+'A1'!M120+'A2'!Z120+'A3'!Q120+'A3'!Y120+'A3'!Z120</f>
        <v>0</v>
      </c>
      <c r="AB120" s="311"/>
      <c r="AC120" s="107"/>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C120" s="104">
        <f t="shared" si="38"/>
        <v>0</v>
      </c>
      <c r="BD120" s="251">
        <f t="shared" si="39"/>
        <v>0</v>
      </c>
      <c r="BE120" s="104">
        <f>+AA120-'A1'!M120-'A2'!Z120-'A3'!Q120-'A3'!Y120-'A3'!Z120</f>
        <v>0</v>
      </c>
    </row>
    <row r="121" spans="2:58" s="108" customFormat="1" ht="17.100000000000001" customHeight="1">
      <c r="B121" s="285"/>
      <c r="C121" s="426" t="s">
        <v>223</v>
      </c>
      <c r="D121" s="294"/>
      <c r="E121" s="294"/>
      <c r="F121" s="294"/>
      <c r="G121" s="294"/>
      <c r="H121" s="294"/>
      <c r="I121" s="294"/>
      <c r="J121" s="294"/>
      <c r="K121" s="294"/>
      <c r="L121" s="294"/>
      <c r="M121" s="294"/>
      <c r="N121" s="294"/>
      <c r="O121" s="294"/>
      <c r="P121" s="294"/>
      <c r="Q121" s="292">
        <f t="shared" si="36"/>
        <v>0</v>
      </c>
      <c r="R121" s="294"/>
      <c r="S121" s="294"/>
      <c r="T121" s="294"/>
      <c r="U121" s="294"/>
      <c r="V121" s="294"/>
      <c r="W121" s="294"/>
      <c r="X121" s="294"/>
      <c r="Y121" s="292">
        <f t="shared" si="37"/>
        <v>0</v>
      </c>
      <c r="Z121" s="294"/>
      <c r="AA121" s="293">
        <f>+'A1'!M121+'A2'!Z121+'A3'!Q121+'A3'!Y121+'A3'!Z121</f>
        <v>0</v>
      </c>
      <c r="AB121" s="312"/>
      <c r="AC121" s="107"/>
      <c r="AD121" s="104">
        <f t="shared" ref="AD121:BA121" si="56">+IF((D121&gt;D118),111,0)</f>
        <v>0</v>
      </c>
      <c r="AE121" s="104">
        <f t="shared" si="56"/>
        <v>0</v>
      </c>
      <c r="AF121" s="104">
        <f t="shared" si="56"/>
        <v>0</v>
      </c>
      <c r="AG121" s="104">
        <f t="shared" si="56"/>
        <v>0</v>
      </c>
      <c r="AH121" s="104">
        <f t="shared" si="56"/>
        <v>0</v>
      </c>
      <c r="AI121" s="104">
        <f t="shared" si="56"/>
        <v>0</v>
      </c>
      <c r="AJ121" s="104">
        <f t="shared" si="56"/>
        <v>0</v>
      </c>
      <c r="AK121" s="104">
        <f t="shared" si="56"/>
        <v>0</v>
      </c>
      <c r="AL121" s="104">
        <f t="shared" si="56"/>
        <v>0</v>
      </c>
      <c r="AM121" s="104">
        <f t="shared" si="56"/>
        <v>0</v>
      </c>
      <c r="AN121" s="104">
        <f t="shared" si="56"/>
        <v>0</v>
      </c>
      <c r="AO121" s="104">
        <f t="shared" si="56"/>
        <v>0</v>
      </c>
      <c r="AP121" s="104">
        <f t="shared" si="56"/>
        <v>0</v>
      </c>
      <c r="AQ121" s="104">
        <f t="shared" si="56"/>
        <v>0</v>
      </c>
      <c r="AR121" s="104">
        <f t="shared" si="56"/>
        <v>0</v>
      </c>
      <c r="AS121" s="104">
        <f t="shared" si="56"/>
        <v>0</v>
      </c>
      <c r="AT121" s="104">
        <f t="shared" si="56"/>
        <v>0</v>
      </c>
      <c r="AU121" s="104">
        <f t="shared" si="56"/>
        <v>0</v>
      </c>
      <c r="AV121" s="104">
        <f t="shared" si="56"/>
        <v>0</v>
      </c>
      <c r="AW121" s="104">
        <f t="shared" si="56"/>
        <v>0</v>
      </c>
      <c r="AX121" s="104">
        <f t="shared" si="56"/>
        <v>0</v>
      </c>
      <c r="AY121" s="104">
        <f t="shared" si="56"/>
        <v>0</v>
      </c>
      <c r="AZ121" s="104">
        <f t="shared" si="56"/>
        <v>0</v>
      </c>
      <c r="BA121" s="104">
        <f t="shared" si="56"/>
        <v>0</v>
      </c>
      <c r="BC121" s="104">
        <f t="shared" si="38"/>
        <v>0</v>
      </c>
      <c r="BD121" s="251">
        <f t="shared" si="39"/>
        <v>0</v>
      </c>
      <c r="BE121" s="104">
        <f>+AA121-'A1'!M121-'A2'!Z121-'A3'!Q121-'A3'!Y121-'A3'!Z121</f>
        <v>0</v>
      </c>
    </row>
    <row r="122" spans="2:58" s="61" customFormat="1" ht="30" customHeight="1">
      <c r="B122" s="363"/>
      <c r="C122" s="192" t="s">
        <v>44</v>
      </c>
      <c r="D122" s="450"/>
      <c r="E122" s="450"/>
      <c r="F122" s="450"/>
      <c r="G122" s="450"/>
      <c r="H122" s="450"/>
      <c r="I122" s="450"/>
      <c r="J122" s="450"/>
      <c r="K122" s="450"/>
      <c r="L122" s="450"/>
      <c r="M122" s="450"/>
      <c r="N122" s="450"/>
      <c r="O122" s="450"/>
      <c r="P122" s="450"/>
      <c r="Q122" s="450"/>
      <c r="R122" s="450"/>
      <c r="S122" s="450"/>
      <c r="T122" s="450"/>
      <c r="U122" s="450"/>
      <c r="V122" s="450"/>
      <c r="W122" s="450"/>
      <c r="X122" s="450"/>
      <c r="Y122" s="450"/>
      <c r="Z122" s="450"/>
      <c r="AA122" s="451"/>
      <c r="AB122" s="308"/>
      <c r="AC122" s="60"/>
      <c r="AD122" s="250"/>
      <c r="AE122" s="250"/>
      <c r="AF122" s="250"/>
      <c r="AG122" s="250"/>
      <c r="AH122" s="250"/>
      <c r="AI122" s="250"/>
      <c r="AJ122" s="250"/>
      <c r="AK122" s="250"/>
      <c r="AL122" s="250"/>
      <c r="AM122" s="250"/>
      <c r="AN122" s="250"/>
      <c r="AO122" s="250"/>
      <c r="AP122" s="250"/>
      <c r="AQ122" s="250"/>
      <c r="AR122" s="250"/>
      <c r="AS122" s="250"/>
      <c r="AT122" s="250"/>
      <c r="AU122" s="250"/>
      <c r="AV122" s="250"/>
      <c r="AW122" s="250"/>
      <c r="AX122" s="250"/>
      <c r="AY122" s="250"/>
      <c r="AZ122" s="250"/>
      <c r="BA122" s="250"/>
      <c r="BC122" s="96"/>
      <c r="BD122" s="250"/>
      <c r="BE122" s="96"/>
    </row>
    <row r="123" spans="2:58" s="61" customFormat="1" ht="30" customHeight="1">
      <c r="B123" s="363"/>
      <c r="C123" s="192" t="s">
        <v>18</v>
      </c>
      <c r="D123" s="449">
        <f>+D25+D45+D72+D98+D118</f>
        <v>0</v>
      </c>
      <c r="E123" s="449">
        <f t="shared" ref="E123:P123" si="57">+E25+E45+E72+E98+E118</f>
        <v>0</v>
      </c>
      <c r="F123" s="449">
        <f t="shared" si="57"/>
        <v>0</v>
      </c>
      <c r="G123" s="449">
        <f t="shared" si="57"/>
        <v>0</v>
      </c>
      <c r="H123" s="449">
        <f t="shared" si="57"/>
        <v>0</v>
      </c>
      <c r="I123" s="449">
        <f t="shared" si="57"/>
        <v>0</v>
      </c>
      <c r="J123" s="449">
        <f t="shared" si="57"/>
        <v>0</v>
      </c>
      <c r="K123" s="449">
        <f t="shared" si="57"/>
        <v>0</v>
      </c>
      <c r="L123" s="449">
        <f t="shared" si="57"/>
        <v>0</v>
      </c>
      <c r="M123" s="449">
        <f t="shared" si="57"/>
        <v>0</v>
      </c>
      <c r="N123" s="449">
        <f t="shared" si="57"/>
        <v>0</v>
      </c>
      <c r="O123" s="449">
        <f t="shared" si="57"/>
        <v>0</v>
      </c>
      <c r="P123" s="449">
        <f t="shared" si="57"/>
        <v>0</v>
      </c>
      <c r="Q123" s="449">
        <f t="shared" si="36"/>
        <v>0</v>
      </c>
      <c r="R123" s="449">
        <f>+R25+R45+R72+R98+R118</f>
        <v>0</v>
      </c>
      <c r="S123" s="449">
        <f t="shared" ref="S123:X123" si="58">+S25+S45+S72+S98+S118</f>
        <v>0</v>
      </c>
      <c r="T123" s="449">
        <f t="shared" si="58"/>
        <v>0</v>
      </c>
      <c r="U123" s="449">
        <f t="shared" si="58"/>
        <v>0</v>
      </c>
      <c r="V123" s="449">
        <f t="shared" si="58"/>
        <v>0</v>
      </c>
      <c r="W123" s="449">
        <f t="shared" si="58"/>
        <v>0</v>
      </c>
      <c r="X123" s="449">
        <f t="shared" si="58"/>
        <v>0</v>
      </c>
      <c r="Y123" s="449">
        <f t="shared" si="37"/>
        <v>0</v>
      </c>
      <c r="Z123" s="449">
        <f>+Z25+Z45+Z72+Z98+Z118</f>
        <v>0</v>
      </c>
      <c r="AA123" s="451">
        <f>+'A1'!M122+'A2'!Z122+'A3'!Q123+'A3'!Y123+'A3'!Z123+AA122</f>
        <v>0</v>
      </c>
      <c r="AB123" s="308"/>
      <c r="AC123" s="60"/>
      <c r="AD123" s="250">
        <f>+D123-D25-D45-D72-D98-D118</f>
        <v>0</v>
      </c>
      <c r="AE123" s="250">
        <f t="shared" ref="AE123:AY123" si="59">+E123-E25-E45-E72-E98-E118</f>
        <v>0</v>
      </c>
      <c r="AF123" s="250">
        <f t="shared" si="59"/>
        <v>0</v>
      </c>
      <c r="AG123" s="250">
        <f t="shared" si="59"/>
        <v>0</v>
      </c>
      <c r="AH123" s="250">
        <f t="shared" si="59"/>
        <v>0</v>
      </c>
      <c r="AI123" s="250">
        <f t="shared" si="59"/>
        <v>0</v>
      </c>
      <c r="AJ123" s="250">
        <f t="shared" si="59"/>
        <v>0</v>
      </c>
      <c r="AK123" s="250">
        <f t="shared" si="59"/>
        <v>0</v>
      </c>
      <c r="AL123" s="250">
        <f t="shared" si="59"/>
        <v>0</v>
      </c>
      <c r="AM123" s="250">
        <f t="shared" si="59"/>
        <v>0</v>
      </c>
      <c r="AN123" s="250">
        <f t="shared" si="59"/>
        <v>0</v>
      </c>
      <c r="AO123" s="250">
        <f t="shared" si="59"/>
        <v>0</v>
      </c>
      <c r="AP123" s="250">
        <f t="shared" si="59"/>
        <v>0</v>
      </c>
      <c r="AQ123" s="250">
        <f t="shared" si="59"/>
        <v>0</v>
      </c>
      <c r="AR123" s="250">
        <f t="shared" si="59"/>
        <v>0</v>
      </c>
      <c r="AS123" s="250">
        <f t="shared" si="59"/>
        <v>0</v>
      </c>
      <c r="AT123" s="250">
        <f t="shared" si="59"/>
        <v>0</v>
      </c>
      <c r="AU123" s="250">
        <f t="shared" si="59"/>
        <v>0</v>
      </c>
      <c r="AV123" s="250">
        <f t="shared" si="59"/>
        <v>0</v>
      </c>
      <c r="AW123" s="250">
        <f t="shared" si="59"/>
        <v>0</v>
      </c>
      <c r="AX123" s="250">
        <f t="shared" si="59"/>
        <v>0</v>
      </c>
      <c r="AY123" s="250">
        <f t="shared" si="59"/>
        <v>0</v>
      </c>
      <c r="AZ123" s="250">
        <f>+Z123-Z25-Z45-Z72-Z98-Z118</f>
        <v>0</v>
      </c>
      <c r="BA123" s="250">
        <f>+AA123-AA25-AA45-AA72-AA98-AA118-AA122</f>
        <v>0</v>
      </c>
      <c r="BC123" s="96">
        <f>+Q123-SUM(D123:P123)</f>
        <v>0</v>
      </c>
      <c r="BD123" s="250">
        <f t="shared" si="39"/>
        <v>0</v>
      </c>
      <c r="BE123" s="96">
        <f>+AA123-'A1'!M122-'A2'!Z122-'A3'!Q123-'A3'!Y123-'A3'!Z123-AA122</f>
        <v>0</v>
      </c>
      <c r="BF123" s="108"/>
    </row>
    <row r="124" spans="2:58" s="108" customFormat="1" ht="17.100000000000001" customHeight="1">
      <c r="B124" s="283"/>
      <c r="C124" s="425" t="s">
        <v>331</v>
      </c>
      <c r="D124" s="292">
        <f t="shared" ref="D124:P124" si="60">+D26+D46+D73+D99+D119</f>
        <v>0</v>
      </c>
      <c r="E124" s="292">
        <f t="shared" si="60"/>
        <v>0</v>
      </c>
      <c r="F124" s="292">
        <f t="shared" si="60"/>
        <v>0</v>
      </c>
      <c r="G124" s="292">
        <f t="shared" si="60"/>
        <v>0</v>
      </c>
      <c r="H124" s="292">
        <f t="shared" si="60"/>
        <v>0</v>
      </c>
      <c r="I124" s="292">
        <f t="shared" si="60"/>
        <v>0</v>
      </c>
      <c r="J124" s="292">
        <f t="shared" si="60"/>
        <v>0</v>
      </c>
      <c r="K124" s="292">
        <f t="shared" si="60"/>
        <v>0</v>
      </c>
      <c r="L124" s="292">
        <f t="shared" si="60"/>
        <v>0</v>
      </c>
      <c r="M124" s="292">
        <f t="shared" si="60"/>
        <v>0</v>
      </c>
      <c r="N124" s="292">
        <f t="shared" si="60"/>
        <v>0</v>
      </c>
      <c r="O124" s="292">
        <f t="shared" si="60"/>
        <v>0</v>
      </c>
      <c r="P124" s="292">
        <f t="shared" si="60"/>
        <v>0</v>
      </c>
      <c r="Q124" s="292">
        <f t="shared" si="36"/>
        <v>0</v>
      </c>
      <c r="R124" s="292">
        <f t="shared" ref="R124" si="61">+R26+R46+R73+R99+R119</f>
        <v>0</v>
      </c>
      <c r="S124" s="292">
        <f t="shared" ref="S124:X124" si="62">+S26+S46+S73+S99+S119</f>
        <v>0</v>
      </c>
      <c r="T124" s="292">
        <f t="shared" si="62"/>
        <v>0</v>
      </c>
      <c r="U124" s="292">
        <f t="shared" si="62"/>
        <v>0</v>
      </c>
      <c r="V124" s="292">
        <f t="shared" si="62"/>
        <v>0</v>
      </c>
      <c r="W124" s="292">
        <f t="shared" si="62"/>
        <v>0</v>
      </c>
      <c r="X124" s="292">
        <f t="shared" si="62"/>
        <v>0</v>
      </c>
      <c r="Y124" s="292">
        <f t="shared" si="37"/>
        <v>0</v>
      </c>
      <c r="Z124" s="292">
        <f>+Z26+Z46+Z73+Z99+Z119</f>
        <v>0</v>
      </c>
      <c r="AA124" s="302">
        <f>+'A1'!M123+'A2'!Z123+'A3'!Q124+'A3'!Y124+'A3'!Z124</f>
        <v>0</v>
      </c>
      <c r="AB124" s="311"/>
      <c r="AC124" s="107"/>
      <c r="AD124" s="251">
        <f>+D124-(D26+D46+D73+D99+D119)</f>
        <v>0</v>
      </c>
      <c r="AE124" s="104">
        <f t="shared" ref="AE124:AP126" si="63">+E124-(E26+E46+E73+E99+E119)</f>
        <v>0</v>
      </c>
      <c r="AF124" s="104">
        <f t="shared" si="63"/>
        <v>0</v>
      </c>
      <c r="AG124" s="104">
        <f t="shared" si="63"/>
        <v>0</v>
      </c>
      <c r="AH124" s="104">
        <f t="shared" si="63"/>
        <v>0</v>
      </c>
      <c r="AI124" s="104">
        <f t="shared" si="63"/>
        <v>0</v>
      </c>
      <c r="AJ124" s="104">
        <f t="shared" si="63"/>
        <v>0</v>
      </c>
      <c r="AK124" s="104">
        <f t="shared" si="63"/>
        <v>0</v>
      </c>
      <c r="AL124" s="104">
        <f t="shared" si="63"/>
        <v>0</v>
      </c>
      <c r="AM124" s="104">
        <f t="shared" si="63"/>
        <v>0</v>
      </c>
      <c r="AN124" s="104">
        <f t="shared" si="63"/>
        <v>0</v>
      </c>
      <c r="AO124" s="104">
        <f t="shared" si="63"/>
        <v>0</v>
      </c>
      <c r="AP124" s="104">
        <f t="shared" si="63"/>
        <v>0</v>
      </c>
      <c r="AQ124" s="104">
        <f t="shared" ref="AQ124:AQ126" si="64">+Q124-(Q26+Q46+Q73+Q99+Q119)</f>
        <v>0</v>
      </c>
      <c r="AR124" s="104">
        <f t="shared" ref="AR124:AR126" si="65">+R124-(R26+R46+R73+R99+R119)</f>
        <v>0</v>
      </c>
      <c r="AS124" s="104">
        <f t="shared" ref="AS124:AS126" si="66">+S124-(S26+S46+S73+S99+S119)</f>
        <v>0</v>
      </c>
      <c r="AT124" s="104">
        <f t="shared" ref="AT124:AT126" si="67">+T124-(T26+T46+T73+T99+T119)</f>
        <v>0</v>
      </c>
      <c r="AU124" s="104">
        <f t="shared" ref="AU124:AU126" si="68">+U124-(U26+U46+U73+U99+U119)</f>
        <v>0</v>
      </c>
      <c r="AV124" s="104">
        <f t="shared" ref="AV124:AV126" si="69">+V124-(V26+V46+V73+V99+V119)</f>
        <v>0</v>
      </c>
      <c r="AW124" s="104">
        <f t="shared" ref="AW124:AW126" si="70">+W124-(W26+W46+W73+W99+W119)</f>
        <v>0</v>
      </c>
      <c r="AX124" s="104">
        <f t="shared" ref="AX124:AX126" si="71">+X124-(X26+X46+X73+X99+X119)</f>
        <v>0</v>
      </c>
      <c r="AY124" s="104">
        <f t="shared" ref="AY124:AY126" si="72">+Y124-(Y26+Y46+Y73+Y99+Y119)</f>
        <v>0</v>
      </c>
      <c r="AZ124" s="104">
        <f t="shared" ref="AZ124:AZ126" si="73">+Z124-(Z26+Z46+Z73+Z99+Z119)</f>
        <v>0</v>
      </c>
      <c r="BA124" s="104">
        <f t="shared" ref="BA124:BA126" si="74">+AA124-(AA26+AA46+AA73+AA99+AA119)</f>
        <v>0</v>
      </c>
      <c r="BC124" s="104">
        <f t="shared" si="38"/>
        <v>0</v>
      </c>
      <c r="BD124" s="251">
        <f t="shared" si="39"/>
        <v>0</v>
      </c>
      <c r="BE124" s="104">
        <f>+AA124-'A1'!M123-'A2'!Z123-'A3'!Q124-'A3'!Y124-'A3'!Z124</f>
        <v>0</v>
      </c>
    </row>
    <row r="125" spans="2:58" s="108" customFormat="1" ht="17.100000000000001" customHeight="1">
      <c r="B125" s="283"/>
      <c r="C125" s="425" t="s">
        <v>332</v>
      </c>
      <c r="D125" s="292">
        <f t="shared" ref="D125:P125" si="75">+D27+D47+D74+D100+D120</f>
        <v>0</v>
      </c>
      <c r="E125" s="292">
        <f t="shared" si="75"/>
        <v>0</v>
      </c>
      <c r="F125" s="292">
        <f t="shared" si="75"/>
        <v>0</v>
      </c>
      <c r="G125" s="292">
        <f t="shared" si="75"/>
        <v>0</v>
      </c>
      <c r="H125" s="292">
        <f t="shared" si="75"/>
        <v>0</v>
      </c>
      <c r="I125" s="292">
        <f t="shared" si="75"/>
        <v>0</v>
      </c>
      <c r="J125" s="292">
        <f t="shared" si="75"/>
        <v>0</v>
      </c>
      <c r="K125" s="292">
        <f t="shared" si="75"/>
        <v>0</v>
      </c>
      <c r="L125" s="292">
        <f t="shared" si="75"/>
        <v>0</v>
      </c>
      <c r="M125" s="292">
        <f t="shared" si="75"/>
        <v>0</v>
      </c>
      <c r="N125" s="292">
        <f t="shared" si="75"/>
        <v>0</v>
      </c>
      <c r="O125" s="292">
        <f t="shared" si="75"/>
        <v>0</v>
      </c>
      <c r="P125" s="292">
        <f t="shared" si="75"/>
        <v>0</v>
      </c>
      <c r="Q125" s="292">
        <f t="shared" si="36"/>
        <v>0</v>
      </c>
      <c r="R125" s="292">
        <f t="shared" ref="R125" si="76">+R27+R47+R74+R100+R120</f>
        <v>0</v>
      </c>
      <c r="S125" s="292">
        <f t="shared" ref="S125:X125" si="77">+S27+S47+S74+S100+S120</f>
        <v>0</v>
      </c>
      <c r="T125" s="292">
        <f t="shared" si="77"/>
        <v>0</v>
      </c>
      <c r="U125" s="292">
        <f t="shared" si="77"/>
        <v>0</v>
      </c>
      <c r="V125" s="292">
        <f t="shared" si="77"/>
        <v>0</v>
      </c>
      <c r="W125" s="292">
        <f t="shared" si="77"/>
        <v>0</v>
      </c>
      <c r="X125" s="292">
        <f t="shared" si="77"/>
        <v>0</v>
      </c>
      <c r="Y125" s="292">
        <f t="shared" si="37"/>
        <v>0</v>
      </c>
      <c r="Z125" s="292">
        <f t="shared" ref="Z125" si="78">+Z27+Z47+Z74+Z100+Z120</f>
        <v>0</v>
      </c>
      <c r="AA125" s="302">
        <f>+'A1'!M124+'A2'!Z124+'A3'!Q125+'A3'!Y125+'A3'!Z125</f>
        <v>0</v>
      </c>
      <c r="AB125" s="311"/>
      <c r="AC125" s="107"/>
      <c r="AD125" s="251">
        <f t="shared" ref="AD125:AD126" si="79">+D125-(D27+D47+D74+D100+D120)</f>
        <v>0</v>
      </c>
      <c r="AE125" s="104">
        <f t="shared" si="63"/>
        <v>0</v>
      </c>
      <c r="AF125" s="104">
        <f t="shared" si="63"/>
        <v>0</v>
      </c>
      <c r="AG125" s="104">
        <f t="shared" si="63"/>
        <v>0</v>
      </c>
      <c r="AH125" s="104">
        <f t="shared" si="63"/>
        <v>0</v>
      </c>
      <c r="AI125" s="104">
        <f t="shared" si="63"/>
        <v>0</v>
      </c>
      <c r="AJ125" s="104">
        <f t="shared" si="63"/>
        <v>0</v>
      </c>
      <c r="AK125" s="104">
        <f t="shared" si="63"/>
        <v>0</v>
      </c>
      <c r="AL125" s="104">
        <f t="shared" si="63"/>
        <v>0</v>
      </c>
      <c r="AM125" s="104">
        <f t="shared" si="63"/>
        <v>0</v>
      </c>
      <c r="AN125" s="104">
        <f t="shared" si="63"/>
        <v>0</v>
      </c>
      <c r="AO125" s="104">
        <f t="shared" si="63"/>
        <v>0</v>
      </c>
      <c r="AP125" s="104">
        <f t="shared" si="63"/>
        <v>0</v>
      </c>
      <c r="AQ125" s="104">
        <f t="shared" si="64"/>
        <v>0</v>
      </c>
      <c r="AR125" s="104">
        <f t="shared" si="65"/>
        <v>0</v>
      </c>
      <c r="AS125" s="104">
        <f t="shared" si="66"/>
        <v>0</v>
      </c>
      <c r="AT125" s="104">
        <f t="shared" si="67"/>
        <v>0</v>
      </c>
      <c r="AU125" s="104">
        <f t="shared" si="68"/>
        <v>0</v>
      </c>
      <c r="AV125" s="104">
        <f t="shared" si="69"/>
        <v>0</v>
      </c>
      <c r="AW125" s="104">
        <f t="shared" si="70"/>
        <v>0</v>
      </c>
      <c r="AX125" s="104">
        <f t="shared" si="71"/>
        <v>0</v>
      </c>
      <c r="AY125" s="104">
        <f t="shared" si="72"/>
        <v>0</v>
      </c>
      <c r="AZ125" s="104">
        <f t="shared" si="73"/>
        <v>0</v>
      </c>
      <c r="BA125" s="104">
        <f t="shared" si="74"/>
        <v>0</v>
      </c>
      <c r="BC125" s="104">
        <f t="shared" si="38"/>
        <v>0</v>
      </c>
      <c r="BD125" s="251">
        <f t="shared" si="39"/>
        <v>0</v>
      </c>
      <c r="BE125" s="104">
        <f>+AA125-'A1'!M124-'A2'!Z124-'A3'!Q125-'A3'!Y125-'A3'!Z125</f>
        <v>0</v>
      </c>
    </row>
    <row r="126" spans="2:58" s="108" customFormat="1" ht="17.100000000000001" customHeight="1">
      <c r="B126" s="283"/>
      <c r="C126" s="284" t="s">
        <v>223</v>
      </c>
      <c r="D126" s="292">
        <f t="shared" ref="D126:P126" si="80">+D28+D48+D75+D101+D121</f>
        <v>0</v>
      </c>
      <c r="E126" s="292">
        <f t="shared" si="80"/>
        <v>0</v>
      </c>
      <c r="F126" s="292">
        <f t="shared" si="80"/>
        <v>0</v>
      </c>
      <c r="G126" s="292">
        <f t="shared" si="80"/>
        <v>0</v>
      </c>
      <c r="H126" s="292">
        <f t="shared" si="80"/>
        <v>0</v>
      </c>
      <c r="I126" s="292">
        <f t="shared" si="80"/>
        <v>0</v>
      </c>
      <c r="J126" s="292">
        <f t="shared" si="80"/>
        <v>0</v>
      </c>
      <c r="K126" s="292">
        <f t="shared" si="80"/>
        <v>0</v>
      </c>
      <c r="L126" s="292">
        <f t="shared" si="80"/>
        <v>0</v>
      </c>
      <c r="M126" s="292">
        <f t="shared" si="80"/>
        <v>0</v>
      </c>
      <c r="N126" s="292">
        <f t="shared" si="80"/>
        <v>0</v>
      </c>
      <c r="O126" s="292">
        <f t="shared" si="80"/>
        <v>0</v>
      </c>
      <c r="P126" s="292">
        <f t="shared" si="80"/>
        <v>0</v>
      </c>
      <c r="Q126" s="292">
        <f t="shared" si="36"/>
        <v>0</v>
      </c>
      <c r="R126" s="292">
        <f t="shared" ref="R126:X126" si="81">+R28+R48+R75+R101+R121</f>
        <v>0</v>
      </c>
      <c r="S126" s="292">
        <f t="shared" si="81"/>
        <v>0</v>
      </c>
      <c r="T126" s="292">
        <f t="shared" si="81"/>
        <v>0</v>
      </c>
      <c r="U126" s="292">
        <f t="shared" si="81"/>
        <v>0</v>
      </c>
      <c r="V126" s="292">
        <f t="shared" si="81"/>
        <v>0</v>
      </c>
      <c r="W126" s="292">
        <f t="shared" si="81"/>
        <v>0</v>
      </c>
      <c r="X126" s="292">
        <f t="shared" si="81"/>
        <v>0</v>
      </c>
      <c r="Y126" s="292">
        <f t="shared" si="37"/>
        <v>0</v>
      </c>
      <c r="Z126" s="292">
        <f>+Z28+Z48+Z75+Z101+Z121</f>
        <v>0</v>
      </c>
      <c r="AA126" s="302">
        <f>+'A1'!M125+'A2'!Z125+'A3'!Q126+'A3'!Y126+'A3'!Z126</f>
        <v>0</v>
      </c>
      <c r="AB126" s="311"/>
      <c r="AC126" s="107"/>
      <c r="AD126" s="251">
        <f t="shared" si="79"/>
        <v>0</v>
      </c>
      <c r="AE126" s="251">
        <f t="shared" si="63"/>
        <v>0</v>
      </c>
      <c r="AF126" s="251">
        <f t="shared" si="63"/>
        <v>0</v>
      </c>
      <c r="AG126" s="251">
        <f t="shared" si="63"/>
        <v>0</v>
      </c>
      <c r="AH126" s="251">
        <f t="shared" si="63"/>
        <v>0</v>
      </c>
      <c r="AI126" s="251">
        <f t="shared" si="63"/>
        <v>0</v>
      </c>
      <c r="AJ126" s="251">
        <f t="shared" si="63"/>
        <v>0</v>
      </c>
      <c r="AK126" s="251">
        <f t="shared" si="63"/>
        <v>0</v>
      </c>
      <c r="AL126" s="251">
        <f t="shared" si="63"/>
        <v>0</v>
      </c>
      <c r="AM126" s="251">
        <f t="shared" si="63"/>
        <v>0</v>
      </c>
      <c r="AN126" s="251">
        <f t="shared" si="63"/>
        <v>0</v>
      </c>
      <c r="AO126" s="251">
        <f t="shared" si="63"/>
        <v>0</v>
      </c>
      <c r="AP126" s="251">
        <f t="shared" si="63"/>
        <v>0</v>
      </c>
      <c r="AQ126" s="251">
        <f t="shared" si="64"/>
        <v>0</v>
      </c>
      <c r="AR126" s="251">
        <f t="shared" si="65"/>
        <v>0</v>
      </c>
      <c r="AS126" s="251">
        <f t="shared" si="66"/>
        <v>0</v>
      </c>
      <c r="AT126" s="251">
        <f t="shared" si="67"/>
        <v>0</v>
      </c>
      <c r="AU126" s="251">
        <f t="shared" si="68"/>
        <v>0</v>
      </c>
      <c r="AV126" s="251">
        <f t="shared" si="69"/>
        <v>0</v>
      </c>
      <c r="AW126" s="251">
        <f t="shared" si="70"/>
        <v>0</v>
      </c>
      <c r="AX126" s="251">
        <f t="shared" si="71"/>
        <v>0</v>
      </c>
      <c r="AY126" s="251">
        <f t="shared" si="72"/>
        <v>0</v>
      </c>
      <c r="AZ126" s="251">
        <f t="shared" si="73"/>
        <v>0</v>
      </c>
      <c r="BA126" s="251">
        <f t="shared" si="74"/>
        <v>0</v>
      </c>
      <c r="BB126" s="182"/>
      <c r="BC126" s="219">
        <f>+Q126-SUM(D126:P126)</f>
        <v>0</v>
      </c>
      <c r="BD126" s="254">
        <f>+Y126-SUM(R126:X126)</f>
        <v>0</v>
      </c>
      <c r="BE126" s="219">
        <f>+AA126-'A1'!M125-'A2'!Z125-'A3'!Q126-'A3'!Y126-'A3'!Z126</f>
        <v>0</v>
      </c>
      <c r="BF126" s="182"/>
    </row>
    <row r="127" spans="2:58" s="218" customFormat="1" ht="16.5" customHeight="1">
      <c r="B127" s="283"/>
      <c r="C127" s="284" t="s">
        <v>45</v>
      </c>
      <c r="D127" s="315"/>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c r="AA127" s="302"/>
      <c r="AB127" s="311"/>
      <c r="AC127" s="217"/>
      <c r="AD127" s="251"/>
      <c r="AE127" s="251"/>
      <c r="AF127" s="251"/>
      <c r="AG127" s="251"/>
      <c r="AH127" s="251"/>
      <c r="AI127" s="251"/>
      <c r="AJ127" s="251"/>
      <c r="AK127" s="251"/>
      <c r="AL127" s="251"/>
      <c r="AM127" s="251"/>
      <c r="AN127" s="251"/>
      <c r="AO127" s="251"/>
      <c r="AP127" s="251"/>
      <c r="AQ127" s="251"/>
      <c r="AR127" s="251"/>
      <c r="AS127" s="251"/>
      <c r="AT127" s="251"/>
      <c r="AU127" s="251"/>
      <c r="AV127" s="251"/>
      <c r="AW127" s="251"/>
      <c r="AX127" s="251"/>
      <c r="AY127" s="251"/>
      <c r="AZ127" s="251"/>
      <c r="BA127" s="251"/>
      <c r="BB127" s="72"/>
      <c r="BC127" s="251"/>
      <c r="BD127" s="251"/>
      <c r="BE127" s="251">
        <f>+IF(SUM(AA123)&gt;0,IF(OR(AA127=0,AA127=""),111,IF((AA127&gt;AA123),111,0)),0)</f>
        <v>0</v>
      </c>
      <c r="BF127" s="72"/>
    </row>
    <row r="128" spans="2:58" s="183" customFormat="1" ht="9.9499999999999993" customHeight="1">
      <c r="B128" s="364"/>
      <c r="C128" s="365"/>
      <c r="D128" s="305"/>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05"/>
      <c r="AA128" s="306"/>
      <c r="AB128" s="316"/>
      <c r="AC128" s="186"/>
      <c r="AD128" s="252"/>
      <c r="AE128" s="252"/>
      <c r="AF128" s="252"/>
      <c r="AG128" s="252"/>
      <c r="AH128" s="252"/>
      <c r="AI128" s="252"/>
      <c r="AJ128" s="252"/>
      <c r="AK128" s="252"/>
      <c r="AL128" s="252"/>
      <c r="AM128" s="252"/>
      <c r="AN128" s="252"/>
      <c r="AO128" s="252"/>
      <c r="AP128" s="252"/>
      <c r="AQ128" s="252"/>
      <c r="AR128" s="252"/>
      <c r="AS128" s="252"/>
      <c r="AT128" s="252"/>
      <c r="AU128" s="252"/>
      <c r="AV128" s="252"/>
      <c r="AW128" s="252"/>
      <c r="AX128" s="252"/>
      <c r="AY128" s="252"/>
      <c r="AZ128" s="252"/>
      <c r="BA128" s="252"/>
      <c r="BB128" s="72"/>
      <c r="BC128" s="252"/>
      <c r="BD128" s="252"/>
      <c r="BE128" s="252"/>
      <c r="BF128" s="72"/>
    </row>
    <row r="129" spans="2:33" ht="133.5" customHeight="1">
      <c r="B129" s="76"/>
      <c r="C129" s="540" t="s">
        <v>349</v>
      </c>
      <c r="D129" s="540"/>
      <c r="E129" s="540"/>
      <c r="F129" s="540"/>
      <c r="G129" s="540"/>
      <c r="H129" s="540"/>
      <c r="I129" s="540"/>
      <c r="J129" s="540"/>
      <c r="K129" s="540"/>
      <c r="L129" s="540"/>
      <c r="M129" s="540"/>
      <c r="N129" s="540"/>
      <c r="O129" s="540"/>
      <c r="P129" s="540"/>
      <c r="Q129" s="540"/>
      <c r="R129" s="540"/>
      <c r="S129" s="540"/>
      <c r="T129" s="540"/>
      <c r="U129" s="540"/>
      <c r="V129" s="540"/>
      <c r="W129" s="540"/>
      <c r="X129" s="540"/>
      <c r="Y129" s="540"/>
      <c r="Z129" s="540"/>
      <c r="AA129" s="540"/>
      <c r="AB129" s="148"/>
      <c r="AG129" s="78" t="s">
        <v>9</v>
      </c>
    </row>
    <row r="130" spans="2:33"/>
    <row r="131" spans="2:33"/>
    <row r="132" spans="2:33"/>
    <row r="133" spans="2:33"/>
    <row r="134" spans="2:33"/>
    <row r="135" spans="2:33"/>
    <row r="136" spans="2:33"/>
    <row r="137" spans="2:33"/>
    <row r="138" spans="2:33"/>
    <row r="139" spans="2:33"/>
    <row r="140" spans="2:33"/>
    <row r="141" spans="2:33"/>
    <row r="142" spans="2:33"/>
    <row r="143" spans="2:33"/>
    <row r="144" spans="2:33"/>
    <row r="145"/>
    <row r="146"/>
    <row r="147"/>
    <row r="148"/>
    <row r="149"/>
    <row r="150"/>
    <row r="151"/>
    <row r="152"/>
  </sheetData>
  <dataConsolidate/>
  <mergeCells count="13">
    <mergeCell ref="C2:AA2"/>
    <mergeCell ref="C3:AA3"/>
    <mergeCell ref="C4:AA4"/>
    <mergeCell ref="C5:AA5"/>
    <mergeCell ref="Z7:Z8"/>
    <mergeCell ref="AA7:AA8"/>
    <mergeCell ref="D6:AB6"/>
    <mergeCell ref="C129:AA129"/>
    <mergeCell ref="AR7:AY7"/>
    <mergeCell ref="D7:Q7"/>
    <mergeCell ref="R7:Y7"/>
    <mergeCell ref="AD5:BE5"/>
    <mergeCell ref="AD7:AQ7"/>
  </mergeCells>
  <phoneticPr fontId="0" type="noConversion"/>
  <conditionalFormatting sqref="AB30:AB44 AB121 AB101 AB75 AB57:AB71 AB28 AB48 AB83:AB97 AB103:AB117 AB10:AB24">
    <cfRule type="expression" dxfId="68" priority="18" stopIfTrue="1">
      <formula>AB10=1</formula>
    </cfRule>
  </conditionalFormatting>
  <conditionalFormatting sqref="D101:AA118 D121:AA123 D126:AA128 D9:AA45 D48:AA72 D75:AA98">
    <cfRule type="expression" dxfId="67" priority="19" stopIfTrue="1">
      <formula>AND(D9&lt;&gt;"",OR(D9&lt;0,NOT(ISNUMBER(D9))))</formula>
    </cfRule>
  </conditionalFormatting>
  <conditionalFormatting sqref="AD9:BE45 AD48:BE72 AD75:BE98 AD101:BE118 AD121:BE123 AD126:BE128">
    <cfRule type="expression" dxfId="66" priority="21" stopIfTrue="1">
      <formula>ABS(AD9)&gt;10</formula>
    </cfRule>
  </conditionalFormatting>
  <conditionalFormatting sqref="D6:AB6">
    <cfRule type="expression" dxfId="65" priority="145" stopIfTrue="1">
      <formula>COUNTA(D10:AA127)&lt;&gt;COUNTIF(D10:AA127,"&gt;=0")</formula>
    </cfRule>
  </conditionalFormatting>
  <conditionalFormatting sqref="D46:AA47">
    <cfRule type="expression" dxfId="64" priority="16" stopIfTrue="1">
      <formula>AND(D46&lt;&gt;"",OR(D46&lt;0,NOT(ISNUMBER(D46))))</formula>
    </cfRule>
  </conditionalFormatting>
  <conditionalFormatting sqref="AD46:BE47">
    <cfRule type="expression" dxfId="63" priority="17" stopIfTrue="1">
      <formula>ABS(AD46)&gt;10</formula>
    </cfRule>
  </conditionalFormatting>
  <conditionalFormatting sqref="D73:AA74">
    <cfRule type="expression" dxfId="62" priority="14" stopIfTrue="1">
      <formula>AND(D73&lt;&gt;"",OR(D73&lt;0,NOT(ISNUMBER(D73))))</formula>
    </cfRule>
  </conditionalFormatting>
  <conditionalFormatting sqref="AD73:BE74">
    <cfRule type="expression" dxfId="61" priority="15" stopIfTrue="1">
      <formula>ABS(AD73)&gt;10</formula>
    </cfRule>
  </conditionalFormatting>
  <conditionalFormatting sqref="D99:AA100">
    <cfRule type="expression" dxfId="60" priority="12" stopIfTrue="1">
      <formula>AND(D99&lt;&gt;"",OR(D99&lt;0,NOT(ISNUMBER(D99))))</formula>
    </cfRule>
  </conditionalFormatting>
  <conditionalFormatting sqref="AD99:BE100">
    <cfRule type="expression" dxfId="59" priority="13" stopIfTrue="1">
      <formula>ABS(AD99)&gt;10</formula>
    </cfRule>
  </conditionalFormatting>
  <conditionalFormatting sqref="D119:AA120">
    <cfRule type="expression" dxfId="58" priority="10" stopIfTrue="1">
      <formula>AND(D119&lt;&gt;"",OR(D119&lt;0,NOT(ISNUMBER(D119))))</formula>
    </cfRule>
  </conditionalFormatting>
  <conditionalFormatting sqref="AD119:BE120">
    <cfRule type="expression" dxfId="57" priority="11" stopIfTrue="1">
      <formula>ABS(AD119)&gt;10</formula>
    </cfRule>
  </conditionalFormatting>
  <conditionalFormatting sqref="Q124:Q125 S124:Y125">
    <cfRule type="expression" dxfId="56" priority="8" stopIfTrue="1">
      <formula>AND(Q124&lt;&gt;"",OR(Q124&lt;0,NOT(ISNUMBER(Q124))))</formula>
    </cfRule>
  </conditionalFormatting>
  <conditionalFormatting sqref="AE124:BE125">
    <cfRule type="expression" dxfId="55" priority="9" stopIfTrue="1">
      <formula>ABS(AE124)&gt;10</formula>
    </cfRule>
  </conditionalFormatting>
  <conditionalFormatting sqref="D124:D125">
    <cfRule type="expression" dxfId="54" priority="7" stopIfTrue="1">
      <formula>AND(D124&lt;&gt;"",OR(D124&lt;0,NOT(ISNUMBER(D124))))</formula>
    </cfRule>
  </conditionalFormatting>
  <conditionalFormatting sqref="E124:P125">
    <cfRule type="expression" dxfId="53" priority="6" stopIfTrue="1">
      <formula>AND(E124&lt;&gt;"",OR(E124&lt;0,NOT(ISNUMBER(E124))))</formula>
    </cfRule>
  </conditionalFormatting>
  <conditionalFormatting sqref="R124:R125">
    <cfRule type="expression" dxfId="52" priority="5" stopIfTrue="1">
      <formula>AND(R124&lt;&gt;"",OR(R124&lt;0,NOT(ISNUMBER(R124))))</formula>
    </cfRule>
  </conditionalFormatting>
  <conditionalFormatting sqref="Z124:Z125">
    <cfRule type="expression" dxfId="51" priority="4" stopIfTrue="1">
      <formula>AND(Z124&lt;&gt;"",OR(Z124&lt;0,NOT(ISNUMBER(Z124))))</formula>
    </cfRule>
  </conditionalFormatting>
  <conditionalFormatting sqref="AA125">
    <cfRule type="expression" dxfId="50" priority="3" stopIfTrue="1">
      <formula>AND(AA125&lt;&gt;"",OR(AA125&lt;0,NOT(ISNUMBER(AA125))))</formula>
    </cfRule>
  </conditionalFormatting>
  <conditionalFormatting sqref="AA124">
    <cfRule type="expression" dxfId="49" priority="2" stopIfTrue="1">
      <formula>AND(AA124&lt;&gt;"",OR(AA124&lt;0,NOT(ISNUMBER(AA124))))</formula>
    </cfRule>
  </conditionalFormatting>
  <conditionalFormatting sqref="AD124:AD125">
    <cfRule type="expression" dxfId="48" priority="1" stopIfTrue="1">
      <formula>ABS(AD124)&gt;10</formula>
    </cfRule>
  </conditionalFormatting>
  <pageMargins left="0.74803149606299213" right="0.43307086614173229" top="0.98425196850393704" bottom="0.98425196850393704" header="0.51181102362204722" footer="0.51181102362204722"/>
  <pageSetup paperSize="8" scale="60" orientation="portrait" r:id="rId1"/>
  <headerFooter alignWithMargins="0">
    <oddFooter>&amp;R2019 Triennial Central Bank Survey</oddFooter>
  </headerFooter>
  <rowBreaks count="1" manualBreakCount="1">
    <brk id="81" min="1"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outlinePr summaryBelow="0" summaryRight="0"/>
  </sheetPr>
  <dimension ref="B1:CM150"/>
  <sheetViews>
    <sheetView showGridLines="0" zoomScale="75" zoomScaleNormal="75" zoomScaleSheetLayoutView="70" workbookViewId="0">
      <pane xSplit="3" ySplit="8" topLeftCell="D9" activePane="bottomRight" state="frozen"/>
      <selection pane="topRight" activeCell="D1" sqref="D1"/>
      <selection pane="bottomLeft" activeCell="A9" sqref="A9"/>
      <selection pane="bottomRight"/>
    </sheetView>
  </sheetViews>
  <sheetFormatPr defaultColWidth="0" defaultRowHeight="12" zeroHeight="1"/>
  <cols>
    <col min="1" max="1" width="1.7109375" style="72" customWidth="1"/>
    <col min="2" max="2" width="1.7109375" style="149" customWidth="1"/>
    <col min="3" max="3" width="50.7109375" style="149" customWidth="1"/>
    <col min="4" max="27" width="7.7109375" style="72" customWidth="1"/>
    <col min="28" max="28" width="7.7109375" customWidth="1"/>
    <col min="29" max="39" width="7.7109375" style="75" customWidth="1"/>
    <col min="40" max="40" width="8.85546875" style="75" customWidth="1"/>
    <col min="41" max="42" width="1.7109375" style="72" customWidth="1"/>
    <col min="43" max="53" width="6.7109375" style="78" customWidth="1"/>
    <col min="54" max="79" width="6.7109375" style="72" customWidth="1"/>
    <col min="80" max="80" width="1.7109375" style="72" customWidth="1"/>
    <col min="81" max="81" width="10.7109375" style="72" customWidth="1"/>
    <col min="82" max="82" width="9.140625" style="72" customWidth="1"/>
    <col min="83" max="16384" width="0" style="72" hidden="1"/>
  </cols>
  <sheetData>
    <row r="1" spans="2:91" s="47" customFormat="1" ht="20.100000000000001" customHeight="1">
      <c r="B1" s="375" t="s">
        <v>16</v>
      </c>
      <c r="C1" s="373"/>
      <c r="D1" s="45"/>
      <c r="E1" s="45"/>
      <c r="F1" s="45"/>
      <c r="G1" s="45"/>
      <c r="H1" s="45"/>
      <c r="I1" s="45"/>
      <c r="J1" s="45"/>
      <c r="K1" s="45"/>
      <c r="L1" s="45"/>
      <c r="M1" s="45"/>
      <c r="N1" s="45"/>
      <c r="O1" s="45"/>
      <c r="P1" s="45"/>
      <c r="Q1" s="45"/>
      <c r="R1" s="45"/>
      <c r="S1" s="45"/>
      <c r="T1" s="45"/>
      <c r="U1" s="45"/>
      <c r="V1" s="45"/>
      <c r="W1" s="45"/>
      <c r="X1" s="45"/>
      <c r="Y1" s="45"/>
      <c r="Z1" s="45"/>
      <c r="AA1" s="45"/>
      <c r="AC1" s="51"/>
      <c r="AD1" s="51"/>
      <c r="AE1" s="51"/>
      <c r="AF1" s="51"/>
      <c r="AG1" s="51"/>
      <c r="AH1" s="51"/>
      <c r="AI1" s="51"/>
      <c r="AJ1" s="51"/>
      <c r="AK1" s="51"/>
      <c r="AL1" s="51"/>
      <c r="AM1" s="51"/>
      <c r="AN1" s="232"/>
      <c r="AO1" s="46"/>
      <c r="AP1" s="45"/>
      <c r="AQ1" s="80"/>
      <c r="AR1" s="80"/>
      <c r="AS1" s="80"/>
      <c r="AT1" s="46"/>
      <c r="CB1" s="46"/>
      <c r="CC1" s="71"/>
    </row>
    <row r="2" spans="2:91" s="47" customFormat="1" ht="20.100000000000001" customHeight="1">
      <c r="B2" s="151"/>
      <c r="C2" s="531" t="s">
        <v>56</v>
      </c>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46"/>
      <c r="AP2" s="31"/>
      <c r="AQ2" s="193" t="s">
        <v>57</v>
      </c>
      <c r="AR2" s="194">
        <f>MAX(AQ9:CC126)</f>
        <v>0</v>
      </c>
      <c r="AT2" s="46"/>
    </row>
    <row r="3" spans="2:91" s="47" customFormat="1" ht="20.100000000000001" customHeight="1">
      <c r="B3" s="146"/>
      <c r="C3" s="531" t="s">
        <v>50</v>
      </c>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46"/>
      <c r="AP3" s="31"/>
      <c r="AQ3" s="195" t="s">
        <v>58</v>
      </c>
      <c r="AR3" s="196">
        <f>MIN(AQ9:CC126)</f>
        <v>0</v>
      </c>
      <c r="AT3" s="46"/>
      <c r="CB3" s="46"/>
      <c r="CC3" s="71"/>
    </row>
    <row r="4" spans="2:91" s="47" customFormat="1" ht="20.100000000000001" customHeight="1">
      <c r="B4" s="146"/>
      <c r="C4" s="531" t="s">
        <v>289</v>
      </c>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46"/>
      <c r="AP4" s="83"/>
      <c r="AT4" s="83"/>
      <c r="AU4" s="83"/>
      <c r="AV4" s="83"/>
      <c r="AW4" s="83"/>
      <c r="AX4" s="46"/>
      <c r="AY4" s="71"/>
      <c r="AZ4" s="46"/>
      <c r="BA4" s="46"/>
      <c r="CB4" s="46"/>
      <c r="CC4" s="71"/>
    </row>
    <row r="5" spans="2:91" s="47" customFormat="1" ht="20.100000000000001" customHeight="1">
      <c r="B5" s="146"/>
      <c r="C5" s="531" t="s">
        <v>275</v>
      </c>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P5" s="83"/>
      <c r="AQ5" s="537" t="s">
        <v>55</v>
      </c>
      <c r="AR5" s="538"/>
      <c r="AS5" s="538"/>
      <c r="AT5" s="538"/>
      <c r="AU5" s="538"/>
      <c r="AV5" s="538"/>
      <c r="AW5" s="538"/>
      <c r="AX5" s="538"/>
      <c r="AY5" s="538"/>
      <c r="AZ5" s="538"/>
      <c r="BA5" s="538"/>
      <c r="BB5" s="538"/>
      <c r="BC5" s="538"/>
      <c r="BD5" s="538"/>
      <c r="BE5" s="538"/>
      <c r="BF5" s="538"/>
      <c r="BG5" s="538"/>
      <c r="BH5" s="538"/>
      <c r="BI5" s="538"/>
      <c r="BJ5" s="538"/>
      <c r="BK5" s="538"/>
      <c r="BL5" s="538"/>
      <c r="BM5" s="538"/>
      <c r="BN5" s="538"/>
      <c r="BO5" s="538"/>
      <c r="BP5" s="538"/>
      <c r="BQ5" s="538"/>
      <c r="BR5" s="538"/>
      <c r="BS5" s="538"/>
      <c r="BT5" s="538"/>
      <c r="BU5" s="538"/>
      <c r="BV5" s="538"/>
      <c r="BW5" s="538"/>
      <c r="BX5" s="538"/>
      <c r="BY5" s="538"/>
      <c r="BZ5" s="538"/>
      <c r="CA5" s="538"/>
      <c r="CB5" s="538"/>
      <c r="CC5" s="539"/>
      <c r="CD5" s="83"/>
      <c r="CE5" s="83"/>
      <c r="CF5" s="83"/>
      <c r="CG5" s="83"/>
      <c r="CH5" s="83"/>
      <c r="CI5" s="83"/>
      <c r="CJ5" s="83"/>
      <c r="CK5" s="83"/>
      <c r="CL5" s="83"/>
      <c r="CM5" s="83"/>
    </row>
    <row r="6" spans="2:91" s="47" customFormat="1" ht="39.950000000000003" customHeight="1">
      <c r="B6" s="146"/>
      <c r="C6" s="146"/>
      <c r="D6" s="545" t="s">
        <v>180</v>
      </c>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45"/>
      <c r="AT6" s="80"/>
      <c r="AU6" s="80"/>
      <c r="AV6" s="80"/>
      <c r="AW6" s="80"/>
      <c r="AX6" s="80"/>
      <c r="AY6" s="80"/>
      <c r="AZ6" s="80"/>
      <c r="BA6" s="80"/>
      <c r="BB6" s="46"/>
      <c r="BC6" s="71"/>
      <c r="BD6" s="46"/>
      <c r="BE6" s="46"/>
    </row>
    <row r="7" spans="2:91" s="57" customFormat="1" ht="27.95" customHeight="1">
      <c r="B7" s="376"/>
      <c r="C7" s="374" t="s">
        <v>0</v>
      </c>
      <c r="D7" s="541" t="s">
        <v>59</v>
      </c>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116"/>
      <c r="AP7" s="55"/>
      <c r="AQ7" s="537" t="str">
        <f>+D7</f>
        <v>Total turnover in listed currencies against all other currencies ²</v>
      </c>
      <c r="AR7" s="538"/>
      <c r="AS7" s="538"/>
      <c r="AT7" s="538"/>
      <c r="AU7" s="538"/>
      <c r="AV7" s="538"/>
      <c r="AW7" s="538"/>
      <c r="AX7" s="538"/>
      <c r="AY7" s="538"/>
      <c r="AZ7" s="538"/>
      <c r="BA7" s="538"/>
      <c r="BB7" s="538"/>
      <c r="BC7" s="538"/>
      <c r="BD7" s="538"/>
      <c r="BE7" s="538"/>
      <c r="BF7" s="538"/>
      <c r="BG7" s="538"/>
      <c r="BH7" s="538"/>
      <c r="BI7" s="538"/>
      <c r="BJ7" s="538"/>
      <c r="BK7" s="538"/>
      <c r="BL7" s="538"/>
      <c r="BM7" s="538"/>
      <c r="BN7" s="538"/>
      <c r="BO7" s="538"/>
      <c r="BP7" s="538"/>
      <c r="BQ7" s="538"/>
      <c r="BR7" s="538"/>
      <c r="BS7" s="538"/>
      <c r="BT7" s="538"/>
      <c r="BU7" s="538"/>
      <c r="BV7" s="538"/>
      <c r="BW7" s="538"/>
      <c r="BX7" s="538"/>
      <c r="BY7" s="538"/>
      <c r="BZ7" s="538"/>
      <c r="CA7" s="539"/>
      <c r="CB7" s="56"/>
      <c r="CC7" s="552" t="s">
        <v>179</v>
      </c>
    </row>
    <row r="8" spans="2:91" s="57" customFormat="1" ht="27.95" customHeight="1">
      <c r="B8" s="370"/>
      <c r="C8" s="371"/>
      <c r="D8" s="439" t="s">
        <v>335</v>
      </c>
      <c r="E8" s="159" t="s">
        <v>147</v>
      </c>
      <c r="F8" s="159" t="s">
        <v>7</v>
      </c>
      <c r="G8" s="159" t="s">
        <v>255</v>
      </c>
      <c r="H8" s="159" t="s">
        <v>148</v>
      </c>
      <c r="I8" s="159" t="s">
        <v>23</v>
      </c>
      <c r="J8" s="159" t="s">
        <v>6</v>
      </c>
      <c r="K8" s="159" t="s">
        <v>5</v>
      </c>
      <c r="L8" s="159" t="s">
        <v>146</v>
      </c>
      <c r="M8" s="159" t="s">
        <v>35</v>
      </c>
      <c r="N8" s="159" t="s">
        <v>149</v>
      </c>
      <c r="O8" s="159" t="s">
        <v>24</v>
      </c>
      <c r="P8" s="159" t="s">
        <v>21</v>
      </c>
      <c r="Q8" s="159" t="s">
        <v>4</v>
      </c>
      <c r="R8" s="159" t="s">
        <v>25</v>
      </c>
      <c r="S8" s="159" t="s">
        <v>26</v>
      </c>
      <c r="T8" s="159" t="s">
        <v>36</v>
      </c>
      <c r="U8" s="159" t="s">
        <v>150</v>
      </c>
      <c r="V8" s="159" t="s">
        <v>37</v>
      </c>
      <c r="W8" s="159" t="s">
        <v>27</v>
      </c>
      <c r="X8" s="159" t="s">
        <v>28</v>
      </c>
      <c r="Y8" s="159" t="s">
        <v>151</v>
      </c>
      <c r="Z8" s="159" t="s">
        <v>39</v>
      </c>
      <c r="AA8" s="159" t="s">
        <v>38</v>
      </c>
      <c r="AB8" s="159" t="s">
        <v>152</v>
      </c>
      <c r="AC8" s="159" t="s">
        <v>29</v>
      </c>
      <c r="AD8" s="161" t="s">
        <v>30</v>
      </c>
      <c r="AE8" s="159" t="s">
        <v>256</v>
      </c>
      <c r="AF8" s="159" t="s">
        <v>31</v>
      </c>
      <c r="AG8" s="159" t="s">
        <v>153</v>
      </c>
      <c r="AH8" s="159" t="s">
        <v>22</v>
      </c>
      <c r="AI8" s="159" t="s">
        <v>40</v>
      </c>
      <c r="AJ8" s="159" t="s">
        <v>32</v>
      </c>
      <c r="AK8" s="159" t="s">
        <v>269</v>
      </c>
      <c r="AL8" s="159" t="s">
        <v>33</v>
      </c>
      <c r="AM8" s="159" t="s">
        <v>34</v>
      </c>
      <c r="AN8" s="372" t="s">
        <v>257</v>
      </c>
      <c r="AO8" s="116"/>
      <c r="AP8" s="58"/>
      <c r="AQ8" s="168" t="str">
        <f>+D8</f>
        <v>AED</v>
      </c>
      <c r="AR8" s="168" t="str">
        <f>+E8</f>
        <v>ARS</v>
      </c>
      <c r="AS8" s="168" t="str">
        <f t="shared" ref="AS8:BJ8" si="0">+F8</f>
        <v>AUD</v>
      </c>
      <c r="AT8" s="168" t="str">
        <f t="shared" si="0"/>
        <v>BGN</v>
      </c>
      <c r="AU8" s="168" t="str">
        <f t="shared" si="0"/>
        <v>BHD</v>
      </c>
      <c r="AV8" s="168" t="str">
        <f t="shared" si="0"/>
        <v>BRL</v>
      </c>
      <c r="AW8" s="168" t="str">
        <f t="shared" si="0"/>
        <v>CAD</v>
      </c>
      <c r="AX8" s="168" t="str">
        <f t="shared" si="0"/>
        <v>CHF</v>
      </c>
      <c r="AY8" s="168" t="str">
        <f t="shared" si="0"/>
        <v>CLP</v>
      </c>
      <c r="AZ8" s="168" t="str">
        <f t="shared" si="0"/>
        <v>CNY</v>
      </c>
      <c r="BA8" s="168" t="str">
        <f t="shared" si="0"/>
        <v>COP</v>
      </c>
      <c r="BB8" s="168" t="str">
        <f t="shared" si="0"/>
        <v>CZK</v>
      </c>
      <c r="BC8" s="168" t="str">
        <f t="shared" si="0"/>
        <v>DKK</v>
      </c>
      <c r="BD8" s="168" t="str">
        <f t="shared" si="0"/>
        <v>GBP</v>
      </c>
      <c r="BE8" s="168" t="str">
        <f t="shared" si="0"/>
        <v>HKD</v>
      </c>
      <c r="BF8" s="168" t="str">
        <f t="shared" si="0"/>
        <v>HUF</v>
      </c>
      <c r="BG8" s="168" t="str">
        <f t="shared" si="0"/>
        <v>IDR</v>
      </c>
      <c r="BH8" s="168" t="str">
        <f t="shared" si="0"/>
        <v>ILS</v>
      </c>
      <c r="BI8" s="168" t="str">
        <f t="shared" si="0"/>
        <v>INR</v>
      </c>
      <c r="BJ8" s="168" t="str">
        <f t="shared" si="0"/>
        <v>KRW</v>
      </c>
      <c r="BK8" s="168" t="str">
        <f t="shared" ref="BK8:CA8" si="1">+X8</f>
        <v>MXN</v>
      </c>
      <c r="BL8" s="168" t="str">
        <f t="shared" si="1"/>
        <v>MYR</v>
      </c>
      <c r="BM8" s="168" t="str">
        <f t="shared" si="1"/>
        <v>NOK</v>
      </c>
      <c r="BN8" s="168" t="str">
        <f t="shared" si="1"/>
        <v>NZD</v>
      </c>
      <c r="BO8" s="168" t="str">
        <f t="shared" si="1"/>
        <v>PEN</v>
      </c>
      <c r="BP8" s="168" t="str">
        <f t="shared" si="1"/>
        <v>PHP</v>
      </c>
      <c r="BQ8" s="168" t="str">
        <f t="shared" si="1"/>
        <v>PLN</v>
      </c>
      <c r="BR8" s="168" t="str">
        <f t="shared" si="1"/>
        <v>RON</v>
      </c>
      <c r="BS8" s="168" t="str">
        <f t="shared" si="1"/>
        <v>RUB</v>
      </c>
      <c r="BT8" s="168" t="str">
        <f t="shared" si="1"/>
        <v>SAR</v>
      </c>
      <c r="BU8" s="168" t="str">
        <f t="shared" si="1"/>
        <v>SEK</v>
      </c>
      <c r="BV8" s="168" t="str">
        <f t="shared" si="1"/>
        <v>SGD</v>
      </c>
      <c r="BW8" s="168" t="str">
        <f t="shared" si="1"/>
        <v>THB</v>
      </c>
      <c r="BX8" s="168" t="str">
        <f t="shared" si="1"/>
        <v>TRY</v>
      </c>
      <c r="BY8" s="168" t="str">
        <f t="shared" si="1"/>
        <v>TWD</v>
      </c>
      <c r="BZ8" s="168" t="str">
        <f t="shared" si="1"/>
        <v>ZAR</v>
      </c>
      <c r="CA8" s="168" t="str">
        <f t="shared" si="1"/>
        <v>Other</v>
      </c>
      <c r="CB8" s="56"/>
      <c r="CC8" s="553"/>
    </row>
    <row r="9" spans="2:91" s="61" customFormat="1" ht="30" customHeight="1">
      <c r="B9" s="356"/>
      <c r="C9" s="357" t="s">
        <v>51</v>
      </c>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56"/>
      <c r="AO9" s="317"/>
      <c r="AP9" s="6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60"/>
      <c r="CC9" s="85"/>
    </row>
    <row r="10" spans="2:91" s="57" customFormat="1" ht="17.100000000000001" customHeight="1">
      <c r="B10" s="358"/>
      <c r="C10" s="189" t="s">
        <v>10</v>
      </c>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56"/>
      <c r="AO10" s="318"/>
      <c r="AQ10" s="94">
        <f>+D10-SUM(D11:D12)</f>
        <v>0</v>
      </c>
      <c r="AR10" s="94">
        <f>+E10-SUM(E11:E12)</f>
        <v>0</v>
      </c>
      <c r="AS10" s="94">
        <f t="shared" ref="AS10:BJ10" si="2">+F10-SUM(F11:F12)</f>
        <v>0</v>
      </c>
      <c r="AT10" s="94">
        <f t="shared" si="2"/>
        <v>0</v>
      </c>
      <c r="AU10" s="94">
        <f t="shared" si="2"/>
        <v>0</v>
      </c>
      <c r="AV10" s="94">
        <f t="shared" si="2"/>
        <v>0</v>
      </c>
      <c r="AW10" s="94">
        <f t="shared" si="2"/>
        <v>0</v>
      </c>
      <c r="AX10" s="94">
        <f t="shared" si="2"/>
        <v>0</v>
      </c>
      <c r="AY10" s="94">
        <f t="shared" si="2"/>
        <v>0</v>
      </c>
      <c r="AZ10" s="94">
        <f t="shared" si="2"/>
        <v>0</v>
      </c>
      <c r="BA10" s="94">
        <f t="shared" si="2"/>
        <v>0</v>
      </c>
      <c r="BB10" s="94">
        <f t="shared" si="2"/>
        <v>0</v>
      </c>
      <c r="BC10" s="94">
        <f t="shared" si="2"/>
        <v>0</v>
      </c>
      <c r="BD10" s="94">
        <f t="shared" si="2"/>
        <v>0</v>
      </c>
      <c r="BE10" s="94">
        <f t="shared" si="2"/>
        <v>0</v>
      </c>
      <c r="BF10" s="94">
        <f t="shared" si="2"/>
        <v>0</v>
      </c>
      <c r="BG10" s="94">
        <f t="shared" si="2"/>
        <v>0</v>
      </c>
      <c r="BH10" s="94">
        <f t="shared" si="2"/>
        <v>0</v>
      </c>
      <c r="BI10" s="94">
        <f t="shared" si="2"/>
        <v>0</v>
      </c>
      <c r="BJ10" s="94">
        <f t="shared" si="2"/>
        <v>0</v>
      </c>
      <c r="BK10" s="94">
        <f t="shared" ref="BK10:CA10" si="3">+X10-SUM(X11:X12)</f>
        <v>0</v>
      </c>
      <c r="BL10" s="94">
        <f t="shared" si="3"/>
        <v>0</v>
      </c>
      <c r="BM10" s="94">
        <f t="shared" si="3"/>
        <v>0</v>
      </c>
      <c r="BN10" s="94">
        <f t="shared" si="3"/>
        <v>0</v>
      </c>
      <c r="BO10" s="94">
        <f t="shared" si="3"/>
        <v>0</v>
      </c>
      <c r="BP10" s="94">
        <f t="shared" si="3"/>
        <v>0</v>
      </c>
      <c r="BQ10" s="94">
        <f t="shared" si="3"/>
        <v>0</v>
      </c>
      <c r="BR10" s="94">
        <f t="shared" si="3"/>
        <v>0</v>
      </c>
      <c r="BS10" s="94">
        <f t="shared" si="3"/>
        <v>0</v>
      </c>
      <c r="BT10" s="94">
        <f t="shared" si="3"/>
        <v>0</v>
      </c>
      <c r="BU10" s="94">
        <f t="shared" si="3"/>
        <v>0</v>
      </c>
      <c r="BV10" s="94">
        <f t="shared" si="3"/>
        <v>0</v>
      </c>
      <c r="BW10" s="94">
        <f t="shared" si="3"/>
        <v>0</v>
      </c>
      <c r="BX10" s="94">
        <f t="shared" si="3"/>
        <v>0</v>
      </c>
      <c r="BY10" s="94">
        <f t="shared" si="3"/>
        <v>0</v>
      </c>
      <c r="BZ10" s="94">
        <f t="shared" si="3"/>
        <v>0</v>
      </c>
      <c r="CA10" s="94">
        <f t="shared" si="3"/>
        <v>0</v>
      </c>
      <c r="CB10" s="56"/>
      <c r="CC10" s="94">
        <f>SUM(D10:AO10)-'A1'!L10-'A2'!Y10-'A3'!P10-'A3'!X10-'A3'!Z10*2</f>
        <v>0</v>
      </c>
    </row>
    <row r="11" spans="2:91" s="57" customFormat="1" ht="17.100000000000001" customHeight="1">
      <c r="B11" s="359"/>
      <c r="C11" s="191" t="s">
        <v>53</v>
      </c>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56"/>
      <c r="AO11" s="318"/>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56"/>
      <c r="CC11" s="94">
        <f>SUM(D11:AO11)-'A1'!L11-'A2'!Y11-'A3'!P11-'A3'!X11-'A3'!Z11*2</f>
        <v>0</v>
      </c>
    </row>
    <row r="12" spans="2:91" s="57" customFormat="1" ht="17.100000000000001" customHeight="1">
      <c r="B12" s="359"/>
      <c r="C12" s="191" t="s">
        <v>54</v>
      </c>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56"/>
      <c r="AO12" s="318"/>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56"/>
      <c r="CC12" s="94">
        <f>SUM(D12:AO12)-'A1'!L12-'A2'!Y12-'A3'!P12-'A3'!X12-'A3'!Z12*2</f>
        <v>0</v>
      </c>
    </row>
    <row r="13" spans="2:91" s="57" customFormat="1" ht="30" customHeight="1">
      <c r="B13" s="358"/>
      <c r="C13" s="189" t="s">
        <v>11</v>
      </c>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56"/>
      <c r="AO13" s="318"/>
      <c r="AQ13" s="94">
        <f>+D13-SUM(D14:D15)</f>
        <v>0</v>
      </c>
      <c r="AR13" s="94">
        <f>+E13-SUM(E14:E15)</f>
        <v>0</v>
      </c>
      <c r="AS13" s="94">
        <f t="shared" ref="AS13:BJ13" si="4">+F13-SUM(F14:F15)</f>
        <v>0</v>
      </c>
      <c r="AT13" s="94">
        <f t="shared" si="4"/>
        <v>0</v>
      </c>
      <c r="AU13" s="94">
        <f t="shared" si="4"/>
        <v>0</v>
      </c>
      <c r="AV13" s="94">
        <f t="shared" si="4"/>
        <v>0</v>
      </c>
      <c r="AW13" s="94">
        <f t="shared" si="4"/>
        <v>0</v>
      </c>
      <c r="AX13" s="94">
        <f t="shared" si="4"/>
        <v>0</v>
      </c>
      <c r="AY13" s="94">
        <f t="shared" si="4"/>
        <v>0</v>
      </c>
      <c r="AZ13" s="94">
        <f t="shared" si="4"/>
        <v>0</v>
      </c>
      <c r="BA13" s="94">
        <f t="shared" si="4"/>
        <v>0</v>
      </c>
      <c r="BB13" s="94">
        <f t="shared" si="4"/>
        <v>0</v>
      </c>
      <c r="BC13" s="94">
        <f t="shared" si="4"/>
        <v>0</v>
      </c>
      <c r="BD13" s="94">
        <f t="shared" si="4"/>
        <v>0</v>
      </c>
      <c r="BE13" s="94">
        <f t="shared" si="4"/>
        <v>0</v>
      </c>
      <c r="BF13" s="94">
        <f t="shared" si="4"/>
        <v>0</v>
      </c>
      <c r="BG13" s="94">
        <f t="shared" si="4"/>
        <v>0</v>
      </c>
      <c r="BH13" s="94">
        <f t="shared" si="4"/>
        <v>0</v>
      </c>
      <c r="BI13" s="94">
        <f t="shared" si="4"/>
        <v>0</v>
      </c>
      <c r="BJ13" s="94">
        <f t="shared" si="4"/>
        <v>0</v>
      </c>
      <c r="BK13" s="94">
        <f t="shared" ref="BK13:CA13" si="5">+X13-SUM(X14:X15)</f>
        <v>0</v>
      </c>
      <c r="BL13" s="94">
        <f t="shared" si="5"/>
        <v>0</v>
      </c>
      <c r="BM13" s="94">
        <f t="shared" si="5"/>
        <v>0</v>
      </c>
      <c r="BN13" s="94">
        <f t="shared" si="5"/>
        <v>0</v>
      </c>
      <c r="BO13" s="94">
        <f t="shared" si="5"/>
        <v>0</v>
      </c>
      <c r="BP13" s="94">
        <f t="shared" si="5"/>
        <v>0</v>
      </c>
      <c r="BQ13" s="94">
        <f t="shared" si="5"/>
        <v>0</v>
      </c>
      <c r="BR13" s="94">
        <f t="shared" si="5"/>
        <v>0</v>
      </c>
      <c r="BS13" s="94">
        <f t="shared" si="5"/>
        <v>0</v>
      </c>
      <c r="BT13" s="94">
        <f t="shared" si="5"/>
        <v>0</v>
      </c>
      <c r="BU13" s="94">
        <f t="shared" si="5"/>
        <v>0</v>
      </c>
      <c r="BV13" s="94">
        <f t="shared" si="5"/>
        <v>0</v>
      </c>
      <c r="BW13" s="94">
        <f t="shared" si="5"/>
        <v>0</v>
      </c>
      <c r="BX13" s="94">
        <f t="shared" si="5"/>
        <v>0</v>
      </c>
      <c r="BY13" s="94">
        <f t="shared" si="5"/>
        <v>0</v>
      </c>
      <c r="BZ13" s="94">
        <f t="shared" si="5"/>
        <v>0</v>
      </c>
      <c r="CA13" s="94">
        <f t="shared" si="5"/>
        <v>0</v>
      </c>
      <c r="CB13" s="56"/>
      <c r="CC13" s="94">
        <f>SUM(D13:AO13)-'A1'!L13-'A2'!Y13-'A3'!P13-'A3'!X13-'A3'!Z13*2</f>
        <v>0</v>
      </c>
    </row>
    <row r="14" spans="2:91" s="57" customFormat="1" ht="17.100000000000001" customHeight="1">
      <c r="B14" s="358"/>
      <c r="C14" s="191" t="s">
        <v>53</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56"/>
      <c r="AO14" s="318"/>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56"/>
      <c r="CC14" s="94">
        <f>SUM(D14:AO14)-'A1'!L14-'A2'!Y14-'A3'!P14-'A3'!X14-'A3'!Z14*2</f>
        <v>0</v>
      </c>
    </row>
    <row r="15" spans="2:91" s="57" customFormat="1" ht="17.100000000000001" customHeight="1">
      <c r="B15" s="358"/>
      <c r="C15" s="191" t="s">
        <v>54</v>
      </c>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56"/>
      <c r="AO15" s="318"/>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56"/>
      <c r="CC15" s="94">
        <f>SUM(D15:AO15)-'A1'!L15-'A2'!Y15-'A3'!P15-'A3'!X15-'A3'!Z15*2</f>
        <v>0</v>
      </c>
    </row>
    <row r="16" spans="2:91" s="61" customFormat="1" ht="30" customHeight="1">
      <c r="B16" s="360"/>
      <c r="C16" s="361" t="s">
        <v>168</v>
      </c>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52"/>
      <c r="AO16" s="317"/>
      <c r="AQ16" s="96">
        <f>+D13-SUM(D16:D21)</f>
        <v>0</v>
      </c>
      <c r="AR16" s="96">
        <f>+E13-SUM(E16:E21)</f>
        <v>0</v>
      </c>
      <c r="AS16" s="96">
        <f t="shared" ref="AS16:BJ16" si="6">+F13-SUM(F16:F21)</f>
        <v>0</v>
      </c>
      <c r="AT16" s="96">
        <f t="shared" si="6"/>
        <v>0</v>
      </c>
      <c r="AU16" s="96">
        <f t="shared" si="6"/>
        <v>0</v>
      </c>
      <c r="AV16" s="96">
        <f t="shared" si="6"/>
        <v>0</v>
      </c>
      <c r="AW16" s="96">
        <f t="shared" si="6"/>
        <v>0</v>
      </c>
      <c r="AX16" s="96">
        <f t="shared" si="6"/>
        <v>0</v>
      </c>
      <c r="AY16" s="96">
        <f t="shared" si="6"/>
        <v>0</v>
      </c>
      <c r="AZ16" s="96">
        <f t="shared" si="6"/>
        <v>0</v>
      </c>
      <c r="BA16" s="96">
        <f t="shared" si="6"/>
        <v>0</v>
      </c>
      <c r="BB16" s="96">
        <f t="shared" si="6"/>
        <v>0</v>
      </c>
      <c r="BC16" s="96">
        <f t="shared" si="6"/>
        <v>0</v>
      </c>
      <c r="BD16" s="96">
        <f t="shared" si="6"/>
        <v>0</v>
      </c>
      <c r="BE16" s="96">
        <f t="shared" si="6"/>
        <v>0</v>
      </c>
      <c r="BF16" s="96">
        <f t="shared" si="6"/>
        <v>0</v>
      </c>
      <c r="BG16" s="96">
        <f t="shared" si="6"/>
        <v>0</v>
      </c>
      <c r="BH16" s="96">
        <f t="shared" si="6"/>
        <v>0</v>
      </c>
      <c r="BI16" s="96">
        <f t="shared" si="6"/>
        <v>0</v>
      </c>
      <c r="BJ16" s="96">
        <f t="shared" si="6"/>
        <v>0</v>
      </c>
      <c r="BK16" s="96">
        <f t="shared" ref="BK16:CA16" si="7">+X13-SUM(X16:X21)</f>
        <v>0</v>
      </c>
      <c r="BL16" s="96">
        <f t="shared" si="7"/>
        <v>0</v>
      </c>
      <c r="BM16" s="96">
        <f t="shared" si="7"/>
        <v>0</v>
      </c>
      <c r="BN16" s="96">
        <f t="shared" si="7"/>
        <v>0</v>
      </c>
      <c r="BO16" s="96">
        <f t="shared" si="7"/>
        <v>0</v>
      </c>
      <c r="BP16" s="96">
        <f t="shared" si="7"/>
        <v>0</v>
      </c>
      <c r="BQ16" s="96">
        <f t="shared" si="7"/>
        <v>0</v>
      </c>
      <c r="BR16" s="96">
        <f t="shared" si="7"/>
        <v>0</v>
      </c>
      <c r="BS16" s="96">
        <f t="shared" si="7"/>
        <v>0</v>
      </c>
      <c r="BT16" s="96">
        <f t="shared" si="7"/>
        <v>0</v>
      </c>
      <c r="BU16" s="96">
        <f t="shared" si="7"/>
        <v>0</v>
      </c>
      <c r="BV16" s="96">
        <f t="shared" si="7"/>
        <v>0</v>
      </c>
      <c r="BW16" s="96">
        <f t="shared" si="7"/>
        <v>0</v>
      </c>
      <c r="BX16" s="96">
        <f t="shared" si="7"/>
        <v>0</v>
      </c>
      <c r="BY16" s="96">
        <f t="shared" si="7"/>
        <v>0</v>
      </c>
      <c r="BZ16" s="96">
        <f t="shared" si="7"/>
        <v>0</v>
      </c>
      <c r="CA16" s="96">
        <f t="shared" si="7"/>
        <v>0</v>
      </c>
      <c r="CB16" s="60"/>
      <c r="CC16" s="96">
        <f>SUM(D16:AO16)-'A1'!L16-'A2'!Y16-'A3'!P16-'A3'!X16-'A3'!Z16*2</f>
        <v>0</v>
      </c>
    </row>
    <row r="17" spans="2:81" s="57" customFormat="1" ht="17.100000000000001" customHeight="1">
      <c r="B17" s="359"/>
      <c r="C17" s="191" t="s">
        <v>66</v>
      </c>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56"/>
      <c r="AO17" s="318"/>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56"/>
      <c r="CC17" s="94">
        <f>SUM(D17:AO17)-'A1'!L17-'A2'!Y17-'A3'!P17-'A3'!X17-'A3'!Z17*2</f>
        <v>0</v>
      </c>
    </row>
    <row r="18" spans="2:81" s="57" customFormat="1" ht="17.100000000000001" customHeight="1">
      <c r="B18" s="359"/>
      <c r="C18" s="191" t="s">
        <v>270</v>
      </c>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56"/>
      <c r="AO18" s="318"/>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56"/>
      <c r="CC18" s="94">
        <f>SUM(D18:AO18)-'A1'!L18-'A2'!Y18-'A3'!P18-'A3'!X18-'A3'!Z18*2</f>
        <v>0</v>
      </c>
    </row>
    <row r="19" spans="2:81" s="57" customFormat="1" ht="17.100000000000001" customHeight="1">
      <c r="B19" s="359"/>
      <c r="C19" s="191" t="s">
        <v>169</v>
      </c>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56"/>
      <c r="AO19" s="318"/>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56"/>
      <c r="CC19" s="94">
        <f>SUM(D19:AO19)-'A1'!L19-'A2'!Y19-'A3'!P19-'A3'!X19-'A3'!Z19*2</f>
        <v>0</v>
      </c>
    </row>
    <row r="20" spans="2:81" s="57" customFormat="1" ht="17.100000000000001" customHeight="1">
      <c r="B20" s="359"/>
      <c r="C20" s="490" t="s">
        <v>46</v>
      </c>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56"/>
      <c r="AO20" s="318"/>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56"/>
      <c r="CC20" s="94">
        <f>SUM(D20:AO20)-'A1'!L20-'A2'!Y20-'A3'!P20-'A3'!X20-'A3'!Z20*2</f>
        <v>0</v>
      </c>
    </row>
    <row r="21" spans="2:81" s="57" customFormat="1" ht="16.5" customHeight="1">
      <c r="B21" s="359"/>
      <c r="C21" s="490" t="s">
        <v>211</v>
      </c>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56"/>
      <c r="AO21" s="318"/>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56"/>
      <c r="CC21" s="94">
        <f>SUM(D21:AO21)-'A1'!L21-'A2'!Y21-'A3'!P21-'A3'!X21-'A3'!Z21*2</f>
        <v>0</v>
      </c>
    </row>
    <row r="22" spans="2:81" s="61" customFormat="1" ht="24.95" customHeight="1">
      <c r="B22" s="360"/>
      <c r="C22" s="190" t="s">
        <v>12</v>
      </c>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52"/>
      <c r="AO22" s="317"/>
      <c r="AQ22" s="96">
        <f>+D22-SUM(D23:D24)</f>
        <v>0</v>
      </c>
      <c r="AR22" s="96">
        <f>+E22-SUM(E23:E24)</f>
        <v>0</v>
      </c>
      <c r="AS22" s="96">
        <f t="shared" ref="AS22:BJ22" si="8">+F22-SUM(F23:F24)</f>
        <v>0</v>
      </c>
      <c r="AT22" s="96">
        <f t="shared" si="8"/>
        <v>0</v>
      </c>
      <c r="AU22" s="96">
        <f t="shared" si="8"/>
        <v>0</v>
      </c>
      <c r="AV22" s="96">
        <f t="shared" si="8"/>
        <v>0</v>
      </c>
      <c r="AW22" s="96">
        <f t="shared" si="8"/>
        <v>0</v>
      </c>
      <c r="AX22" s="96">
        <f t="shared" si="8"/>
        <v>0</v>
      </c>
      <c r="AY22" s="96">
        <f t="shared" si="8"/>
        <v>0</v>
      </c>
      <c r="AZ22" s="96">
        <f t="shared" si="8"/>
        <v>0</v>
      </c>
      <c r="BA22" s="96">
        <f t="shared" si="8"/>
        <v>0</v>
      </c>
      <c r="BB22" s="96">
        <f t="shared" si="8"/>
        <v>0</v>
      </c>
      <c r="BC22" s="96">
        <f t="shared" si="8"/>
        <v>0</v>
      </c>
      <c r="BD22" s="96">
        <f t="shared" si="8"/>
        <v>0</v>
      </c>
      <c r="BE22" s="96">
        <f t="shared" si="8"/>
        <v>0</v>
      </c>
      <c r="BF22" s="96">
        <f t="shared" si="8"/>
        <v>0</v>
      </c>
      <c r="BG22" s="96">
        <f t="shared" si="8"/>
        <v>0</v>
      </c>
      <c r="BH22" s="96">
        <f t="shared" si="8"/>
        <v>0</v>
      </c>
      <c r="BI22" s="96">
        <f t="shared" si="8"/>
        <v>0</v>
      </c>
      <c r="BJ22" s="96">
        <f t="shared" si="8"/>
        <v>0</v>
      </c>
      <c r="BK22" s="96">
        <f t="shared" ref="BK22:CA22" si="9">+X22-SUM(X23:X24)</f>
        <v>0</v>
      </c>
      <c r="BL22" s="96">
        <f t="shared" si="9"/>
        <v>0</v>
      </c>
      <c r="BM22" s="96">
        <f t="shared" si="9"/>
        <v>0</v>
      </c>
      <c r="BN22" s="96">
        <f t="shared" si="9"/>
        <v>0</v>
      </c>
      <c r="BO22" s="96">
        <f t="shared" si="9"/>
        <v>0</v>
      </c>
      <c r="BP22" s="96">
        <f t="shared" si="9"/>
        <v>0</v>
      </c>
      <c r="BQ22" s="96">
        <f t="shared" si="9"/>
        <v>0</v>
      </c>
      <c r="BR22" s="96">
        <f t="shared" si="9"/>
        <v>0</v>
      </c>
      <c r="BS22" s="96">
        <f t="shared" si="9"/>
        <v>0</v>
      </c>
      <c r="BT22" s="96">
        <f t="shared" si="9"/>
        <v>0</v>
      </c>
      <c r="BU22" s="96">
        <f t="shared" si="9"/>
        <v>0</v>
      </c>
      <c r="BV22" s="96">
        <f t="shared" si="9"/>
        <v>0</v>
      </c>
      <c r="BW22" s="96">
        <f t="shared" si="9"/>
        <v>0</v>
      </c>
      <c r="BX22" s="96">
        <f t="shared" si="9"/>
        <v>0</v>
      </c>
      <c r="BY22" s="96">
        <f t="shared" si="9"/>
        <v>0</v>
      </c>
      <c r="BZ22" s="96">
        <f t="shared" si="9"/>
        <v>0</v>
      </c>
      <c r="CA22" s="96">
        <f t="shared" si="9"/>
        <v>0</v>
      </c>
      <c r="CB22" s="60"/>
      <c r="CC22" s="96">
        <f>SUM(D22:AO22)-'A1'!L22-'A2'!Y22-'A3'!P22-'A3'!X22-'A3'!Z22*2</f>
        <v>0</v>
      </c>
    </row>
    <row r="23" spans="2:81" s="108" customFormat="1" ht="17.100000000000001" customHeight="1">
      <c r="B23" s="283"/>
      <c r="C23" s="191" t="s">
        <v>53</v>
      </c>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5"/>
      <c r="AI23" s="445"/>
      <c r="AJ23" s="445"/>
      <c r="AK23" s="445"/>
      <c r="AL23" s="445"/>
      <c r="AM23" s="445"/>
      <c r="AN23" s="443"/>
      <c r="AO23" s="319"/>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7"/>
      <c r="CC23" s="94">
        <f>SUM(D23:AO23)-'A1'!L23-'A2'!Y23-'A3'!P23-'A3'!X23-'A3'!Z23*2</f>
        <v>0</v>
      </c>
    </row>
    <row r="24" spans="2:81" s="57" customFormat="1" ht="17.100000000000001" customHeight="1">
      <c r="B24" s="359"/>
      <c r="C24" s="191" t="s">
        <v>54</v>
      </c>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56"/>
      <c r="AO24" s="318"/>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56"/>
      <c r="CC24" s="94">
        <f>SUM(D24:AO24)-'A1'!L24-'A2'!Y24-'A3'!P24-'A3'!X24-'A3'!Z24*2</f>
        <v>0</v>
      </c>
    </row>
    <row r="25" spans="2:81" s="61" customFormat="1" ht="30" customHeight="1">
      <c r="B25" s="362"/>
      <c r="C25" s="190" t="s">
        <v>47</v>
      </c>
      <c r="D25" s="447">
        <f t="shared" ref="D25:L25" si="10">+SUM(D22,D13,D10)</f>
        <v>0</v>
      </c>
      <c r="E25" s="447">
        <f t="shared" ref="E25" si="11">+SUM(E22,E13,E10)</f>
        <v>0</v>
      </c>
      <c r="F25" s="447">
        <f t="shared" si="10"/>
        <v>0</v>
      </c>
      <c r="G25" s="447">
        <f t="shared" si="10"/>
        <v>0</v>
      </c>
      <c r="H25" s="447">
        <f t="shared" si="10"/>
        <v>0</v>
      </c>
      <c r="I25" s="447">
        <f t="shared" si="10"/>
        <v>0</v>
      </c>
      <c r="J25" s="447">
        <f t="shared" si="10"/>
        <v>0</v>
      </c>
      <c r="K25" s="447">
        <f t="shared" si="10"/>
        <v>0</v>
      </c>
      <c r="L25" s="447">
        <f t="shared" si="10"/>
        <v>0</v>
      </c>
      <c r="M25" s="447">
        <f t="shared" ref="M25:AN25" si="12">+SUM(M22,M13,M10)</f>
        <v>0</v>
      </c>
      <c r="N25" s="447">
        <f t="shared" si="12"/>
        <v>0</v>
      </c>
      <c r="O25" s="447">
        <f t="shared" si="12"/>
        <v>0</v>
      </c>
      <c r="P25" s="447">
        <f t="shared" si="12"/>
        <v>0</v>
      </c>
      <c r="Q25" s="447">
        <f t="shared" si="12"/>
        <v>0</v>
      </c>
      <c r="R25" s="447">
        <f t="shared" si="12"/>
        <v>0</v>
      </c>
      <c r="S25" s="447">
        <f t="shared" si="12"/>
        <v>0</v>
      </c>
      <c r="T25" s="447">
        <f t="shared" si="12"/>
        <v>0</v>
      </c>
      <c r="U25" s="447">
        <f t="shared" si="12"/>
        <v>0</v>
      </c>
      <c r="V25" s="447">
        <f t="shared" si="12"/>
        <v>0</v>
      </c>
      <c r="W25" s="447">
        <f t="shared" si="12"/>
        <v>0</v>
      </c>
      <c r="X25" s="447">
        <f t="shared" si="12"/>
        <v>0</v>
      </c>
      <c r="Y25" s="447">
        <f t="shared" si="12"/>
        <v>0</v>
      </c>
      <c r="Z25" s="447">
        <f t="shared" si="12"/>
        <v>0</v>
      </c>
      <c r="AA25" s="447">
        <f t="shared" si="12"/>
        <v>0</v>
      </c>
      <c r="AB25" s="447">
        <f t="shared" si="12"/>
        <v>0</v>
      </c>
      <c r="AC25" s="447">
        <f t="shared" si="12"/>
        <v>0</v>
      </c>
      <c r="AD25" s="447">
        <f t="shared" si="12"/>
        <v>0</v>
      </c>
      <c r="AE25" s="447">
        <f t="shared" si="12"/>
        <v>0</v>
      </c>
      <c r="AF25" s="447">
        <f t="shared" si="12"/>
        <v>0</v>
      </c>
      <c r="AG25" s="447">
        <f t="shared" si="12"/>
        <v>0</v>
      </c>
      <c r="AH25" s="447">
        <f t="shared" si="12"/>
        <v>0</v>
      </c>
      <c r="AI25" s="447">
        <f t="shared" si="12"/>
        <v>0</v>
      </c>
      <c r="AJ25" s="447">
        <f t="shared" si="12"/>
        <v>0</v>
      </c>
      <c r="AK25" s="447">
        <f t="shared" si="12"/>
        <v>0</v>
      </c>
      <c r="AL25" s="447">
        <f t="shared" si="12"/>
        <v>0</v>
      </c>
      <c r="AM25" s="447">
        <f t="shared" si="12"/>
        <v>0</v>
      </c>
      <c r="AN25" s="444">
        <f t="shared" si="12"/>
        <v>0</v>
      </c>
      <c r="AO25" s="317"/>
      <c r="AP25" s="60"/>
      <c r="AQ25" s="96">
        <f>+D25-D10-D13-D22</f>
        <v>0</v>
      </c>
      <c r="AR25" s="96">
        <f>+E25-E10-E13-E22</f>
        <v>0</v>
      </c>
      <c r="AS25" s="96">
        <f t="shared" ref="AS25:BJ25" si="13">+F25-F10-F13-F22</f>
        <v>0</v>
      </c>
      <c r="AT25" s="96">
        <f t="shared" si="13"/>
        <v>0</v>
      </c>
      <c r="AU25" s="96">
        <f t="shared" si="13"/>
        <v>0</v>
      </c>
      <c r="AV25" s="96">
        <f t="shared" si="13"/>
        <v>0</v>
      </c>
      <c r="AW25" s="96">
        <f t="shared" si="13"/>
        <v>0</v>
      </c>
      <c r="AX25" s="96">
        <f t="shared" si="13"/>
        <v>0</v>
      </c>
      <c r="AY25" s="96">
        <f t="shared" si="13"/>
        <v>0</v>
      </c>
      <c r="AZ25" s="96">
        <f t="shared" si="13"/>
        <v>0</v>
      </c>
      <c r="BA25" s="96">
        <f t="shared" si="13"/>
        <v>0</v>
      </c>
      <c r="BB25" s="96">
        <f t="shared" si="13"/>
        <v>0</v>
      </c>
      <c r="BC25" s="96">
        <f t="shared" si="13"/>
        <v>0</v>
      </c>
      <c r="BD25" s="96">
        <f t="shared" si="13"/>
        <v>0</v>
      </c>
      <c r="BE25" s="96">
        <f t="shared" si="13"/>
        <v>0</v>
      </c>
      <c r="BF25" s="96">
        <f t="shared" si="13"/>
        <v>0</v>
      </c>
      <c r="BG25" s="96">
        <f t="shared" si="13"/>
        <v>0</v>
      </c>
      <c r="BH25" s="96">
        <f t="shared" si="13"/>
        <v>0</v>
      </c>
      <c r="BI25" s="96">
        <f t="shared" si="13"/>
        <v>0</v>
      </c>
      <c r="BJ25" s="96">
        <f t="shared" si="13"/>
        <v>0</v>
      </c>
      <c r="BK25" s="96">
        <f t="shared" ref="BK25:CA25" si="14">+X25-X10-X13-X22</f>
        <v>0</v>
      </c>
      <c r="BL25" s="96">
        <f t="shared" si="14"/>
        <v>0</v>
      </c>
      <c r="BM25" s="96">
        <f t="shared" si="14"/>
        <v>0</v>
      </c>
      <c r="BN25" s="96">
        <f t="shared" si="14"/>
        <v>0</v>
      </c>
      <c r="BO25" s="96">
        <f t="shared" si="14"/>
        <v>0</v>
      </c>
      <c r="BP25" s="96">
        <f t="shared" si="14"/>
        <v>0</v>
      </c>
      <c r="BQ25" s="96">
        <f t="shared" si="14"/>
        <v>0</v>
      </c>
      <c r="BR25" s="96">
        <f t="shared" si="14"/>
        <v>0</v>
      </c>
      <c r="BS25" s="96">
        <f t="shared" si="14"/>
        <v>0</v>
      </c>
      <c r="BT25" s="96">
        <f t="shared" si="14"/>
        <v>0</v>
      </c>
      <c r="BU25" s="96">
        <f t="shared" si="14"/>
        <v>0</v>
      </c>
      <c r="BV25" s="96">
        <f t="shared" si="14"/>
        <v>0</v>
      </c>
      <c r="BW25" s="96">
        <f t="shared" si="14"/>
        <v>0</v>
      </c>
      <c r="BX25" s="96">
        <f t="shared" si="14"/>
        <v>0</v>
      </c>
      <c r="BY25" s="96">
        <f t="shared" si="14"/>
        <v>0</v>
      </c>
      <c r="BZ25" s="96">
        <f t="shared" si="14"/>
        <v>0</v>
      </c>
      <c r="CA25" s="96">
        <f t="shared" si="14"/>
        <v>0</v>
      </c>
      <c r="CB25" s="60"/>
      <c r="CC25" s="96">
        <f>SUM(D25:AO25)-'A1'!L25-'A2'!Y25-'A3'!P25-'A3'!X25-'A3'!Z25*2</f>
        <v>0</v>
      </c>
    </row>
    <row r="26" spans="2:81" s="108" customFormat="1" ht="17.100000000000001" customHeight="1">
      <c r="B26" s="283"/>
      <c r="C26" s="425" t="s">
        <v>331</v>
      </c>
      <c r="D26" s="292"/>
      <c r="E26" s="292"/>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302"/>
      <c r="AO26" s="319"/>
      <c r="AP26" s="107"/>
      <c r="AQ26" s="104">
        <f>+IF((D26+D27&gt;D25),111,0)</f>
        <v>0</v>
      </c>
      <c r="AR26" s="104">
        <f>+IF((E26+E27&gt;E25),111,0)</f>
        <v>0</v>
      </c>
      <c r="AS26" s="104">
        <f t="shared" ref="AS26:CA26" si="15">+IF((F26+F27&gt;F25),111,0)</f>
        <v>0</v>
      </c>
      <c r="AT26" s="104">
        <f t="shared" si="15"/>
        <v>0</v>
      </c>
      <c r="AU26" s="104">
        <f t="shared" si="15"/>
        <v>0</v>
      </c>
      <c r="AV26" s="104">
        <f t="shared" si="15"/>
        <v>0</v>
      </c>
      <c r="AW26" s="104">
        <f t="shared" si="15"/>
        <v>0</v>
      </c>
      <c r="AX26" s="104">
        <f t="shared" si="15"/>
        <v>0</v>
      </c>
      <c r="AY26" s="104">
        <f t="shared" si="15"/>
        <v>0</v>
      </c>
      <c r="AZ26" s="104">
        <f t="shared" si="15"/>
        <v>0</v>
      </c>
      <c r="BA26" s="104">
        <f t="shared" si="15"/>
        <v>0</v>
      </c>
      <c r="BB26" s="104">
        <f t="shared" si="15"/>
        <v>0</v>
      </c>
      <c r="BC26" s="104">
        <f t="shared" si="15"/>
        <v>0</v>
      </c>
      <c r="BD26" s="104">
        <f t="shared" si="15"/>
        <v>0</v>
      </c>
      <c r="BE26" s="104">
        <f t="shared" si="15"/>
        <v>0</v>
      </c>
      <c r="BF26" s="104">
        <f t="shared" si="15"/>
        <v>0</v>
      </c>
      <c r="BG26" s="104">
        <f t="shared" si="15"/>
        <v>0</v>
      </c>
      <c r="BH26" s="104">
        <f t="shared" si="15"/>
        <v>0</v>
      </c>
      <c r="BI26" s="104">
        <f t="shared" si="15"/>
        <v>0</v>
      </c>
      <c r="BJ26" s="104">
        <f t="shared" si="15"/>
        <v>0</v>
      </c>
      <c r="BK26" s="104">
        <f t="shared" si="15"/>
        <v>0</v>
      </c>
      <c r="BL26" s="104">
        <f t="shared" si="15"/>
        <v>0</v>
      </c>
      <c r="BM26" s="104">
        <f t="shared" si="15"/>
        <v>0</v>
      </c>
      <c r="BN26" s="104">
        <f t="shared" si="15"/>
        <v>0</v>
      </c>
      <c r="BO26" s="104">
        <f t="shared" si="15"/>
        <v>0</v>
      </c>
      <c r="BP26" s="104">
        <f t="shared" si="15"/>
        <v>0</v>
      </c>
      <c r="BQ26" s="104">
        <f t="shared" si="15"/>
        <v>0</v>
      </c>
      <c r="BR26" s="104">
        <f t="shared" si="15"/>
        <v>0</v>
      </c>
      <c r="BS26" s="104">
        <f t="shared" si="15"/>
        <v>0</v>
      </c>
      <c r="BT26" s="104">
        <f t="shared" si="15"/>
        <v>0</v>
      </c>
      <c r="BU26" s="104">
        <f t="shared" si="15"/>
        <v>0</v>
      </c>
      <c r="BV26" s="104">
        <f t="shared" si="15"/>
        <v>0</v>
      </c>
      <c r="BW26" s="104">
        <f t="shared" si="15"/>
        <v>0</v>
      </c>
      <c r="BX26" s="104">
        <f t="shared" si="15"/>
        <v>0</v>
      </c>
      <c r="BY26" s="104">
        <f t="shared" si="15"/>
        <v>0</v>
      </c>
      <c r="BZ26" s="104">
        <f t="shared" si="15"/>
        <v>0</v>
      </c>
      <c r="CA26" s="104">
        <f t="shared" si="15"/>
        <v>0</v>
      </c>
      <c r="CB26" s="107"/>
      <c r="CC26" s="104">
        <f>SUM(D26:AO26)-'A1'!L26-'A2'!Y26-'A3'!P26-'A3'!X26-'A3'!Z26*2</f>
        <v>0</v>
      </c>
    </row>
    <row r="27" spans="2:81" s="108" customFormat="1" ht="17.100000000000001" customHeight="1">
      <c r="B27" s="283"/>
      <c r="C27" s="425" t="s">
        <v>332</v>
      </c>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302"/>
      <c r="AO27" s="319"/>
      <c r="AP27" s="107"/>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7"/>
      <c r="CC27" s="104">
        <f>SUM(D27:AO27)-'A1'!L27-'A2'!Y27-'A3'!P27-'A3'!X27-'A3'!Z27*2</f>
        <v>0</v>
      </c>
    </row>
    <row r="28" spans="2:81" s="108" customFormat="1" ht="17.100000000000001" customHeight="1">
      <c r="B28" s="283"/>
      <c r="C28" s="286" t="s">
        <v>223</v>
      </c>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302"/>
      <c r="AO28" s="319"/>
      <c r="AP28" s="107"/>
      <c r="AQ28" s="104">
        <f>+IF((D28&gt;D25),111,0)</f>
        <v>0</v>
      </c>
      <c r="AR28" s="104">
        <f>+IF((E28&gt;E25),111,0)</f>
        <v>0</v>
      </c>
      <c r="AS28" s="104">
        <f t="shared" ref="AS28:BJ28" si="16">+IF((F28&gt;F25),111,0)</f>
        <v>0</v>
      </c>
      <c r="AT28" s="104">
        <f t="shared" si="16"/>
        <v>0</v>
      </c>
      <c r="AU28" s="104">
        <f t="shared" si="16"/>
        <v>0</v>
      </c>
      <c r="AV28" s="104">
        <f t="shared" si="16"/>
        <v>0</v>
      </c>
      <c r="AW28" s="104">
        <f t="shared" si="16"/>
        <v>0</v>
      </c>
      <c r="AX28" s="104">
        <f t="shared" si="16"/>
        <v>0</v>
      </c>
      <c r="AY28" s="104">
        <f t="shared" si="16"/>
        <v>0</v>
      </c>
      <c r="AZ28" s="104">
        <f t="shared" si="16"/>
        <v>0</v>
      </c>
      <c r="BA28" s="104">
        <f t="shared" si="16"/>
        <v>0</v>
      </c>
      <c r="BB28" s="104">
        <f t="shared" si="16"/>
        <v>0</v>
      </c>
      <c r="BC28" s="104">
        <f t="shared" si="16"/>
        <v>0</v>
      </c>
      <c r="BD28" s="104">
        <f t="shared" si="16"/>
        <v>0</v>
      </c>
      <c r="BE28" s="104">
        <f t="shared" si="16"/>
        <v>0</v>
      </c>
      <c r="BF28" s="104">
        <f t="shared" si="16"/>
        <v>0</v>
      </c>
      <c r="BG28" s="104">
        <f t="shared" si="16"/>
        <v>0</v>
      </c>
      <c r="BH28" s="104">
        <f t="shared" si="16"/>
        <v>0</v>
      </c>
      <c r="BI28" s="104">
        <f t="shared" si="16"/>
        <v>0</v>
      </c>
      <c r="BJ28" s="104">
        <f t="shared" si="16"/>
        <v>0</v>
      </c>
      <c r="BK28" s="104">
        <f t="shared" ref="BK28:CA28" si="17">+IF((X28&gt;X25),111,0)</f>
        <v>0</v>
      </c>
      <c r="BL28" s="104">
        <f t="shared" si="17"/>
        <v>0</v>
      </c>
      <c r="BM28" s="104">
        <f t="shared" si="17"/>
        <v>0</v>
      </c>
      <c r="BN28" s="104">
        <f t="shared" si="17"/>
        <v>0</v>
      </c>
      <c r="BO28" s="104">
        <f t="shared" si="17"/>
        <v>0</v>
      </c>
      <c r="BP28" s="104">
        <f t="shared" si="17"/>
        <v>0</v>
      </c>
      <c r="BQ28" s="104">
        <f t="shared" si="17"/>
        <v>0</v>
      </c>
      <c r="BR28" s="104">
        <f t="shared" si="17"/>
        <v>0</v>
      </c>
      <c r="BS28" s="104">
        <f t="shared" si="17"/>
        <v>0</v>
      </c>
      <c r="BT28" s="104">
        <f t="shared" si="17"/>
        <v>0</v>
      </c>
      <c r="BU28" s="104">
        <f t="shared" si="17"/>
        <v>0</v>
      </c>
      <c r="BV28" s="104">
        <f t="shared" si="17"/>
        <v>0</v>
      </c>
      <c r="BW28" s="104">
        <f t="shared" si="17"/>
        <v>0</v>
      </c>
      <c r="BX28" s="104">
        <f t="shared" si="17"/>
        <v>0</v>
      </c>
      <c r="BY28" s="104">
        <f t="shared" si="17"/>
        <v>0</v>
      </c>
      <c r="BZ28" s="104">
        <f t="shared" si="17"/>
        <v>0</v>
      </c>
      <c r="CA28" s="104">
        <f t="shared" si="17"/>
        <v>0</v>
      </c>
      <c r="CB28" s="107"/>
      <c r="CC28" s="104">
        <f>SUM(D28:AO28)-'A1'!L28-'A2'!Y28-'A3'!P28-'A3'!X28-'A3'!Z28*2</f>
        <v>0</v>
      </c>
    </row>
    <row r="29" spans="2:81" s="61" customFormat="1" ht="30" customHeight="1">
      <c r="B29" s="363"/>
      <c r="C29" s="192" t="s">
        <v>212</v>
      </c>
      <c r="D29" s="446"/>
      <c r="E29" s="446"/>
      <c r="F29" s="446"/>
      <c r="G29" s="446"/>
      <c r="H29" s="446"/>
      <c r="I29" s="446"/>
      <c r="J29" s="446"/>
      <c r="K29" s="446"/>
      <c r="L29" s="446"/>
      <c r="M29" s="446"/>
      <c r="N29" s="446"/>
      <c r="O29" s="446"/>
      <c r="P29" s="446"/>
      <c r="Q29" s="446"/>
      <c r="R29" s="446"/>
      <c r="S29" s="446"/>
      <c r="T29" s="446"/>
      <c r="U29" s="446"/>
      <c r="V29" s="446"/>
      <c r="W29" s="446"/>
      <c r="X29" s="446"/>
      <c r="Y29" s="446"/>
      <c r="Z29" s="446"/>
      <c r="AA29" s="446"/>
      <c r="AB29" s="446"/>
      <c r="AC29" s="446"/>
      <c r="AD29" s="446"/>
      <c r="AE29" s="446"/>
      <c r="AF29" s="446"/>
      <c r="AG29" s="446"/>
      <c r="AH29" s="446"/>
      <c r="AI29" s="446"/>
      <c r="AJ29" s="446"/>
      <c r="AK29" s="446"/>
      <c r="AL29" s="446"/>
      <c r="AM29" s="446"/>
      <c r="AN29" s="452"/>
      <c r="AO29" s="317"/>
      <c r="AP29" s="60"/>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60"/>
      <c r="CC29" s="98"/>
    </row>
    <row r="30" spans="2:81" s="57" customFormat="1" ht="17.100000000000001" customHeight="1">
      <c r="B30" s="358"/>
      <c r="C30" s="189" t="s">
        <v>10</v>
      </c>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M30" s="442"/>
      <c r="AN30" s="456"/>
      <c r="AO30" s="318"/>
      <c r="AQ30" s="94">
        <f>+D30-SUM(D31:D32)</f>
        <v>0</v>
      </c>
      <c r="AR30" s="94">
        <f>+E30-SUM(E31:E32)</f>
        <v>0</v>
      </c>
      <c r="AS30" s="94">
        <f t="shared" ref="AS30:BJ30" si="18">+F30-SUM(F31:F32)</f>
        <v>0</v>
      </c>
      <c r="AT30" s="94">
        <f t="shared" si="18"/>
        <v>0</v>
      </c>
      <c r="AU30" s="94">
        <f t="shared" si="18"/>
        <v>0</v>
      </c>
      <c r="AV30" s="94">
        <f t="shared" si="18"/>
        <v>0</v>
      </c>
      <c r="AW30" s="94">
        <f t="shared" si="18"/>
        <v>0</v>
      </c>
      <c r="AX30" s="94">
        <f t="shared" si="18"/>
        <v>0</v>
      </c>
      <c r="AY30" s="94">
        <f t="shared" si="18"/>
        <v>0</v>
      </c>
      <c r="AZ30" s="94">
        <f t="shared" si="18"/>
        <v>0</v>
      </c>
      <c r="BA30" s="94">
        <f t="shared" si="18"/>
        <v>0</v>
      </c>
      <c r="BB30" s="94">
        <f t="shared" si="18"/>
        <v>0</v>
      </c>
      <c r="BC30" s="94">
        <f t="shared" si="18"/>
        <v>0</v>
      </c>
      <c r="BD30" s="94">
        <f t="shared" si="18"/>
        <v>0</v>
      </c>
      <c r="BE30" s="94">
        <f t="shared" si="18"/>
        <v>0</v>
      </c>
      <c r="BF30" s="94">
        <f t="shared" si="18"/>
        <v>0</v>
      </c>
      <c r="BG30" s="94">
        <f t="shared" si="18"/>
        <v>0</v>
      </c>
      <c r="BH30" s="94">
        <f t="shared" si="18"/>
        <v>0</v>
      </c>
      <c r="BI30" s="94">
        <f t="shared" si="18"/>
        <v>0</v>
      </c>
      <c r="BJ30" s="94">
        <f t="shared" si="18"/>
        <v>0</v>
      </c>
      <c r="BK30" s="94">
        <f t="shared" ref="BK30:CA30" si="19">+X30-SUM(X31:X32)</f>
        <v>0</v>
      </c>
      <c r="BL30" s="94">
        <f t="shared" si="19"/>
        <v>0</v>
      </c>
      <c r="BM30" s="94">
        <f t="shared" si="19"/>
        <v>0</v>
      </c>
      <c r="BN30" s="94">
        <f t="shared" si="19"/>
        <v>0</v>
      </c>
      <c r="BO30" s="94">
        <f t="shared" si="19"/>
        <v>0</v>
      </c>
      <c r="BP30" s="94">
        <f t="shared" si="19"/>
        <v>0</v>
      </c>
      <c r="BQ30" s="94">
        <f t="shared" si="19"/>
        <v>0</v>
      </c>
      <c r="BR30" s="94">
        <f t="shared" si="19"/>
        <v>0</v>
      </c>
      <c r="BS30" s="94">
        <f t="shared" si="19"/>
        <v>0</v>
      </c>
      <c r="BT30" s="94">
        <f t="shared" si="19"/>
        <v>0</v>
      </c>
      <c r="BU30" s="94">
        <f t="shared" si="19"/>
        <v>0</v>
      </c>
      <c r="BV30" s="94">
        <f t="shared" si="19"/>
        <v>0</v>
      </c>
      <c r="BW30" s="94">
        <f t="shared" si="19"/>
        <v>0</v>
      </c>
      <c r="BX30" s="94">
        <f t="shared" si="19"/>
        <v>0</v>
      </c>
      <c r="BY30" s="94">
        <f t="shared" si="19"/>
        <v>0</v>
      </c>
      <c r="BZ30" s="94">
        <f t="shared" si="19"/>
        <v>0</v>
      </c>
      <c r="CA30" s="94">
        <f t="shared" si="19"/>
        <v>0</v>
      </c>
      <c r="CB30" s="56"/>
      <c r="CC30" s="94">
        <f>SUM(D30:AO30)-'A1'!L30-'A2'!Y30-'A3'!P30-'A3'!X30-'A3'!Z30*2</f>
        <v>0</v>
      </c>
    </row>
    <row r="31" spans="2:81" s="57" customFormat="1" ht="17.100000000000001" customHeight="1">
      <c r="B31" s="359"/>
      <c r="C31" s="191" t="s">
        <v>53</v>
      </c>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56"/>
      <c r="AO31" s="318"/>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56"/>
      <c r="CC31" s="94">
        <f>SUM(D31:AO31)-'A1'!L31-'A2'!Y31-'A3'!P31-'A3'!X31-'A3'!Z31*2</f>
        <v>0</v>
      </c>
    </row>
    <row r="32" spans="2:81" s="57" customFormat="1" ht="17.100000000000001" customHeight="1">
      <c r="B32" s="359"/>
      <c r="C32" s="191" t="s">
        <v>54</v>
      </c>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56"/>
      <c r="AO32" s="318"/>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56"/>
      <c r="CC32" s="94">
        <f>SUM(D32:AO32)-'A1'!L32-'A2'!Y32-'A3'!P32-'A3'!X32-'A3'!Z32*2</f>
        <v>0</v>
      </c>
    </row>
    <row r="33" spans="2:81" s="57" customFormat="1" ht="30" customHeight="1">
      <c r="B33" s="358"/>
      <c r="C33" s="189" t="s">
        <v>11</v>
      </c>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2"/>
      <c r="AM33" s="442"/>
      <c r="AN33" s="456"/>
      <c r="AO33" s="318"/>
      <c r="AQ33" s="94">
        <f>+D33-SUM(D34:D35)</f>
        <v>0</v>
      </c>
      <c r="AR33" s="94">
        <f>+E33-SUM(E34:E35)</f>
        <v>0</v>
      </c>
      <c r="AS33" s="94">
        <f t="shared" ref="AS33:BJ33" si="20">+F33-SUM(F34:F35)</f>
        <v>0</v>
      </c>
      <c r="AT33" s="94">
        <f t="shared" si="20"/>
        <v>0</v>
      </c>
      <c r="AU33" s="94">
        <f t="shared" si="20"/>
        <v>0</v>
      </c>
      <c r="AV33" s="94">
        <f t="shared" si="20"/>
        <v>0</v>
      </c>
      <c r="AW33" s="94">
        <f t="shared" si="20"/>
        <v>0</v>
      </c>
      <c r="AX33" s="94">
        <f t="shared" si="20"/>
        <v>0</v>
      </c>
      <c r="AY33" s="94">
        <f t="shared" si="20"/>
        <v>0</v>
      </c>
      <c r="AZ33" s="94">
        <f t="shared" si="20"/>
        <v>0</v>
      </c>
      <c r="BA33" s="94">
        <f t="shared" si="20"/>
        <v>0</v>
      </c>
      <c r="BB33" s="94">
        <f t="shared" si="20"/>
        <v>0</v>
      </c>
      <c r="BC33" s="94">
        <f t="shared" si="20"/>
        <v>0</v>
      </c>
      <c r="BD33" s="94">
        <f t="shared" si="20"/>
        <v>0</v>
      </c>
      <c r="BE33" s="94">
        <f t="shared" si="20"/>
        <v>0</v>
      </c>
      <c r="BF33" s="94">
        <f t="shared" si="20"/>
        <v>0</v>
      </c>
      <c r="BG33" s="94">
        <f t="shared" si="20"/>
        <v>0</v>
      </c>
      <c r="BH33" s="94">
        <f t="shared" si="20"/>
        <v>0</v>
      </c>
      <c r="BI33" s="94">
        <f t="shared" si="20"/>
        <v>0</v>
      </c>
      <c r="BJ33" s="94">
        <f t="shared" si="20"/>
        <v>0</v>
      </c>
      <c r="BK33" s="94">
        <f t="shared" ref="BK33:CA33" si="21">+X33-SUM(X34:X35)</f>
        <v>0</v>
      </c>
      <c r="BL33" s="94">
        <f t="shared" si="21"/>
        <v>0</v>
      </c>
      <c r="BM33" s="94">
        <f t="shared" si="21"/>
        <v>0</v>
      </c>
      <c r="BN33" s="94">
        <f t="shared" si="21"/>
        <v>0</v>
      </c>
      <c r="BO33" s="94">
        <f t="shared" si="21"/>
        <v>0</v>
      </c>
      <c r="BP33" s="94">
        <f t="shared" si="21"/>
        <v>0</v>
      </c>
      <c r="BQ33" s="94">
        <f t="shared" si="21"/>
        <v>0</v>
      </c>
      <c r="BR33" s="94">
        <f t="shared" si="21"/>
        <v>0</v>
      </c>
      <c r="BS33" s="94">
        <f t="shared" si="21"/>
        <v>0</v>
      </c>
      <c r="BT33" s="94">
        <f t="shared" si="21"/>
        <v>0</v>
      </c>
      <c r="BU33" s="94">
        <f t="shared" si="21"/>
        <v>0</v>
      </c>
      <c r="BV33" s="94">
        <f t="shared" si="21"/>
        <v>0</v>
      </c>
      <c r="BW33" s="94">
        <f t="shared" si="21"/>
        <v>0</v>
      </c>
      <c r="BX33" s="94">
        <f t="shared" si="21"/>
        <v>0</v>
      </c>
      <c r="BY33" s="94">
        <f t="shared" si="21"/>
        <v>0</v>
      </c>
      <c r="BZ33" s="94">
        <f t="shared" si="21"/>
        <v>0</v>
      </c>
      <c r="CA33" s="94">
        <f t="shared" si="21"/>
        <v>0</v>
      </c>
      <c r="CB33" s="56"/>
      <c r="CC33" s="94">
        <f>SUM(D33:AO33)-'A1'!L33-'A2'!Y33-'A3'!P33-'A3'!X33-'A3'!Z33*2</f>
        <v>0</v>
      </c>
    </row>
    <row r="34" spans="2:81" s="57" customFormat="1" ht="17.100000000000001" customHeight="1">
      <c r="B34" s="358"/>
      <c r="C34" s="191" t="s">
        <v>53</v>
      </c>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56"/>
      <c r="AO34" s="318"/>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c r="BV34" s="94"/>
      <c r="BW34" s="94"/>
      <c r="BX34" s="94"/>
      <c r="BY34" s="94"/>
      <c r="BZ34" s="94"/>
      <c r="CA34" s="94"/>
      <c r="CB34" s="56"/>
      <c r="CC34" s="94">
        <f>SUM(D34:AO34)-'A1'!L34-'A2'!Y34-'A3'!P34-'A3'!X34-'A3'!Z34*2</f>
        <v>0</v>
      </c>
    </row>
    <row r="35" spans="2:81" s="57" customFormat="1" ht="17.100000000000001" customHeight="1">
      <c r="B35" s="358"/>
      <c r="C35" s="191" t="s">
        <v>54</v>
      </c>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2"/>
      <c r="AM35" s="442"/>
      <c r="AN35" s="456"/>
      <c r="AO35" s="318"/>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56"/>
      <c r="CC35" s="94">
        <f>SUM(D35:AO35)-'A1'!L35-'A2'!Y35-'A3'!P35-'A3'!X35-'A3'!Z35*2</f>
        <v>0</v>
      </c>
    </row>
    <row r="36" spans="2:81" s="61" customFormat="1" ht="30" customHeight="1">
      <c r="B36" s="360"/>
      <c r="C36" s="361" t="s">
        <v>168</v>
      </c>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6"/>
      <c r="AG36" s="446"/>
      <c r="AH36" s="446"/>
      <c r="AI36" s="446"/>
      <c r="AJ36" s="446"/>
      <c r="AK36" s="446"/>
      <c r="AL36" s="446"/>
      <c r="AM36" s="446"/>
      <c r="AN36" s="452"/>
      <c r="AO36" s="317"/>
      <c r="AQ36" s="96">
        <f>+D33-SUM(D36:D41)</f>
        <v>0</v>
      </c>
      <c r="AR36" s="96">
        <f>+E33-SUM(E36:E41)</f>
        <v>0</v>
      </c>
      <c r="AS36" s="96">
        <f t="shared" ref="AS36:BJ36" si="22">+F33-SUM(F36:F41)</f>
        <v>0</v>
      </c>
      <c r="AT36" s="96">
        <f t="shared" si="22"/>
        <v>0</v>
      </c>
      <c r="AU36" s="96">
        <f t="shared" si="22"/>
        <v>0</v>
      </c>
      <c r="AV36" s="96">
        <f t="shared" si="22"/>
        <v>0</v>
      </c>
      <c r="AW36" s="96">
        <f t="shared" si="22"/>
        <v>0</v>
      </c>
      <c r="AX36" s="96">
        <f t="shared" si="22"/>
        <v>0</v>
      </c>
      <c r="AY36" s="96">
        <f t="shared" si="22"/>
        <v>0</v>
      </c>
      <c r="AZ36" s="96">
        <f t="shared" si="22"/>
        <v>0</v>
      </c>
      <c r="BA36" s="96">
        <f t="shared" si="22"/>
        <v>0</v>
      </c>
      <c r="BB36" s="96">
        <f t="shared" si="22"/>
        <v>0</v>
      </c>
      <c r="BC36" s="96">
        <f t="shared" si="22"/>
        <v>0</v>
      </c>
      <c r="BD36" s="96">
        <f t="shared" si="22"/>
        <v>0</v>
      </c>
      <c r="BE36" s="96">
        <f t="shared" si="22"/>
        <v>0</v>
      </c>
      <c r="BF36" s="96">
        <f t="shared" si="22"/>
        <v>0</v>
      </c>
      <c r="BG36" s="96">
        <f t="shared" si="22"/>
        <v>0</v>
      </c>
      <c r="BH36" s="96">
        <f t="shared" si="22"/>
        <v>0</v>
      </c>
      <c r="BI36" s="96">
        <f t="shared" si="22"/>
        <v>0</v>
      </c>
      <c r="BJ36" s="96">
        <f t="shared" si="22"/>
        <v>0</v>
      </c>
      <c r="BK36" s="96">
        <f t="shared" ref="BK36:CA36" si="23">+X33-SUM(X36:X41)</f>
        <v>0</v>
      </c>
      <c r="BL36" s="96">
        <f t="shared" si="23"/>
        <v>0</v>
      </c>
      <c r="BM36" s="96">
        <f t="shared" si="23"/>
        <v>0</v>
      </c>
      <c r="BN36" s="96">
        <f t="shared" si="23"/>
        <v>0</v>
      </c>
      <c r="BO36" s="96">
        <f t="shared" si="23"/>
        <v>0</v>
      </c>
      <c r="BP36" s="96">
        <f t="shared" si="23"/>
        <v>0</v>
      </c>
      <c r="BQ36" s="96">
        <f t="shared" si="23"/>
        <v>0</v>
      </c>
      <c r="BR36" s="96">
        <f t="shared" si="23"/>
        <v>0</v>
      </c>
      <c r="BS36" s="96">
        <f t="shared" si="23"/>
        <v>0</v>
      </c>
      <c r="BT36" s="96">
        <f t="shared" si="23"/>
        <v>0</v>
      </c>
      <c r="BU36" s="96">
        <f t="shared" si="23"/>
        <v>0</v>
      </c>
      <c r="BV36" s="96">
        <f t="shared" si="23"/>
        <v>0</v>
      </c>
      <c r="BW36" s="96">
        <f t="shared" si="23"/>
        <v>0</v>
      </c>
      <c r="BX36" s="96">
        <f t="shared" si="23"/>
        <v>0</v>
      </c>
      <c r="BY36" s="96">
        <f t="shared" si="23"/>
        <v>0</v>
      </c>
      <c r="BZ36" s="96">
        <f t="shared" si="23"/>
        <v>0</v>
      </c>
      <c r="CA36" s="96">
        <f t="shared" si="23"/>
        <v>0</v>
      </c>
      <c r="CB36" s="60"/>
      <c r="CC36" s="96">
        <f>SUM(D36:AO36)-'A1'!L36-'A2'!Y36-'A3'!P36-'A3'!X36-'A3'!Z36*2</f>
        <v>0</v>
      </c>
    </row>
    <row r="37" spans="2:81" s="57" customFormat="1" ht="17.100000000000001" customHeight="1">
      <c r="B37" s="359"/>
      <c r="C37" s="191" t="s">
        <v>66</v>
      </c>
      <c r="D37" s="442"/>
      <c r="E37" s="442"/>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56"/>
      <c r="AO37" s="318"/>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c r="BV37" s="94"/>
      <c r="BW37" s="94"/>
      <c r="BX37" s="94"/>
      <c r="BY37" s="94"/>
      <c r="BZ37" s="94"/>
      <c r="CA37" s="94"/>
      <c r="CB37" s="56"/>
      <c r="CC37" s="94">
        <f>SUM(D37:AO37)-'A1'!L37-'A2'!Y37-'A3'!P37-'A3'!X37-'A3'!Z37*2</f>
        <v>0</v>
      </c>
    </row>
    <row r="38" spans="2:81" s="57" customFormat="1" ht="17.100000000000001" customHeight="1">
      <c r="B38" s="359"/>
      <c r="C38" s="191" t="s">
        <v>270</v>
      </c>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56"/>
      <c r="AO38" s="318"/>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c r="BV38" s="94"/>
      <c r="BW38" s="94"/>
      <c r="BX38" s="94"/>
      <c r="BY38" s="94"/>
      <c r="BZ38" s="94"/>
      <c r="CA38" s="94"/>
      <c r="CB38" s="56"/>
      <c r="CC38" s="94">
        <f>SUM(D38:AO38)-'A1'!L38-'A2'!Y38-'A3'!P38-'A3'!X38-'A3'!Z38*2</f>
        <v>0</v>
      </c>
    </row>
    <row r="39" spans="2:81" s="57" customFormat="1" ht="17.100000000000001" customHeight="1">
      <c r="B39" s="359"/>
      <c r="C39" s="191" t="s">
        <v>169</v>
      </c>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2"/>
      <c r="AM39" s="442"/>
      <c r="AN39" s="456"/>
      <c r="AO39" s="318"/>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56"/>
      <c r="CC39" s="94">
        <f>SUM(D39:AO39)-'A1'!L39-'A2'!Y39-'A3'!P39-'A3'!X39-'A3'!Z39*2</f>
        <v>0</v>
      </c>
    </row>
    <row r="40" spans="2:81" s="57" customFormat="1" ht="17.100000000000001" customHeight="1">
      <c r="B40" s="359"/>
      <c r="C40" s="490" t="s">
        <v>46</v>
      </c>
      <c r="D40" s="442"/>
      <c r="E40" s="442"/>
      <c r="F40" s="442"/>
      <c r="G40" s="442"/>
      <c r="H40" s="442"/>
      <c r="I40" s="442"/>
      <c r="J40" s="442"/>
      <c r="K40" s="442"/>
      <c r="L40" s="442"/>
      <c r="M40" s="442"/>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56"/>
      <c r="AO40" s="318"/>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56"/>
      <c r="CC40" s="94">
        <f>SUM(D40:AO40)-'A1'!L40-'A2'!Y40-'A3'!P40-'A3'!X40-'A3'!Z40*2</f>
        <v>0</v>
      </c>
    </row>
    <row r="41" spans="2:81" s="57" customFormat="1" ht="16.5" customHeight="1">
      <c r="B41" s="359"/>
      <c r="C41" s="490" t="s">
        <v>211</v>
      </c>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56"/>
      <c r="AO41" s="318"/>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56"/>
      <c r="CC41" s="94">
        <f>SUM(D41:AO41)-'A1'!L41-'A2'!Y41-'A3'!P41-'A3'!X41-'A3'!Z41*2</f>
        <v>0</v>
      </c>
    </row>
    <row r="42" spans="2:81" s="61" customFormat="1" ht="24.95" customHeight="1">
      <c r="B42" s="360"/>
      <c r="C42" s="190" t="s">
        <v>12</v>
      </c>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c r="AM42" s="446"/>
      <c r="AN42" s="452"/>
      <c r="AO42" s="317"/>
      <c r="AQ42" s="96">
        <f>+D42-SUM(D43:D44)</f>
        <v>0</v>
      </c>
      <c r="AR42" s="96">
        <f>+E42-SUM(E43:E44)</f>
        <v>0</v>
      </c>
      <c r="AS42" s="96">
        <f t="shared" ref="AS42:BJ42" si="24">+F42-SUM(F43:F44)</f>
        <v>0</v>
      </c>
      <c r="AT42" s="96">
        <f t="shared" si="24"/>
        <v>0</v>
      </c>
      <c r="AU42" s="96">
        <f t="shared" si="24"/>
        <v>0</v>
      </c>
      <c r="AV42" s="96">
        <f t="shared" si="24"/>
        <v>0</v>
      </c>
      <c r="AW42" s="96">
        <f t="shared" si="24"/>
        <v>0</v>
      </c>
      <c r="AX42" s="96">
        <f t="shared" si="24"/>
        <v>0</v>
      </c>
      <c r="AY42" s="96">
        <f t="shared" si="24"/>
        <v>0</v>
      </c>
      <c r="AZ42" s="96">
        <f t="shared" si="24"/>
        <v>0</v>
      </c>
      <c r="BA42" s="96">
        <f t="shared" si="24"/>
        <v>0</v>
      </c>
      <c r="BB42" s="96">
        <f t="shared" si="24"/>
        <v>0</v>
      </c>
      <c r="BC42" s="96">
        <f t="shared" si="24"/>
        <v>0</v>
      </c>
      <c r="BD42" s="96">
        <f t="shared" si="24"/>
        <v>0</v>
      </c>
      <c r="BE42" s="96">
        <f t="shared" si="24"/>
        <v>0</v>
      </c>
      <c r="BF42" s="96">
        <f t="shared" si="24"/>
        <v>0</v>
      </c>
      <c r="BG42" s="96">
        <f t="shared" si="24"/>
        <v>0</v>
      </c>
      <c r="BH42" s="96">
        <f t="shared" si="24"/>
        <v>0</v>
      </c>
      <c r="BI42" s="96">
        <f t="shared" si="24"/>
        <v>0</v>
      </c>
      <c r="BJ42" s="96">
        <f t="shared" si="24"/>
        <v>0</v>
      </c>
      <c r="BK42" s="96">
        <f t="shared" ref="BK42:CA42" si="25">+X42-SUM(X43:X44)</f>
        <v>0</v>
      </c>
      <c r="BL42" s="96">
        <f t="shared" si="25"/>
        <v>0</v>
      </c>
      <c r="BM42" s="96">
        <f t="shared" si="25"/>
        <v>0</v>
      </c>
      <c r="BN42" s="96">
        <f t="shared" si="25"/>
        <v>0</v>
      </c>
      <c r="BO42" s="96">
        <f t="shared" si="25"/>
        <v>0</v>
      </c>
      <c r="BP42" s="96">
        <f t="shared" si="25"/>
        <v>0</v>
      </c>
      <c r="BQ42" s="96">
        <f t="shared" si="25"/>
        <v>0</v>
      </c>
      <c r="BR42" s="96">
        <f t="shared" si="25"/>
        <v>0</v>
      </c>
      <c r="BS42" s="96">
        <f t="shared" si="25"/>
        <v>0</v>
      </c>
      <c r="BT42" s="96">
        <f t="shared" si="25"/>
        <v>0</v>
      </c>
      <c r="BU42" s="96">
        <f t="shared" si="25"/>
        <v>0</v>
      </c>
      <c r="BV42" s="96">
        <f t="shared" si="25"/>
        <v>0</v>
      </c>
      <c r="BW42" s="96">
        <f t="shared" si="25"/>
        <v>0</v>
      </c>
      <c r="BX42" s="96">
        <f t="shared" si="25"/>
        <v>0</v>
      </c>
      <c r="BY42" s="96">
        <f t="shared" si="25"/>
        <v>0</v>
      </c>
      <c r="BZ42" s="96">
        <f t="shared" si="25"/>
        <v>0</v>
      </c>
      <c r="CA42" s="96">
        <f t="shared" si="25"/>
        <v>0</v>
      </c>
      <c r="CB42" s="60"/>
      <c r="CC42" s="96">
        <f>SUM(D42:AO42)-'A1'!L42-'A2'!Y42-'A3'!P42-'A3'!X42-'A3'!Z42*2</f>
        <v>0</v>
      </c>
    </row>
    <row r="43" spans="2:81" s="108" customFormat="1" ht="17.100000000000001" customHeight="1">
      <c r="B43" s="283"/>
      <c r="C43" s="191" t="s">
        <v>53</v>
      </c>
      <c r="D43" s="445"/>
      <c r="E43" s="445"/>
      <c r="F43" s="445"/>
      <c r="G43" s="445"/>
      <c r="H43" s="445"/>
      <c r="I43" s="445"/>
      <c r="J43" s="445"/>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5"/>
      <c r="AI43" s="445"/>
      <c r="AJ43" s="445"/>
      <c r="AK43" s="445"/>
      <c r="AL43" s="445"/>
      <c r="AM43" s="445"/>
      <c r="AN43" s="443"/>
      <c r="AO43" s="319"/>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7"/>
      <c r="CC43" s="94">
        <f>SUM(D43:AO43)-'A1'!L43-'A2'!Y43-'A3'!P43-'A3'!X43-'A3'!Z43*2</f>
        <v>0</v>
      </c>
    </row>
    <row r="44" spans="2:81" s="57" customFormat="1" ht="17.100000000000001" customHeight="1">
      <c r="B44" s="359"/>
      <c r="C44" s="191" t="s">
        <v>54</v>
      </c>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c r="AN44" s="456"/>
      <c r="AO44" s="318"/>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56"/>
      <c r="CC44" s="94">
        <f>SUM(D44:AO44)-'A1'!L44-'A2'!Y44-'A3'!P44-'A3'!X44-'A3'!Z44*2</f>
        <v>0</v>
      </c>
    </row>
    <row r="45" spans="2:81" s="61" customFormat="1" ht="30" customHeight="1">
      <c r="B45" s="362"/>
      <c r="C45" s="190" t="s">
        <v>48</v>
      </c>
      <c r="D45" s="447">
        <f t="shared" ref="D45:L45" si="26">+SUM(D42,D33,D30)</f>
        <v>0</v>
      </c>
      <c r="E45" s="447">
        <f t="shared" ref="E45" si="27">+SUM(E42,E33,E30)</f>
        <v>0</v>
      </c>
      <c r="F45" s="447">
        <f t="shared" si="26"/>
        <v>0</v>
      </c>
      <c r="G45" s="447">
        <f t="shared" si="26"/>
        <v>0</v>
      </c>
      <c r="H45" s="447">
        <f t="shared" si="26"/>
        <v>0</v>
      </c>
      <c r="I45" s="447">
        <f t="shared" si="26"/>
        <v>0</v>
      </c>
      <c r="J45" s="447">
        <f t="shared" si="26"/>
        <v>0</v>
      </c>
      <c r="K45" s="447">
        <f t="shared" si="26"/>
        <v>0</v>
      </c>
      <c r="L45" s="447">
        <f t="shared" si="26"/>
        <v>0</v>
      </c>
      <c r="M45" s="447">
        <f t="shared" ref="M45:AN45" si="28">+SUM(M42,M33,M30)</f>
        <v>0</v>
      </c>
      <c r="N45" s="447">
        <f t="shared" si="28"/>
        <v>0</v>
      </c>
      <c r="O45" s="447">
        <f t="shared" si="28"/>
        <v>0</v>
      </c>
      <c r="P45" s="447">
        <f t="shared" si="28"/>
        <v>0</v>
      </c>
      <c r="Q45" s="447">
        <f t="shared" si="28"/>
        <v>0</v>
      </c>
      <c r="R45" s="447">
        <f t="shared" si="28"/>
        <v>0</v>
      </c>
      <c r="S45" s="447">
        <f t="shared" si="28"/>
        <v>0</v>
      </c>
      <c r="T45" s="447">
        <f t="shared" si="28"/>
        <v>0</v>
      </c>
      <c r="U45" s="447">
        <f t="shared" si="28"/>
        <v>0</v>
      </c>
      <c r="V45" s="447">
        <f t="shared" si="28"/>
        <v>0</v>
      </c>
      <c r="W45" s="447">
        <f t="shared" si="28"/>
        <v>0</v>
      </c>
      <c r="X45" s="447">
        <f t="shared" si="28"/>
        <v>0</v>
      </c>
      <c r="Y45" s="447">
        <f t="shared" si="28"/>
        <v>0</v>
      </c>
      <c r="Z45" s="447">
        <f t="shared" si="28"/>
        <v>0</v>
      </c>
      <c r="AA45" s="447">
        <f t="shared" si="28"/>
        <v>0</v>
      </c>
      <c r="AB45" s="447">
        <f t="shared" si="28"/>
        <v>0</v>
      </c>
      <c r="AC45" s="447">
        <f t="shared" si="28"/>
        <v>0</v>
      </c>
      <c r="AD45" s="447">
        <f t="shared" si="28"/>
        <v>0</v>
      </c>
      <c r="AE45" s="447">
        <f t="shared" si="28"/>
        <v>0</v>
      </c>
      <c r="AF45" s="447">
        <f t="shared" si="28"/>
        <v>0</v>
      </c>
      <c r="AG45" s="447">
        <f t="shared" si="28"/>
        <v>0</v>
      </c>
      <c r="AH45" s="447">
        <f t="shared" si="28"/>
        <v>0</v>
      </c>
      <c r="AI45" s="447">
        <f t="shared" si="28"/>
        <v>0</v>
      </c>
      <c r="AJ45" s="447">
        <f t="shared" si="28"/>
        <v>0</v>
      </c>
      <c r="AK45" s="447">
        <f t="shared" si="28"/>
        <v>0</v>
      </c>
      <c r="AL45" s="447">
        <f t="shared" si="28"/>
        <v>0</v>
      </c>
      <c r="AM45" s="447">
        <f t="shared" si="28"/>
        <v>0</v>
      </c>
      <c r="AN45" s="444">
        <f t="shared" si="28"/>
        <v>0</v>
      </c>
      <c r="AO45" s="317"/>
      <c r="AP45" s="60"/>
      <c r="AQ45" s="96">
        <f>+D45-D30-D33-D42</f>
        <v>0</v>
      </c>
      <c r="AR45" s="96">
        <f>+E45-E30-E33-E42</f>
        <v>0</v>
      </c>
      <c r="AS45" s="96">
        <f t="shared" ref="AS45:BJ45" si="29">+F45-F30-F33-F42</f>
        <v>0</v>
      </c>
      <c r="AT45" s="96">
        <f t="shared" si="29"/>
        <v>0</v>
      </c>
      <c r="AU45" s="96">
        <f t="shared" si="29"/>
        <v>0</v>
      </c>
      <c r="AV45" s="96">
        <f t="shared" si="29"/>
        <v>0</v>
      </c>
      <c r="AW45" s="96">
        <f t="shared" si="29"/>
        <v>0</v>
      </c>
      <c r="AX45" s="96">
        <f t="shared" si="29"/>
        <v>0</v>
      </c>
      <c r="AY45" s="96">
        <f t="shared" si="29"/>
        <v>0</v>
      </c>
      <c r="AZ45" s="96">
        <f t="shared" si="29"/>
        <v>0</v>
      </c>
      <c r="BA45" s="96">
        <f t="shared" si="29"/>
        <v>0</v>
      </c>
      <c r="BB45" s="96">
        <f t="shared" si="29"/>
        <v>0</v>
      </c>
      <c r="BC45" s="96">
        <f t="shared" si="29"/>
        <v>0</v>
      </c>
      <c r="BD45" s="96">
        <f t="shared" si="29"/>
        <v>0</v>
      </c>
      <c r="BE45" s="96">
        <f t="shared" si="29"/>
        <v>0</v>
      </c>
      <c r="BF45" s="96">
        <f t="shared" si="29"/>
        <v>0</v>
      </c>
      <c r="BG45" s="96">
        <f t="shared" si="29"/>
        <v>0</v>
      </c>
      <c r="BH45" s="96">
        <f t="shared" si="29"/>
        <v>0</v>
      </c>
      <c r="BI45" s="96">
        <f t="shared" si="29"/>
        <v>0</v>
      </c>
      <c r="BJ45" s="96">
        <f t="shared" si="29"/>
        <v>0</v>
      </c>
      <c r="BK45" s="96">
        <f t="shared" ref="BK45:CA45" si="30">+X45-X30-X33-X42</f>
        <v>0</v>
      </c>
      <c r="BL45" s="96">
        <f t="shared" si="30"/>
        <v>0</v>
      </c>
      <c r="BM45" s="96">
        <f t="shared" si="30"/>
        <v>0</v>
      </c>
      <c r="BN45" s="96">
        <f t="shared" si="30"/>
        <v>0</v>
      </c>
      <c r="BO45" s="96">
        <f t="shared" si="30"/>
        <v>0</v>
      </c>
      <c r="BP45" s="96">
        <f t="shared" si="30"/>
        <v>0</v>
      </c>
      <c r="BQ45" s="96">
        <f t="shared" si="30"/>
        <v>0</v>
      </c>
      <c r="BR45" s="96">
        <f t="shared" si="30"/>
        <v>0</v>
      </c>
      <c r="BS45" s="96">
        <f t="shared" si="30"/>
        <v>0</v>
      </c>
      <c r="BT45" s="96">
        <f t="shared" si="30"/>
        <v>0</v>
      </c>
      <c r="BU45" s="96">
        <f t="shared" si="30"/>
        <v>0</v>
      </c>
      <c r="BV45" s="96">
        <f t="shared" si="30"/>
        <v>0</v>
      </c>
      <c r="BW45" s="96">
        <f t="shared" si="30"/>
        <v>0</v>
      </c>
      <c r="BX45" s="96">
        <f t="shared" si="30"/>
        <v>0</v>
      </c>
      <c r="BY45" s="96">
        <f t="shared" si="30"/>
        <v>0</v>
      </c>
      <c r="BZ45" s="96">
        <f t="shared" si="30"/>
        <v>0</v>
      </c>
      <c r="CA45" s="96">
        <f t="shared" si="30"/>
        <v>0</v>
      </c>
      <c r="CB45" s="60"/>
      <c r="CC45" s="96">
        <f>SUM(D45:AO45)-'A1'!L45-'A2'!Y45-'A3'!P45-'A3'!X45-'A3'!Z45*2</f>
        <v>0</v>
      </c>
    </row>
    <row r="46" spans="2:81" s="108" customFormat="1" ht="17.100000000000001" customHeight="1">
      <c r="B46" s="283"/>
      <c r="C46" s="425" t="s">
        <v>331</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302"/>
      <c r="AO46" s="319"/>
      <c r="AP46" s="107"/>
      <c r="AQ46" s="104">
        <f>+IF((D46+D47&gt;D45),111,0)</f>
        <v>0</v>
      </c>
      <c r="AR46" s="104">
        <f>+IF((E46+E47&gt;E45),111,0)</f>
        <v>0</v>
      </c>
      <c r="AS46" s="104">
        <f t="shared" ref="AS46:CA46" si="31">+IF((F46+F47&gt;F45),111,0)</f>
        <v>0</v>
      </c>
      <c r="AT46" s="104">
        <f t="shared" si="31"/>
        <v>0</v>
      </c>
      <c r="AU46" s="104">
        <f t="shared" si="31"/>
        <v>0</v>
      </c>
      <c r="AV46" s="104">
        <f t="shared" si="31"/>
        <v>0</v>
      </c>
      <c r="AW46" s="104">
        <f t="shared" si="31"/>
        <v>0</v>
      </c>
      <c r="AX46" s="104">
        <f t="shared" si="31"/>
        <v>0</v>
      </c>
      <c r="AY46" s="104">
        <f t="shared" si="31"/>
        <v>0</v>
      </c>
      <c r="AZ46" s="104">
        <f t="shared" si="31"/>
        <v>0</v>
      </c>
      <c r="BA46" s="104">
        <f t="shared" si="31"/>
        <v>0</v>
      </c>
      <c r="BB46" s="104">
        <f t="shared" si="31"/>
        <v>0</v>
      </c>
      <c r="BC46" s="104">
        <f t="shared" si="31"/>
        <v>0</v>
      </c>
      <c r="BD46" s="104">
        <f t="shared" si="31"/>
        <v>0</v>
      </c>
      <c r="BE46" s="104">
        <f t="shared" si="31"/>
        <v>0</v>
      </c>
      <c r="BF46" s="104">
        <f t="shared" si="31"/>
        <v>0</v>
      </c>
      <c r="BG46" s="104">
        <f t="shared" si="31"/>
        <v>0</v>
      </c>
      <c r="BH46" s="104">
        <f t="shared" si="31"/>
        <v>0</v>
      </c>
      <c r="BI46" s="104">
        <f t="shared" si="31"/>
        <v>0</v>
      </c>
      <c r="BJ46" s="104">
        <f t="shared" si="31"/>
        <v>0</v>
      </c>
      <c r="BK46" s="104">
        <f t="shared" si="31"/>
        <v>0</v>
      </c>
      <c r="BL46" s="104">
        <f t="shared" si="31"/>
        <v>0</v>
      </c>
      <c r="BM46" s="104">
        <f t="shared" si="31"/>
        <v>0</v>
      </c>
      <c r="BN46" s="104">
        <f t="shared" si="31"/>
        <v>0</v>
      </c>
      <c r="BO46" s="104">
        <f t="shared" si="31"/>
        <v>0</v>
      </c>
      <c r="BP46" s="104">
        <f t="shared" si="31"/>
        <v>0</v>
      </c>
      <c r="BQ46" s="104">
        <f t="shared" si="31"/>
        <v>0</v>
      </c>
      <c r="BR46" s="104">
        <f t="shared" si="31"/>
        <v>0</v>
      </c>
      <c r="BS46" s="104">
        <f t="shared" si="31"/>
        <v>0</v>
      </c>
      <c r="BT46" s="104">
        <f t="shared" si="31"/>
        <v>0</v>
      </c>
      <c r="BU46" s="104">
        <f t="shared" si="31"/>
        <v>0</v>
      </c>
      <c r="BV46" s="104">
        <f t="shared" si="31"/>
        <v>0</v>
      </c>
      <c r="BW46" s="104">
        <f t="shared" si="31"/>
        <v>0</v>
      </c>
      <c r="BX46" s="104">
        <f t="shared" si="31"/>
        <v>0</v>
      </c>
      <c r="BY46" s="104">
        <f t="shared" si="31"/>
        <v>0</v>
      </c>
      <c r="BZ46" s="104">
        <f t="shared" si="31"/>
        <v>0</v>
      </c>
      <c r="CA46" s="104">
        <f t="shared" si="31"/>
        <v>0</v>
      </c>
      <c r="CB46" s="107"/>
      <c r="CC46" s="104">
        <f>SUM(D46:AO46)-'A1'!L46-'A2'!Y46-'A3'!P46-'A3'!X46-'A3'!Z46*2</f>
        <v>0</v>
      </c>
    </row>
    <row r="47" spans="2:81" s="108" customFormat="1" ht="17.100000000000001" customHeight="1">
      <c r="B47" s="283"/>
      <c r="C47" s="425" t="s">
        <v>332</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302"/>
      <c r="AO47" s="319"/>
      <c r="AP47" s="107"/>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7"/>
      <c r="CC47" s="104">
        <f>SUM(D47:AO47)-'A1'!L47-'A2'!Y47-'A3'!P47-'A3'!X47-'A3'!Z47*2</f>
        <v>0</v>
      </c>
    </row>
    <row r="48" spans="2:81" s="108" customFormat="1" ht="17.100000000000001" customHeight="1">
      <c r="B48" s="283"/>
      <c r="C48" s="286" t="s">
        <v>223</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302"/>
      <c r="AO48" s="319"/>
      <c r="AP48" s="107"/>
      <c r="AQ48" s="104">
        <f>+IF((D48&gt;D45),111,0)</f>
        <v>0</v>
      </c>
      <c r="AR48" s="104">
        <f>+IF((E48&gt;E45),111,0)</f>
        <v>0</v>
      </c>
      <c r="AS48" s="104">
        <f t="shared" ref="AS48:BJ48" si="32">+IF((F48&gt;F45),111,0)</f>
        <v>0</v>
      </c>
      <c r="AT48" s="104">
        <f t="shared" si="32"/>
        <v>0</v>
      </c>
      <c r="AU48" s="104">
        <f t="shared" si="32"/>
        <v>0</v>
      </c>
      <c r="AV48" s="104">
        <f t="shared" si="32"/>
        <v>0</v>
      </c>
      <c r="AW48" s="104">
        <f t="shared" si="32"/>
        <v>0</v>
      </c>
      <c r="AX48" s="104">
        <f t="shared" si="32"/>
        <v>0</v>
      </c>
      <c r="AY48" s="104">
        <f t="shared" si="32"/>
        <v>0</v>
      </c>
      <c r="AZ48" s="104">
        <f t="shared" si="32"/>
        <v>0</v>
      </c>
      <c r="BA48" s="104">
        <f t="shared" si="32"/>
        <v>0</v>
      </c>
      <c r="BB48" s="104">
        <f t="shared" si="32"/>
        <v>0</v>
      </c>
      <c r="BC48" s="104">
        <f t="shared" si="32"/>
        <v>0</v>
      </c>
      <c r="BD48" s="104">
        <f t="shared" si="32"/>
        <v>0</v>
      </c>
      <c r="BE48" s="104">
        <f t="shared" si="32"/>
        <v>0</v>
      </c>
      <c r="BF48" s="104">
        <f t="shared" si="32"/>
        <v>0</v>
      </c>
      <c r="BG48" s="104">
        <f t="shared" si="32"/>
        <v>0</v>
      </c>
      <c r="BH48" s="104">
        <f t="shared" si="32"/>
        <v>0</v>
      </c>
      <c r="BI48" s="104">
        <f t="shared" si="32"/>
        <v>0</v>
      </c>
      <c r="BJ48" s="104">
        <f t="shared" si="32"/>
        <v>0</v>
      </c>
      <c r="BK48" s="104">
        <f t="shared" ref="BK48:CA48" si="33">+IF((X48&gt;X45),111,0)</f>
        <v>0</v>
      </c>
      <c r="BL48" s="104">
        <f t="shared" si="33"/>
        <v>0</v>
      </c>
      <c r="BM48" s="104">
        <f t="shared" si="33"/>
        <v>0</v>
      </c>
      <c r="BN48" s="104">
        <f t="shared" si="33"/>
        <v>0</v>
      </c>
      <c r="BO48" s="104">
        <f t="shared" si="33"/>
        <v>0</v>
      </c>
      <c r="BP48" s="104">
        <f t="shared" si="33"/>
        <v>0</v>
      </c>
      <c r="BQ48" s="104">
        <f t="shared" si="33"/>
        <v>0</v>
      </c>
      <c r="BR48" s="104">
        <f t="shared" si="33"/>
        <v>0</v>
      </c>
      <c r="BS48" s="104">
        <f t="shared" si="33"/>
        <v>0</v>
      </c>
      <c r="BT48" s="104">
        <f t="shared" si="33"/>
        <v>0</v>
      </c>
      <c r="BU48" s="104">
        <f t="shared" si="33"/>
        <v>0</v>
      </c>
      <c r="BV48" s="104">
        <f t="shared" si="33"/>
        <v>0</v>
      </c>
      <c r="BW48" s="104">
        <f t="shared" si="33"/>
        <v>0</v>
      </c>
      <c r="BX48" s="104">
        <f t="shared" si="33"/>
        <v>0</v>
      </c>
      <c r="BY48" s="104">
        <f t="shared" si="33"/>
        <v>0</v>
      </c>
      <c r="BZ48" s="104">
        <f t="shared" si="33"/>
        <v>0</v>
      </c>
      <c r="CA48" s="104">
        <f t="shared" si="33"/>
        <v>0</v>
      </c>
      <c r="CB48" s="107"/>
      <c r="CC48" s="104">
        <f>SUM(D48:AO48)-'A1'!L48-'A2'!Y48-'A3'!P48-'A3'!X48-'A3'!Z48*2</f>
        <v>0</v>
      </c>
    </row>
    <row r="49" spans="2:81" s="108" customFormat="1" ht="17.100000000000001" customHeight="1">
      <c r="B49" s="283"/>
      <c r="C49" s="286" t="s">
        <v>277</v>
      </c>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2"/>
      <c r="AJ49" s="482"/>
      <c r="AK49" s="482"/>
      <c r="AL49" s="482"/>
      <c r="AM49" s="482"/>
      <c r="AN49" s="488"/>
      <c r="AO49" s="489"/>
      <c r="AP49" s="107"/>
      <c r="AQ49" s="485"/>
      <c r="AR49" s="485"/>
      <c r="AS49" s="485"/>
      <c r="AT49" s="485"/>
      <c r="AU49" s="485"/>
      <c r="AV49" s="485"/>
      <c r="AW49" s="485"/>
      <c r="AX49" s="485"/>
      <c r="AY49" s="485"/>
      <c r="AZ49" s="485"/>
      <c r="BA49" s="485"/>
      <c r="BB49" s="485"/>
      <c r="BC49" s="485"/>
      <c r="BD49" s="485"/>
      <c r="BE49" s="485"/>
      <c r="BF49" s="485"/>
      <c r="BG49" s="485"/>
      <c r="BH49" s="485"/>
      <c r="BI49" s="485"/>
      <c r="BJ49" s="485"/>
      <c r="BK49" s="485"/>
      <c r="BL49" s="485"/>
      <c r="BM49" s="485"/>
      <c r="BN49" s="485"/>
      <c r="BO49" s="485"/>
      <c r="BP49" s="485"/>
      <c r="BQ49" s="485"/>
      <c r="BR49" s="485"/>
      <c r="BS49" s="485"/>
      <c r="BT49" s="485"/>
      <c r="BU49" s="485"/>
      <c r="BV49" s="485"/>
      <c r="BW49" s="485"/>
      <c r="BX49" s="485"/>
      <c r="BY49" s="485"/>
      <c r="BZ49" s="485"/>
      <c r="CA49" s="485"/>
      <c r="CB49" s="107"/>
      <c r="CC49" s="485"/>
    </row>
    <row r="50" spans="2:81" s="57" customFormat="1" ht="24.95" customHeight="1">
      <c r="B50" s="358"/>
      <c r="C50" s="433" t="s">
        <v>61</v>
      </c>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2"/>
      <c r="AF50" s="442"/>
      <c r="AG50" s="442"/>
      <c r="AH50" s="442"/>
      <c r="AI50" s="442"/>
      <c r="AJ50" s="442"/>
      <c r="AK50" s="442"/>
      <c r="AL50" s="442"/>
      <c r="AM50" s="442"/>
      <c r="AN50" s="456"/>
      <c r="AO50" s="318"/>
      <c r="AP50" s="56"/>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56"/>
      <c r="CC50" s="99">
        <f>SUM(D50:AO50)-'A1'!L50-'A2'!Y50-'A3'!P50-'A3'!X50-'A3'!Z50*2</f>
        <v>0</v>
      </c>
    </row>
    <row r="51" spans="2:81" s="57" customFormat="1" ht="17.100000000000001" customHeight="1">
      <c r="B51" s="359"/>
      <c r="C51" s="421" t="s">
        <v>62</v>
      </c>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56"/>
      <c r="AO51" s="318"/>
      <c r="AP51" s="56"/>
      <c r="AQ51" s="94">
        <f>+D45-SUM(D51:D55)</f>
        <v>0</v>
      </c>
      <c r="AR51" s="94">
        <f>+E45-SUM(E51:E55)</f>
        <v>0</v>
      </c>
      <c r="AS51" s="94">
        <f t="shared" ref="AS51:BJ51" si="34">+F45-SUM(F51:F55)</f>
        <v>0</v>
      </c>
      <c r="AT51" s="94">
        <f t="shared" si="34"/>
        <v>0</v>
      </c>
      <c r="AU51" s="94">
        <f t="shared" si="34"/>
        <v>0</v>
      </c>
      <c r="AV51" s="94">
        <f t="shared" si="34"/>
        <v>0</v>
      </c>
      <c r="AW51" s="94">
        <f t="shared" si="34"/>
        <v>0</v>
      </c>
      <c r="AX51" s="94">
        <f t="shared" si="34"/>
        <v>0</v>
      </c>
      <c r="AY51" s="94">
        <f t="shared" si="34"/>
        <v>0</v>
      </c>
      <c r="AZ51" s="94">
        <f t="shared" si="34"/>
        <v>0</v>
      </c>
      <c r="BA51" s="94">
        <f t="shared" si="34"/>
        <v>0</v>
      </c>
      <c r="BB51" s="94">
        <f t="shared" si="34"/>
        <v>0</v>
      </c>
      <c r="BC51" s="94">
        <f t="shared" si="34"/>
        <v>0</v>
      </c>
      <c r="BD51" s="94">
        <f t="shared" si="34"/>
        <v>0</v>
      </c>
      <c r="BE51" s="94">
        <f t="shared" si="34"/>
        <v>0</v>
      </c>
      <c r="BF51" s="94">
        <f t="shared" si="34"/>
        <v>0</v>
      </c>
      <c r="BG51" s="94">
        <f t="shared" si="34"/>
        <v>0</v>
      </c>
      <c r="BH51" s="94">
        <f t="shared" si="34"/>
        <v>0</v>
      </c>
      <c r="BI51" s="94">
        <f t="shared" si="34"/>
        <v>0</v>
      </c>
      <c r="BJ51" s="94">
        <f t="shared" si="34"/>
        <v>0</v>
      </c>
      <c r="BK51" s="94">
        <f t="shared" ref="BK51:CA51" si="35">+X45-SUM(X51:X55)</f>
        <v>0</v>
      </c>
      <c r="BL51" s="94">
        <f t="shared" si="35"/>
        <v>0</v>
      </c>
      <c r="BM51" s="94">
        <f t="shared" si="35"/>
        <v>0</v>
      </c>
      <c r="BN51" s="94">
        <f t="shared" si="35"/>
        <v>0</v>
      </c>
      <c r="BO51" s="94">
        <f t="shared" si="35"/>
        <v>0</v>
      </c>
      <c r="BP51" s="94">
        <f t="shared" si="35"/>
        <v>0</v>
      </c>
      <c r="BQ51" s="94">
        <f t="shared" si="35"/>
        <v>0</v>
      </c>
      <c r="BR51" s="94">
        <f t="shared" si="35"/>
        <v>0</v>
      </c>
      <c r="BS51" s="94">
        <f t="shared" si="35"/>
        <v>0</v>
      </c>
      <c r="BT51" s="94">
        <f t="shared" si="35"/>
        <v>0</v>
      </c>
      <c r="BU51" s="94">
        <f t="shared" si="35"/>
        <v>0</v>
      </c>
      <c r="BV51" s="94">
        <f t="shared" si="35"/>
        <v>0</v>
      </c>
      <c r="BW51" s="94">
        <f t="shared" si="35"/>
        <v>0</v>
      </c>
      <c r="BX51" s="94">
        <f t="shared" si="35"/>
        <v>0</v>
      </c>
      <c r="BY51" s="94">
        <f t="shared" si="35"/>
        <v>0</v>
      </c>
      <c r="BZ51" s="94">
        <f t="shared" si="35"/>
        <v>0</v>
      </c>
      <c r="CA51" s="94">
        <f t="shared" si="35"/>
        <v>0</v>
      </c>
      <c r="CB51" s="56"/>
      <c r="CC51" s="93">
        <f>SUM(D51:AO51)-'A1'!L51-'A2'!Y51-'A3'!P51-'A3'!X51-'A3'!Z51*2</f>
        <v>0</v>
      </c>
    </row>
    <row r="52" spans="2:81" s="57" customFormat="1" ht="17.100000000000001" customHeight="1">
      <c r="B52" s="359"/>
      <c r="C52" s="421" t="s">
        <v>303</v>
      </c>
      <c r="D52" s="442"/>
      <c r="E52" s="442"/>
      <c r="F52" s="442"/>
      <c r="G52" s="442"/>
      <c r="H52" s="442"/>
      <c r="I52" s="442"/>
      <c r="J52" s="442"/>
      <c r="K52" s="442"/>
      <c r="L52" s="442"/>
      <c r="M52" s="442"/>
      <c r="N52" s="442"/>
      <c r="O52" s="442"/>
      <c r="P52" s="442"/>
      <c r="Q52" s="442"/>
      <c r="R52" s="442"/>
      <c r="S52" s="442"/>
      <c r="T52" s="442"/>
      <c r="U52" s="442"/>
      <c r="V52" s="442"/>
      <c r="W52" s="442"/>
      <c r="X52" s="442"/>
      <c r="Y52" s="442"/>
      <c r="Z52" s="442"/>
      <c r="AA52" s="442"/>
      <c r="AB52" s="442"/>
      <c r="AC52" s="442"/>
      <c r="AD52" s="442"/>
      <c r="AE52" s="442"/>
      <c r="AF52" s="442"/>
      <c r="AG52" s="442"/>
      <c r="AH52" s="442"/>
      <c r="AI52" s="442"/>
      <c r="AJ52" s="442"/>
      <c r="AK52" s="442"/>
      <c r="AL52" s="442"/>
      <c r="AM52" s="442"/>
      <c r="AN52" s="456"/>
      <c r="AO52" s="318"/>
      <c r="AP52" s="56"/>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4"/>
      <c r="BZ52" s="94"/>
      <c r="CA52" s="94"/>
      <c r="CB52" s="56"/>
      <c r="CC52" s="93">
        <f>SUM(D52:AO52)-'A1'!L52-'A2'!Y52-'A3'!P52-'A3'!X52-'A3'!Z52*2</f>
        <v>0</v>
      </c>
    </row>
    <row r="53" spans="2:81" s="57" customFormat="1" ht="17.100000000000001" customHeight="1">
      <c r="B53" s="359"/>
      <c r="C53" s="421" t="s">
        <v>304</v>
      </c>
      <c r="D53" s="442"/>
      <c r="E53" s="442"/>
      <c r="F53" s="442"/>
      <c r="G53" s="442"/>
      <c r="H53" s="442"/>
      <c r="I53" s="442"/>
      <c r="J53" s="442"/>
      <c r="K53" s="442"/>
      <c r="L53" s="442"/>
      <c r="M53" s="442"/>
      <c r="N53" s="442"/>
      <c r="O53" s="442"/>
      <c r="P53" s="442"/>
      <c r="Q53" s="442"/>
      <c r="R53" s="442"/>
      <c r="S53" s="442"/>
      <c r="T53" s="442"/>
      <c r="U53" s="442"/>
      <c r="V53" s="442"/>
      <c r="W53" s="442"/>
      <c r="X53" s="442"/>
      <c r="Y53" s="442"/>
      <c r="Z53" s="442"/>
      <c r="AA53" s="442"/>
      <c r="AB53" s="442"/>
      <c r="AC53" s="442"/>
      <c r="AD53" s="442"/>
      <c r="AE53" s="442"/>
      <c r="AF53" s="442"/>
      <c r="AG53" s="442"/>
      <c r="AH53" s="442"/>
      <c r="AI53" s="442"/>
      <c r="AJ53" s="442"/>
      <c r="AK53" s="442"/>
      <c r="AL53" s="442"/>
      <c r="AM53" s="442"/>
      <c r="AN53" s="456"/>
      <c r="AO53" s="318"/>
      <c r="AP53" s="56"/>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4"/>
      <c r="BZ53" s="94"/>
      <c r="CA53" s="94"/>
      <c r="CB53" s="56"/>
      <c r="CC53" s="93">
        <f>SUM(D53:AO53)-'A1'!L53-'A2'!Y53-'A3'!P53-'A3'!X53-'A3'!Z53*2</f>
        <v>0</v>
      </c>
    </row>
    <row r="54" spans="2:81" s="57" customFormat="1" ht="17.100000000000001" customHeight="1">
      <c r="B54" s="359"/>
      <c r="C54" s="421" t="s">
        <v>305</v>
      </c>
      <c r="D54" s="442"/>
      <c r="E54" s="442"/>
      <c r="F54" s="442"/>
      <c r="G54" s="442"/>
      <c r="H54" s="442"/>
      <c r="I54" s="442"/>
      <c r="J54" s="442"/>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56"/>
      <c r="AO54" s="318"/>
      <c r="AP54" s="56"/>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56"/>
      <c r="CC54" s="93">
        <f>SUM(D54:AO54)-'A1'!L54-'A2'!Y54-'A3'!P54-'A3'!X54-'A3'!Z54*2</f>
        <v>0</v>
      </c>
    </row>
    <row r="55" spans="2:81" s="57" customFormat="1" ht="17.100000000000001" customHeight="1">
      <c r="B55" s="358"/>
      <c r="C55" s="421" t="s">
        <v>302</v>
      </c>
      <c r="D55" s="442"/>
      <c r="E55" s="442"/>
      <c r="F55" s="442"/>
      <c r="G55" s="442"/>
      <c r="H55" s="442"/>
      <c r="I55" s="442"/>
      <c r="J55" s="442"/>
      <c r="K55" s="442"/>
      <c r="L55" s="442"/>
      <c r="M55" s="442"/>
      <c r="N55" s="442"/>
      <c r="O55" s="442"/>
      <c r="P55" s="442"/>
      <c r="Q55" s="442"/>
      <c r="R55" s="442"/>
      <c r="S55" s="442"/>
      <c r="T55" s="442"/>
      <c r="U55" s="442"/>
      <c r="V55" s="442"/>
      <c r="W55" s="442"/>
      <c r="X55" s="442"/>
      <c r="Y55" s="442"/>
      <c r="Z55" s="442"/>
      <c r="AA55" s="442"/>
      <c r="AB55" s="442"/>
      <c r="AC55" s="442"/>
      <c r="AD55" s="442"/>
      <c r="AE55" s="442"/>
      <c r="AF55" s="442"/>
      <c r="AG55" s="442"/>
      <c r="AH55" s="442"/>
      <c r="AI55" s="442"/>
      <c r="AJ55" s="442"/>
      <c r="AK55" s="442"/>
      <c r="AL55" s="442"/>
      <c r="AM55" s="442"/>
      <c r="AN55" s="456"/>
      <c r="AO55" s="318"/>
      <c r="AP55" s="56"/>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56"/>
      <c r="CC55" s="93">
        <f>SUM(D55:AO55)-'A1'!L55-'A2'!Y55-'A3'!P55-'A3'!X55-'A3'!Z55*2</f>
        <v>0</v>
      </c>
    </row>
    <row r="56" spans="2:81" s="61" customFormat="1" ht="30" customHeight="1">
      <c r="B56" s="363"/>
      <c r="C56" s="192" t="s">
        <v>278</v>
      </c>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448"/>
      <c r="AB56" s="448"/>
      <c r="AC56" s="448"/>
      <c r="AD56" s="448"/>
      <c r="AE56" s="448"/>
      <c r="AF56" s="448"/>
      <c r="AG56" s="448"/>
      <c r="AH56" s="448"/>
      <c r="AI56" s="448"/>
      <c r="AJ56" s="448"/>
      <c r="AK56" s="448"/>
      <c r="AL56" s="448"/>
      <c r="AM56" s="448"/>
      <c r="AN56" s="453"/>
      <c r="AO56" s="317"/>
      <c r="AP56" s="60"/>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60"/>
      <c r="CC56" s="100"/>
    </row>
    <row r="57" spans="2:81" s="57" customFormat="1" ht="17.100000000000001" customHeight="1">
      <c r="B57" s="358"/>
      <c r="C57" s="189" t="s">
        <v>10</v>
      </c>
      <c r="D57" s="442"/>
      <c r="E57" s="442"/>
      <c r="F57" s="442"/>
      <c r="G57" s="442"/>
      <c r="H57" s="442"/>
      <c r="I57" s="442"/>
      <c r="J57" s="442"/>
      <c r="K57" s="442"/>
      <c r="L57" s="442"/>
      <c r="M57" s="442"/>
      <c r="N57" s="442"/>
      <c r="O57" s="442"/>
      <c r="P57" s="442"/>
      <c r="Q57" s="442"/>
      <c r="R57" s="442"/>
      <c r="S57" s="442"/>
      <c r="T57" s="442"/>
      <c r="U57" s="442"/>
      <c r="V57" s="442"/>
      <c r="W57" s="442"/>
      <c r="X57" s="442"/>
      <c r="Y57" s="442"/>
      <c r="Z57" s="442"/>
      <c r="AA57" s="442"/>
      <c r="AB57" s="442"/>
      <c r="AC57" s="442"/>
      <c r="AD57" s="442"/>
      <c r="AE57" s="442"/>
      <c r="AF57" s="442"/>
      <c r="AG57" s="442"/>
      <c r="AH57" s="442"/>
      <c r="AI57" s="442"/>
      <c r="AJ57" s="442"/>
      <c r="AK57" s="442"/>
      <c r="AL57" s="442"/>
      <c r="AM57" s="442"/>
      <c r="AN57" s="456"/>
      <c r="AO57" s="318"/>
      <c r="AQ57" s="94">
        <f>+D57-SUM(D58:D59)</f>
        <v>0</v>
      </c>
      <c r="AR57" s="94">
        <f>+E57-SUM(E58:E59)</f>
        <v>0</v>
      </c>
      <c r="AS57" s="94">
        <f t="shared" ref="AS57:BJ57" si="36">+F57-SUM(F58:F59)</f>
        <v>0</v>
      </c>
      <c r="AT57" s="94">
        <f t="shared" si="36"/>
        <v>0</v>
      </c>
      <c r="AU57" s="94">
        <f t="shared" si="36"/>
        <v>0</v>
      </c>
      <c r="AV57" s="94">
        <f t="shared" si="36"/>
        <v>0</v>
      </c>
      <c r="AW57" s="94">
        <f t="shared" si="36"/>
        <v>0</v>
      </c>
      <c r="AX57" s="94">
        <f t="shared" si="36"/>
        <v>0</v>
      </c>
      <c r="AY57" s="94">
        <f t="shared" si="36"/>
        <v>0</v>
      </c>
      <c r="AZ57" s="94">
        <f t="shared" si="36"/>
        <v>0</v>
      </c>
      <c r="BA57" s="94">
        <f t="shared" si="36"/>
        <v>0</v>
      </c>
      <c r="BB57" s="94">
        <f t="shared" si="36"/>
        <v>0</v>
      </c>
      <c r="BC57" s="94">
        <f t="shared" si="36"/>
        <v>0</v>
      </c>
      <c r="BD57" s="94">
        <f t="shared" si="36"/>
        <v>0</v>
      </c>
      <c r="BE57" s="94">
        <f t="shared" si="36"/>
        <v>0</v>
      </c>
      <c r="BF57" s="94">
        <f t="shared" si="36"/>
        <v>0</v>
      </c>
      <c r="BG57" s="94">
        <f t="shared" si="36"/>
        <v>0</v>
      </c>
      <c r="BH57" s="94">
        <f t="shared" si="36"/>
        <v>0</v>
      </c>
      <c r="BI57" s="94">
        <f t="shared" si="36"/>
        <v>0</v>
      </c>
      <c r="BJ57" s="94">
        <f t="shared" si="36"/>
        <v>0</v>
      </c>
      <c r="BK57" s="94">
        <f t="shared" ref="BK57:CA57" si="37">+X57-SUM(X58:X59)</f>
        <v>0</v>
      </c>
      <c r="BL57" s="94">
        <f t="shared" si="37"/>
        <v>0</v>
      </c>
      <c r="BM57" s="94">
        <f t="shared" si="37"/>
        <v>0</v>
      </c>
      <c r="BN57" s="94">
        <f t="shared" si="37"/>
        <v>0</v>
      </c>
      <c r="BO57" s="94">
        <f t="shared" si="37"/>
        <v>0</v>
      </c>
      <c r="BP57" s="94">
        <f t="shared" si="37"/>
        <v>0</v>
      </c>
      <c r="BQ57" s="94">
        <f t="shared" si="37"/>
        <v>0</v>
      </c>
      <c r="BR57" s="94">
        <f t="shared" si="37"/>
        <v>0</v>
      </c>
      <c r="BS57" s="94">
        <f t="shared" si="37"/>
        <v>0</v>
      </c>
      <c r="BT57" s="94">
        <f t="shared" si="37"/>
        <v>0</v>
      </c>
      <c r="BU57" s="94">
        <f t="shared" si="37"/>
        <v>0</v>
      </c>
      <c r="BV57" s="94">
        <f t="shared" si="37"/>
        <v>0</v>
      </c>
      <c r="BW57" s="94">
        <f t="shared" si="37"/>
        <v>0</v>
      </c>
      <c r="BX57" s="94">
        <f t="shared" si="37"/>
        <v>0</v>
      </c>
      <c r="BY57" s="94">
        <f t="shared" si="37"/>
        <v>0</v>
      </c>
      <c r="BZ57" s="94">
        <f t="shared" si="37"/>
        <v>0</v>
      </c>
      <c r="CA57" s="94">
        <f t="shared" si="37"/>
        <v>0</v>
      </c>
      <c r="CB57" s="56"/>
      <c r="CC57" s="94">
        <f>SUM(D57:AO57)-'A1'!L57-'A2'!Y57-'A3'!P57-'A3'!X57-'A3'!Z57*2</f>
        <v>0</v>
      </c>
    </row>
    <row r="58" spans="2:81" s="57" customFormat="1" ht="17.100000000000001" customHeight="1">
      <c r="B58" s="359"/>
      <c r="C58" s="191" t="s">
        <v>53</v>
      </c>
      <c r="D58" s="442"/>
      <c r="E58" s="442"/>
      <c r="F58" s="442"/>
      <c r="G58" s="442"/>
      <c r="H58" s="442"/>
      <c r="I58" s="442"/>
      <c r="J58" s="442"/>
      <c r="K58" s="442"/>
      <c r="L58" s="442"/>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56"/>
      <c r="AO58" s="318"/>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56"/>
      <c r="CC58" s="94">
        <f>SUM(D58:AO58)-'A1'!L58-'A2'!Y58-'A3'!P58-'A3'!X58-'A3'!Z58*2</f>
        <v>0</v>
      </c>
    </row>
    <row r="59" spans="2:81" s="57" customFormat="1" ht="17.100000000000001" customHeight="1">
      <c r="B59" s="359"/>
      <c r="C59" s="191" t="s">
        <v>54</v>
      </c>
      <c r="D59" s="442"/>
      <c r="E59" s="442"/>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56"/>
      <c r="AO59" s="318"/>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4"/>
      <c r="BW59" s="94"/>
      <c r="BX59" s="94"/>
      <c r="BY59" s="94"/>
      <c r="BZ59" s="94"/>
      <c r="CA59" s="94"/>
      <c r="CB59" s="56"/>
      <c r="CC59" s="94">
        <f>SUM(D59:AO59)-'A1'!L59-'A2'!Y59-'A3'!P59-'A3'!X59-'A3'!Z59*2</f>
        <v>0</v>
      </c>
    </row>
    <row r="60" spans="2:81" s="57" customFormat="1" ht="30" customHeight="1">
      <c r="B60" s="358"/>
      <c r="C60" s="189" t="s">
        <v>11</v>
      </c>
      <c r="D60" s="442"/>
      <c r="E60" s="442"/>
      <c r="F60" s="442"/>
      <c r="G60" s="442"/>
      <c r="H60" s="442"/>
      <c r="I60" s="442"/>
      <c r="J60" s="442"/>
      <c r="K60" s="442"/>
      <c r="L60" s="442"/>
      <c r="M60" s="442"/>
      <c r="N60" s="442"/>
      <c r="O60" s="442"/>
      <c r="P60" s="442"/>
      <c r="Q60" s="442"/>
      <c r="R60" s="442"/>
      <c r="S60" s="442"/>
      <c r="T60" s="442"/>
      <c r="U60" s="442"/>
      <c r="V60" s="442"/>
      <c r="W60" s="442"/>
      <c r="X60" s="442"/>
      <c r="Y60" s="442"/>
      <c r="Z60" s="442"/>
      <c r="AA60" s="442"/>
      <c r="AB60" s="442"/>
      <c r="AC60" s="442"/>
      <c r="AD60" s="442"/>
      <c r="AE60" s="442"/>
      <c r="AF60" s="442"/>
      <c r="AG60" s="442"/>
      <c r="AH60" s="442"/>
      <c r="AI60" s="442"/>
      <c r="AJ60" s="442"/>
      <c r="AK60" s="442"/>
      <c r="AL60" s="442"/>
      <c r="AM60" s="442"/>
      <c r="AN60" s="456"/>
      <c r="AO60" s="318"/>
      <c r="AQ60" s="94">
        <f>+D60-SUM(D61:D62)</f>
        <v>0</v>
      </c>
      <c r="AR60" s="94">
        <f>+E60-SUM(E61:E62)</f>
        <v>0</v>
      </c>
      <c r="AS60" s="94">
        <f t="shared" ref="AS60:BJ60" si="38">+F60-SUM(F61:F62)</f>
        <v>0</v>
      </c>
      <c r="AT60" s="94">
        <f t="shared" si="38"/>
        <v>0</v>
      </c>
      <c r="AU60" s="94">
        <f t="shared" si="38"/>
        <v>0</v>
      </c>
      <c r="AV60" s="94">
        <f t="shared" si="38"/>
        <v>0</v>
      </c>
      <c r="AW60" s="94">
        <f t="shared" si="38"/>
        <v>0</v>
      </c>
      <c r="AX60" s="94">
        <f t="shared" si="38"/>
        <v>0</v>
      </c>
      <c r="AY60" s="94">
        <f t="shared" si="38"/>
        <v>0</v>
      </c>
      <c r="AZ60" s="94">
        <f t="shared" si="38"/>
        <v>0</v>
      </c>
      <c r="BA60" s="94">
        <f t="shared" si="38"/>
        <v>0</v>
      </c>
      <c r="BB60" s="94">
        <f t="shared" si="38"/>
        <v>0</v>
      </c>
      <c r="BC60" s="94">
        <f t="shared" si="38"/>
        <v>0</v>
      </c>
      <c r="BD60" s="94">
        <f t="shared" si="38"/>
        <v>0</v>
      </c>
      <c r="BE60" s="94">
        <f t="shared" si="38"/>
        <v>0</v>
      </c>
      <c r="BF60" s="94">
        <f t="shared" si="38"/>
        <v>0</v>
      </c>
      <c r="BG60" s="94">
        <f t="shared" si="38"/>
        <v>0</v>
      </c>
      <c r="BH60" s="94">
        <f t="shared" si="38"/>
        <v>0</v>
      </c>
      <c r="BI60" s="94">
        <f t="shared" si="38"/>
        <v>0</v>
      </c>
      <c r="BJ60" s="94">
        <f t="shared" si="38"/>
        <v>0</v>
      </c>
      <c r="BK60" s="94">
        <f t="shared" ref="BK60:CA60" si="39">+X60-SUM(X61:X62)</f>
        <v>0</v>
      </c>
      <c r="BL60" s="94">
        <f t="shared" si="39"/>
        <v>0</v>
      </c>
      <c r="BM60" s="94">
        <f t="shared" si="39"/>
        <v>0</v>
      </c>
      <c r="BN60" s="94">
        <f t="shared" si="39"/>
        <v>0</v>
      </c>
      <c r="BO60" s="94">
        <f t="shared" si="39"/>
        <v>0</v>
      </c>
      <c r="BP60" s="94">
        <f t="shared" si="39"/>
        <v>0</v>
      </c>
      <c r="BQ60" s="94">
        <f t="shared" si="39"/>
        <v>0</v>
      </c>
      <c r="BR60" s="94">
        <f t="shared" si="39"/>
        <v>0</v>
      </c>
      <c r="BS60" s="94">
        <f t="shared" si="39"/>
        <v>0</v>
      </c>
      <c r="BT60" s="94">
        <f t="shared" si="39"/>
        <v>0</v>
      </c>
      <c r="BU60" s="94">
        <f t="shared" si="39"/>
        <v>0</v>
      </c>
      <c r="BV60" s="94">
        <f t="shared" si="39"/>
        <v>0</v>
      </c>
      <c r="BW60" s="94">
        <f t="shared" si="39"/>
        <v>0</v>
      </c>
      <c r="BX60" s="94">
        <f t="shared" si="39"/>
        <v>0</v>
      </c>
      <c r="BY60" s="94">
        <f t="shared" si="39"/>
        <v>0</v>
      </c>
      <c r="BZ60" s="94">
        <f t="shared" si="39"/>
        <v>0</v>
      </c>
      <c r="CA60" s="94">
        <f t="shared" si="39"/>
        <v>0</v>
      </c>
      <c r="CB60" s="56"/>
      <c r="CC60" s="94">
        <f>SUM(D60:AO60)-'A1'!L60-'A2'!Y60-'A3'!P60-'A3'!X60-'A3'!Z60*2</f>
        <v>0</v>
      </c>
    </row>
    <row r="61" spans="2:81" s="57" customFormat="1" ht="17.100000000000001" customHeight="1">
      <c r="B61" s="358"/>
      <c r="C61" s="191" t="s">
        <v>53</v>
      </c>
      <c r="D61" s="442"/>
      <c r="E61" s="442"/>
      <c r="F61" s="442"/>
      <c r="G61" s="442"/>
      <c r="H61" s="442"/>
      <c r="I61" s="442"/>
      <c r="J61" s="442"/>
      <c r="K61" s="442"/>
      <c r="L61" s="442"/>
      <c r="M61" s="442"/>
      <c r="N61" s="442"/>
      <c r="O61" s="442"/>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c r="AM61" s="442"/>
      <c r="AN61" s="456"/>
      <c r="AO61" s="318"/>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56"/>
      <c r="CC61" s="94">
        <f>SUM(D61:AO61)-'A1'!L61-'A2'!Y61-'A3'!P61-'A3'!X61-'A3'!Z61*2</f>
        <v>0</v>
      </c>
    </row>
    <row r="62" spans="2:81" s="57" customFormat="1" ht="17.100000000000001" customHeight="1">
      <c r="B62" s="358"/>
      <c r="C62" s="191" t="s">
        <v>54</v>
      </c>
      <c r="D62" s="442"/>
      <c r="E62" s="442"/>
      <c r="F62" s="442"/>
      <c r="G62" s="442"/>
      <c r="H62" s="442"/>
      <c r="I62" s="442"/>
      <c r="J62" s="442"/>
      <c r="K62" s="442"/>
      <c r="L62" s="442"/>
      <c r="M62" s="442"/>
      <c r="N62" s="442"/>
      <c r="O62" s="442"/>
      <c r="P62" s="442"/>
      <c r="Q62" s="442"/>
      <c r="R62" s="442"/>
      <c r="S62" s="442"/>
      <c r="T62" s="442"/>
      <c r="U62" s="442"/>
      <c r="V62" s="442"/>
      <c r="W62" s="442"/>
      <c r="X62" s="442"/>
      <c r="Y62" s="442"/>
      <c r="Z62" s="442"/>
      <c r="AA62" s="442"/>
      <c r="AB62" s="442"/>
      <c r="AC62" s="442"/>
      <c r="AD62" s="442"/>
      <c r="AE62" s="442"/>
      <c r="AF62" s="442"/>
      <c r="AG62" s="442"/>
      <c r="AH62" s="442"/>
      <c r="AI62" s="442"/>
      <c r="AJ62" s="442"/>
      <c r="AK62" s="442"/>
      <c r="AL62" s="442"/>
      <c r="AM62" s="442"/>
      <c r="AN62" s="456"/>
      <c r="AO62" s="318"/>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56"/>
      <c r="CC62" s="94">
        <f>SUM(D62:AO62)-'A1'!L62-'A2'!Y62-'A3'!P62-'A3'!X62-'A3'!Z62*2</f>
        <v>0</v>
      </c>
    </row>
    <row r="63" spans="2:81" s="61" customFormat="1" ht="30" customHeight="1">
      <c r="B63" s="360"/>
      <c r="C63" s="361" t="s">
        <v>168</v>
      </c>
      <c r="D63" s="446"/>
      <c r="E63" s="446"/>
      <c r="F63" s="446"/>
      <c r="G63" s="446"/>
      <c r="H63" s="446"/>
      <c r="I63" s="446"/>
      <c r="J63" s="446"/>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c r="AK63" s="446"/>
      <c r="AL63" s="446"/>
      <c r="AM63" s="446"/>
      <c r="AN63" s="452"/>
      <c r="AO63" s="317"/>
      <c r="AQ63" s="96">
        <f>+D60-SUM(D63:D68)</f>
        <v>0</v>
      </c>
      <c r="AR63" s="96">
        <f>+E60-SUM(E63:E68)</f>
        <v>0</v>
      </c>
      <c r="AS63" s="96">
        <f t="shared" ref="AS63:BJ63" si="40">+F60-SUM(F63:F68)</f>
        <v>0</v>
      </c>
      <c r="AT63" s="96">
        <f t="shared" si="40"/>
        <v>0</v>
      </c>
      <c r="AU63" s="96">
        <f t="shared" si="40"/>
        <v>0</v>
      </c>
      <c r="AV63" s="96">
        <f t="shared" si="40"/>
        <v>0</v>
      </c>
      <c r="AW63" s="96">
        <f t="shared" si="40"/>
        <v>0</v>
      </c>
      <c r="AX63" s="96">
        <f t="shared" si="40"/>
        <v>0</v>
      </c>
      <c r="AY63" s="96">
        <f t="shared" si="40"/>
        <v>0</v>
      </c>
      <c r="AZ63" s="96">
        <f t="shared" si="40"/>
        <v>0</v>
      </c>
      <c r="BA63" s="96">
        <f t="shared" si="40"/>
        <v>0</v>
      </c>
      <c r="BB63" s="96">
        <f t="shared" si="40"/>
        <v>0</v>
      </c>
      <c r="BC63" s="96">
        <f t="shared" si="40"/>
        <v>0</v>
      </c>
      <c r="BD63" s="96">
        <f t="shared" si="40"/>
        <v>0</v>
      </c>
      <c r="BE63" s="96">
        <f t="shared" si="40"/>
        <v>0</v>
      </c>
      <c r="BF63" s="96">
        <f t="shared" si="40"/>
        <v>0</v>
      </c>
      <c r="BG63" s="96">
        <f t="shared" si="40"/>
        <v>0</v>
      </c>
      <c r="BH63" s="96">
        <f t="shared" si="40"/>
        <v>0</v>
      </c>
      <c r="BI63" s="96">
        <f t="shared" si="40"/>
        <v>0</v>
      </c>
      <c r="BJ63" s="96">
        <f t="shared" si="40"/>
        <v>0</v>
      </c>
      <c r="BK63" s="96">
        <f t="shared" ref="BK63:CA63" si="41">+X60-SUM(X63:X68)</f>
        <v>0</v>
      </c>
      <c r="BL63" s="96">
        <f t="shared" si="41"/>
        <v>0</v>
      </c>
      <c r="BM63" s="96">
        <f t="shared" si="41"/>
        <v>0</v>
      </c>
      <c r="BN63" s="96">
        <f t="shared" si="41"/>
        <v>0</v>
      </c>
      <c r="BO63" s="96">
        <f t="shared" si="41"/>
        <v>0</v>
      </c>
      <c r="BP63" s="96">
        <f t="shared" si="41"/>
        <v>0</v>
      </c>
      <c r="BQ63" s="96">
        <f t="shared" si="41"/>
        <v>0</v>
      </c>
      <c r="BR63" s="96">
        <f t="shared" si="41"/>
        <v>0</v>
      </c>
      <c r="BS63" s="96">
        <f t="shared" si="41"/>
        <v>0</v>
      </c>
      <c r="BT63" s="96">
        <f t="shared" si="41"/>
        <v>0</v>
      </c>
      <c r="BU63" s="96">
        <f t="shared" si="41"/>
        <v>0</v>
      </c>
      <c r="BV63" s="96">
        <f t="shared" si="41"/>
        <v>0</v>
      </c>
      <c r="BW63" s="96">
        <f t="shared" si="41"/>
        <v>0</v>
      </c>
      <c r="BX63" s="96">
        <f t="shared" si="41"/>
        <v>0</v>
      </c>
      <c r="BY63" s="96">
        <f t="shared" si="41"/>
        <v>0</v>
      </c>
      <c r="BZ63" s="96">
        <f t="shared" si="41"/>
        <v>0</v>
      </c>
      <c r="CA63" s="96">
        <f t="shared" si="41"/>
        <v>0</v>
      </c>
      <c r="CB63" s="60"/>
      <c r="CC63" s="96">
        <f>SUM(D63:AO63)-'A1'!L63-'A2'!Y63-'A3'!P63-'A3'!X63-'A3'!Z63*2</f>
        <v>0</v>
      </c>
    </row>
    <row r="64" spans="2:81" s="57" customFormat="1" ht="17.100000000000001" customHeight="1">
      <c r="B64" s="359"/>
      <c r="C64" s="191" t="s">
        <v>66</v>
      </c>
      <c r="D64" s="442"/>
      <c r="E64" s="442"/>
      <c r="F64" s="442"/>
      <c r="G64" s="442"/>
      <c r="H64" s="442"/>
      <c r="I64" s="442"/>
      <c r="J64" s="442"/>
      <c r="K64" s="442"/>
      <c r="L64" s="442"/>
      <c r="M64" s="442"/>
      <c r="N64" s="442"/>
      <c r="O64" s="442"/>
      <c r="P64" s="442"/>
      <c r="Q64" s="442"/>
      <c r="R64" s="442"/>
      <c r="S64" s="442"/>
      <c r="T64" s="442"/>
      <c r="U64" s="442"/>
      <c r="V64" s="442"/>
      <c r="W64" s="442"/>
      <c r="X64" s="442"/>
      <c r="Y64" s="442"/>
      <c r="Z64" s="442"/>
      <c r="AA64" s="442"/>
      <c r="AB64" s="442"/>
      <c r="AC64" s="442"/>
      <c r="AD64" s="442"/>
      <c r="AE64" s="442"/>
      <c r="AF64" s="442"/>
      <c r="AG64" s="442"/>
      <c r="AH64" s="442"/>
      <c r="AI64" s="442"/>
      <c r="AJ64" s="442"/>
      <c r="AK64" s="442"/>
      <c r="AL64" s="442"/>
      <c r="AM64" s="442"/>
      <c r="AN64" s="456"/>
      <c r="AO64" s="318"/>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56"/>
      <c r="CC64" s="94">
        <f>SUM(D64:AO64)-'A1'!L64-'A2'!Y64-'A3'!P64-'A3'!X64-'A3'!Z64*2</f>
        <v>0</v>
      </c>
    </row>
    <row r="65" spans="2:81" s="57" customFormat="1" ht="17.100000000000001" customHeight="1">
      <c r="B65" s="359"/>
      <c r="C65" s="191" t="s">
        <v>270</v>
      </c>
      <c r="D65" s="442"/>
      <c r="E65" s="442"/>
      <c r="F65" s="442"/>
      <c r="G65" s="442"/>
      <c r="H65" s="442"/>
      <c r="I65" s="442"/>
      <c r="J65" s="442"/>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442"/>
      <c r="AI65" s="442"/>
      <c r="AJ65" s="442"/>
      <c r="AK65" s="442"/>
      <c r="AL65" s="442"/>
      <c r="AM65" s="442"/>
      <c r="AN65" s="456"/>
      <c r="AO65" s="318"/>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56"/>
      <c r="CC65" s="94">
        <f>SUM(D65:AO65)-'A1'!L65-'A2'!Y65-'A3'!P65-'A3'!X65-'A3'!Z65*2</f>
        <v>0</v>
      </c>
    </row>
    <row r="66" spans="2:81" s="57" customFormat="1" ht="17.100000000000001" customHeight="1">
      <c r="B66" s="359"/>
      <c r="C66" s="191" t="s">
        <v>169</v>
      </c>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442"/>
      <c r="AK66" s="442"/>
      <c r="AL66" s="442"/>
      <c r="AM66" s="442"/>
      <c r="AN66" s="456"/>
      <c r="AO66" s="318"/>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56"/>
      <c r="CC66" s="94">
        <f>SUM(D66:AO66)-'A1'!L66-'A2'!Y66-'A3'!P66-'A3'!X66-'A3'!Z66*2</f>
        <v>0</v>
      </c>
    </row>
    <row r="67" spans="2:81" s="57" customFormat="1" ht="17.100000000000001" customHeight="1">
      <c r="B67" s="359"/>
      <c r="C67" s="490" t="s">
        <v>46</v>
      </c>
      <c r="D67" s="442"/>
      <c r="E67" s="442"/>
      <c r="F67" s="442"/>
      <c r="G67" s="442"/>
      <c r="H67" s="442"/>
      <c r="I67" s="442"/>
      <c r="J67" s="442"/>
      <c r="K67" s="442"/>
      <c r="L67" s="442"/>
      <c r="M67" s="442"/>
      <c r="N67" s="442"/>
      <c r="O67" s="442"/>
      <c r="P67" s="442"/>
      <c r="Q67" s="442"/>
      <c r="R67" s="442"/>
      <c r="S67" s="442"/>
      <c r="T67" s="442"/>
      <c r="U67" s="442"/>
      <c r="V67" s="442"/>
      <c r="W67" s="442"/>
      <c r="X67" s="442"/>
      <c r="Y67" s="442"/>
      <c r="Z67" s="442"/>
      <c r="AA67" s="442"/>
      <c r="AB67" s="442"/>
      <c r="AC67" s="442"/>
      <c r="AD67" s="442"/>
      <c r="AE67" s="442"/>
      <c r="AF67" s="442"/>
      <c r="AG67" s="442"/>
      <c r="AH67" s="442"/>
      <c r="AI67" s="442"/>
      <c r="AJ67" s="442"/>
      <c r="AK67" s="442"/>
      <c r="AL67" s="442"/>
      <c r="AM67" s="442"/>
      <c r="AN67" s="456"/>
      <c r="AO67" s="318"/>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56"/>
      <c r="CC67" s="94">
        <f>SUM(D67:AO67)-'A1'!L67-'A2'!Y67-'A3'!P67-'A3'!X67-'A3'!Z67*2</f>
        <v>0</v>
      </c>
    </row>
    <row r="68" spans="2:81" s="57" customFormat="1" ht="16.5" customHeight="1">
      <c r="B68" s="359"/>
      <c r="C68" s="490" t="s">
        <v>211</v>
      </c>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442"/>
      <c r="AK68" s="442"/>
      <c r="AL68" s="442"/>
      <c r="AM68" s="442"/>
      <c r="AN68" s="456"/>
      <c r="AO68" s="318"/>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56"/>
      <c r="CC68" s="94">
        <f>SUM(D68:AO68)-'A1'!L68-'A2'!Y68-'A3'!P68-'A3'!X68-'A3'!Z68*2</f>
        <v>0</v>
      </c>
    </row>
    <row r="69" spans="2:81" s="61" customFormat="1" ht="24.95" customHeight="1">
      <c r="B69" s="360"/>
      <c r="C69" s="190" t="s">
        <v>12</v>
      </c>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446"/>
      <c r="AG69" s="446"/>
      <c r="AH69" s="446"/>
      <c r="AI69" s="446"/>
      <c r="AJ69" s="446"/>
      <c r="AK69" s="446"/>
      <c r="AL69" s="446"/>
      <c r="AM69" s="446"/>
      <c r="AN69" s="452"/>
      <c r="AO69" s="317"/>
      <c r="AQ69" s="96">
        <f>+D69-SUM(D70:D71)</f>
        <v>0</v>
      </c>
      <c r="AR69" s="96">
        <f>+E69-SUM(E70:E71)</f>
        <v>0</v>
      </c>
      <c r="AS69" s="96">
        <f t="shared" ref="AS69:BJ69" si="42">+F69-SUM(F70:F71)</f>
        <v>0</v>
      </c>
      <c r="AT69" s="96">
        <f t="shared" si="42"/>
        <v>0</v>
      </c>
      <c r="AU69" s="96">
        <f t="shared" si="42"/>
        <v>0</v>
      </c>
      <c r="AV69" s="96">
        <f t="shared" si="42"/>
        <v>0</v>
      </c>
      <c r="AW69" s="96">
        <f t="shared" si="42"/>
        <v>0</v>
      </c>
      <c r="AX69" s="96">
        <f t="shared" si="42"/>
        <v>0</v>
      </c>
      <c r="AY69" s="96">
        <f t="shared" si="42"/>
        <v>0</v>
      </c>
      <c r="AZ69" s="96">
        <f t="shared" si="42"/>
        <v>0</v>
      </c>
      <c r="BA69" s="96">
        <f t="shared" si="42"/>
        <v>0</v>
      </c>
      <c r="BB69" s="96">
        <f t="shared" si="42"/>
        <v>0</v>
      </c>
      <c r="BC69" s="96">
        <f t="shared" si="42"/>
        <v>0</v>
      </c>
      <c r="BD69" s="96">
        <f t="shared" si="42"/>
        <v>0</v>
      </c>
      <c r="BE69" s="96">
        <f t="shared" si="42"/>
        <v>0</v>
      </c>
      <c r="BF69" s="96">
        <f t="shared" si="42"/>
        <v>0</v>
      </c>
      <c r="BG69" s="96">
        <f t="shared" si="42"/>
        <v>0</v>
      </c>
      <c r="BH69" s="96">
        <f t="shared" si="42"/>
        <v>0</v>
      </c>
      <c r="BI69" s="96">
        <f t="shared" si="42"/>
        <v>0</v>
      </c>
      <c r="BJ69" s="96">
        <f t="shared" si="42"/>
        <v>0</v>
      </c>
      <c r="BK69" s="96">
        <f t="shared" ref="BK69:CA69" si="43">+X69-SUM(X70:X71)</f>
        <v>0</v>
      </c>
      <c r="BL69" s="96">
        <f t="shared" si="43"/>
        <v>0</v>
      </c>
      <c r="BM69" s="96">
        <f t="shared" si="43"/>
        <v>0</v>
      </c>
      <c r="BN69" s="96">
        <f t="shared" si="43"/>
        <v>0</v>
      </c>
      <c r="BO69" s="96">
        <f t="shared" si="43"/>
        <v>0</v>
      </c>
      <c r="BP69" s="96">
        <f t="shared" si="43"/>
        <v>0</v>
      </c>
      <c r="BQ69" s="96">
        <f t="shared" si="43"/>
        <v>0</v>
      </c>
      <c r="BR69" s="96">
        <f t="shared" si="43"/>
        <v>0</v>
      </c>
      <c r="BS69" s="96">
        <f t="shared" si="43"/>
        <v>0</v>
      </c>
      <c r="BT69" s="96">
        <f t="shared" si="43"/>
        <v>0</v>
      </c>
      <c r="BU69" s="96">
        <f t="shared" si="43"/>
        <v>0</v>
      </c>
      <c r="BV69" s="96">
        <f t="shared" si="43"/>
        <v>0</v>
      </c>
      <c r="BW69" s="96">
        <f t="shared" si="43"/>
        <v>0</v>
      </c>
      <c r="BX69" s="96">
        <f t="shared" si="43"/>
        <v>0</v>
      </c>
      <c r="BY69" s="96">
        <f t="shared" si="43"/>
        <v>0</v>
      </c>
      <c r="BZ69" s="96">
        <f t="shared" si="43"/>
        <v>0</v>
      </c>
      <c r="CA69" s="96">
        <f t="shared" si="43"/>
        <v>0</v>
      </c>
      <c r="CB69" s="60"/>
      <c r="CC69" s="96">
        <f>SUM(D69:AO69)-'A1'!L69-'A2'!Y69-'A3'!P69-'A3'!X69-'A3'!Z69*2</f>
        <v>0</v>
      </c>
    </row>
    <row r="70" spans="2:81" s="108" customFormat="1" ht="17.100000000000001" customHeight="1">
      <c r="B70" s="283"/>
      <c r="C70" s="191" t="s">
        <v>53</v>
      </c>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3"/>
      <c r="AO70" s="319"/>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7"/>
      <c r="CC70" s="94">
        <f>SUM(D70:AO70)-'A1'!L70-'A2'!Y70-'A3'!P70-'A3'!X70-'A3'!Z70*2</f>
        <v>0</v>
      </c>
    </row>
    <row r="71" spans="2:81" s="57" customFormat="1" ht="17.100000000000001" customHeight="1">
      <c r="B71" s="359"/>
      <c r="C71" s="191" t="s">
        <v>54</v>
      </c>
      <c r="D71" s="442"/>
      <c r="E71" s="442"/>
      <c r="F71" s="442"/>
      <c r="G71" s="442"/>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56"/>
      <c r="AO71" s="318"/>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c r="BV71" s="94"/>
      <c r="BW71" s="94"/>
      <c r="BX71" s="94"/>
      <c r="BY71" s="94"/>
      <c r="BZ71" s="94"/>
      <c r="CA71" s="94"/>
      <c r="CB71" s="56"/>
      <c r="CC71" s="94">
        <f>SUM(D71:AO71)-'A1'!L71-'A2'!Y71-'A3'!P71-'A3'!X71-'A3'!Z71*2</f>
        <v>0</v>
      </c>
    </row>
    <row r="72" spans="2:81" s="61" customFormat="1" ht="30" customHeight="1">
      <c r="B72" s="362"/>
      <c r="C72" s="190" t="s">
        <v>49</v>
      </c>
      <c r="D72" s="447">
        <f t="shared" ref="D72:L72" si="44">+SUM(D69,D60,D57)</f>
        <v>0</v>
      </c>
      <c r="E72" s="447">
        <f t="shared" ref="E72" si="45">+SUM(E69,E60,E57)</f>
        <v>0</v>
      </c>
      <c r="F72" s="447">
        <f t="shared" si="44"/>
        <v>0</v>
      </c>
      <c r="G72" s="447">
        <f t="shared" si="44"/>
        <v>0</v>
      </c>
      <c r="H72" s="447">
        <f t="shared" si="44"/>
        <v>0</v>
      </c>
      <c r="I72" s="447">
        <f t="shared" si="44"/>
        <v>0</v>
      </c>
      <c r="J72" s="447">
        <f t="shared" si="44"/>
        <v>0</v>
      </c>
      <c r="K72" s="447">
        <f t="shared" si="44"/>
        <v>0</v>
      </c>
      <c r="L72" s="447">
        <f t="shared" si="44"/>
        <v>0</v>
      </c>
      <c r="M72" s="447">
        <f t="shared" ref="M72:AN72" si="46">+SUM(M69,M60,M57)</f>
        <v>0</v>
      </c>
      <c r="N72" s="447">
        <f t="shared" si="46"/>
        <v>0</v>
      </c>
      <c r="O72" s="447">
        <f t="shared" si="46"/>
        <v>0</v>
      </c>
      <c r="P72" s="447">
        <f t="shared" si="46"/>
        <v>0</v>
      </c>
      <c r="Q72" s="447">
        <f t="shared" si="46"/>
        <v>0</v>
      </c>
      <c r="R72" s="447">
        <f t="shared" si="46"/>
        <v>0</v>
      </c>
      <c r="S72" s="447">
        <f t="shared" si="46"/>
        <v>0</v>
      </c>
      <c r="T72" s="447">
        <f t="shared" si="46"/>
        <v>0</v>
      </c>
      <c r="U72" s="447">
        <f t="shared" si="46"/>
        <v>0</v>
      </c>
      <c r="V72" s="447">
        <f t="shared" si="46"/>
        <v>0</v>
      </c>
      <c r="W72" s="447">
        <f t="shared" si="46"/>
        <v>0</v>
      </c>
      <c r="X72" s="447">
        <f t="shared" si="46"/>
        <v>0</v>
      </c>
      <c r="Y72" s="447">
        <f t="shared" si="46"/>
        <v>0</v>
      </c>
      <c r="Z72" s="447">
        <f t="shared" si="46"/>
        <v>0</v>
      </c>
      <c r="AA72" s="447">
        <f t="shared" si="46"/>
        <v>0</v>
      </c>
      <c r="AB72" s="447">
        <f t="shared" si="46"/>
        <v>0</v>
      </c>
      <c r="AC72" s="447">
        <f t="shared" si="46"/>
        <v>0</v>
      </c>
      <c r="AD72" s="447">
        <f t="shared" si="46"/>
        <v>0</v>
      </c>
      <c r="AE72" s="447">
        <f t="shared" si="46"/>
        <v>0</v>
      </c>
      <c r="AF72" s="447">
        <f t="shared" si="46"/>
        <v>0</v>
      </c>
      <c r="AG72" s="447">
        <f t="shared" si="46"/>
        <v>0</v>
      </c>
      <c r="AH72" s="447">
        <f t="shared" si="46"/>
        <v>0</v>
      </c>
      <c r="AI72" s="447">
        <f t="shared" si="46"/>
        <v>0</v>
      </c>
      <c r="AJ72" s="447">
        <f t="shared" si="46"/>
        <v>0</v>
      </c>
      <c r="AK72" s="447">
        <f t="shared" si="46"/>
        <v>0</v>
      </c>
      <c r="AL72" s="447">
        <f t="shared" si="46"/>
        <v>0</v>
      </c>
      <c r="AM72" s="447">
        <f t="shared" si="46"/>
        <v>0</v>
      </c>
      <c r="AN72" s="444">
        <f t="shared" si="46"/>
        <v>0</v>
      </c>
      <c r="AO72" s="300"/>
      <c r="AP72" s="60"/>
      <c r="AQ72" s="96">
        <f>+D72-D57-D60-D69</f>
        <v>0</v>
      </c>
      <c r="AR72" s="96">
        <f>+E72-E57-E60-E69</f>
        <v>0</v>
      </c>
      <c r="AS72" s="96">
        <f t="shared" ref="AS72:BJ72" si="47">+F72-F57-F60-F69</f>
        <v>0</v>
      </c>
      <c r="AT72" s="96">
        <f t="shared" si="47"/>
        <v>0</v>
      </c>
      <c r="AU72" s="96">
        <f t="shared" si="47"/>
        <v>0</v>
      </c>
      <c r="AV72" s="96">
        <f t="shared" si="47"/>
        <v>0</v>
      </c>
      <c r="AW72" s="96">
        <f t="shared" si="47"/>
        <v>0</v>
      </c>
      <c r="AX72" s="96">
        <f t="shared" si="47"/>
        <v>0</v>
      </c>
      <c r="AY72" s="96">
        <f t="shared" si="47"/>
        <v>0</v>
      </c>
      <c r="AZ72" s="96">
        <f t="shared" si="47"/>
        <v>0</v>
      </c>
      <c r="BA72" s="96">
        <f t="shared" si="47"/>
        <v>0</v>
      </c>
      <c r="BB72" s="96">
        <f t="shared" si="47"/>
        <v>0</v>
      </c>
      <c r="BC72" s="96">
        <f t="shared" si="47"/>
        <v>0</v>
      </c>
      <c r="BD72" s="96">
        <f t="shared" si="47"/>
        <v>0</v>
      </c>
      <c r="BE72" s="96">
        <f t="shared" si="47"/>
        <v>0</v>
      </c>
      <c r="BF72" s="96">
        <f t="shared" si="47"/>
        <v>0</v>
      </c>
      <c r="BG72" s="96">
        <f t="shared" si="47"/>
        <v>0</v>
      </c>
      <c r="BH72" s="96">
        <f t="shared" si="47"/>
        <v>0</v>
      </c>
      <c r="BI72" s="96">
        <f t="shared" si="47"/>
        <v>0</v>
      </c>
      <c r="BJ72" s="96">
        <f t="shared" si="47"/>
        <v>0</v>
      </c>
      <c r="BK72" s="96">
        <f t="shared" ref="BK72:CA72" si="48">+X72-X57-X60-X69</f>
        <v>0</v>
      </c>
      <c r="BL72" s="96">
        <f t="shared" si="48"/>
        <v>0</v>
      </c>
      <c r="BM72" s="96">
        <f t="shared" si="48"/>
        <v>0</v>
      </c>
      <c r="BN72" s="96">
        <f t="shared" si="48"/>
        <v>0</v>
      </c>
      <c r="BO72" s="96">
        <f t="shared" si="48"/>
        <v>0</v>
      </c>
      <c r="BP72" s="96">
        <f t="shared" si="48"/>
        <v>0</v>
      </c>
      <c r="BQ72" s="96">
        <f t="shared" si="48"/>
        <v>0</v>
      </c>
      <c r="BR72" s="96">
        <f t="shared" si="48"/>
        <v>0</v>
      </c>
      <c r="BS72" s="96">
        <f t="shared" si="48"/>
        <v>0</v>
      </c>
      <c r="BT72" s="96">
        <f t="shared" si="48"/>
        <v>0</v>
      </c>
      <c r="BU72" s="96">
        <f t="shared" si="48"/>
        <v>0</v>
      </c>
      <c r="BV72" s="96">
        <f t="shared" si="48"/>
        <v>0</v>
      </c>
      <c r="BW72" s="96">
        <f t="shared" si="48"/>
        <v>0</v>
      </c>
      <c r="BX72" s="96">
        <f t="shared" si="48"/>
        <v>0</v>
      </c>
      <c r="BY72" s="96">
        <f t="shared" si="48"/>
        <v>0</v>
      </c>
      <c r="BZ72" s="96">
        <f t="shared" si="48"/>
        <v>0</v>
      </c>
      <c r="CA72" s="96">
        <f t="shared" si="48"/>
        <v>0</v>
      </c>
      <c r="CB72" s="60"/>
      <c r="CC72" s="96">
        <f>SUM(D72:AO72)-'A1'!L72-'A2'!Y72-'A3'!P72-'A3'!X72-'A3'!Z72*2</f>
        <v>0</v>
      </c>
    </row>
    <row r="73" spans="2:81" s="108" customFormat="1" ht="17.100000000000001" customHeight="1">
      <c r="B73" s="283"/>
      <c r="C73" s="425" t="s">
        <v>331</v>
      </c>
      <c r="D73" s="292"/>
      <c r="E73" s="292"/>
      <c r="F73" s="292"/>
      <c r="G73" s="292"/>
      <c r="H73" s="292"/>
      <c r="I73" s="292"/>
      <c r="J73" s="292"/>
      <c r="K73" s="292"/>
      <c r="L73" s="292"/>
      <c r="M73" s="292"/>
      <c r="N73" s="292"/>
      <c r="O73" s="292"/>
      <c r="P73" s="292"/>
      <c r="Q73" s="292"/>
      <c r="R73" s="292"/>
      <c r="S73" s="292"/>
      <c r="T73" s="292"/>
      <c r="U73" s="292"/>
      <c r="V73" s="292"/>
      <c r="W73" s="292"/>
      <c r="X73" s="292"/>
      <c r="Y73" s="292"/>
      <c r="Z73" s="292"/>
      <c r="AA73" s="292"/>
      <c r="AB73" s="292"/>
      <c r="AC73" s="292"/>
      <c r="AD73" s="292"/>
      <c r="AE73" s="292"/>
      <c r="AF73" s="292"/>
      <c r="AG73" s="292"/>
      <c r="AH73" s="292"/>
      <c r="AI73" s="292"/>
      <c r="AJ73" s="292"/>
      <c r="AK73" s="292"/>
      <c r="AL73" s="292"/>
      <c r="AM73" s="292"/>
      <c r="AN73" s="302"/>
      <c r="AO73" s="319"/>
      <c r="AP73" s="107"/>
      <c r="AQ73" s="104">
        <f>+IF((D73+D74&gt;D72),111,0)</f>
        <v>0</v>
      </c>
      <c r="AR73" s="104">
        <f>+IF((E73+E74&gt;E72),111,0)</f>
        <v>0</v>
      </c>
      <c r="AS73" s="104">
        <f t="shared" ref="AS73:CA73" si="49">+IF((F73+F74&gt;F72),111,0)</f>
        <v>0</v>
      </c>
      <c r="AT73" s="104">
        <f t="shared" si="49"/>
        <v>0</v>
      </c>
      <c r="AU73" s="104">
        <f t="shared" si="49"/>
        <v>0</v>
      </c>
      <c r="AV73" s="104">
        <f t="shared" si="49"/>
        <v>0</v>
      </c>
      <c r="AW73" s="104">
        <f t="shared" si="49"/>
        <v>0</v>
      </c>
      <c r="AX73" s="104">
        <f t="shared" si="49"/>
        <v>0</v>
      </c>
      <c r="AY73" s="104">
        <f t="shared" si="49"/>
        <v>0</v>
      </c>
      <c r="AZ73" s="104">
        <f t="shared" si="49"/>
        <v>0</v>
      </c>
      <c r="BA73" s="104">
        <f t="shared" si="49"/>
        <v>0</v>
      </c>
      <c r="BB73" s="104">
        <f t="shared" si="49"/>
        <v>0</v>
      </c>
      <c r="BC73" s="104">
        <f t="shared" si="49"/>
        <v>0</v>
      </c>
      <c r="BD73" s="104">
        <f t="shared" si="49"/>
        <v>0</v>
      </c>
      <c r="BE73" s="104">
        <f t="shared" si="49"/>
        <v>0</v>
      </c>
      <c r="BF73" s="104">
        <f t="shared" si="49"/>
        <v>0</v>
      </c>
      <c r="BG73" s="104">
        <f t="shared" si="49"/>
        <v>0</v>
      </c>
      <c r="BH73" s="104">
        <f t="shared" si="49"/>
        <v>0</v>
      </c>
      <c r="BI73" s="104">
        <f t="shared" si="49"/>
        <v>0</v>
      </c>
      <c r="BJ73" s="104">
        <f t="shared" si="49"/>
        <v>0</v>
      </c>
      <c r="BK73" s="104">
        <f t="shared" si="49"/>
        <v>0</v>
      </c>
      <c r="BL73" s="104">
        <f t="shared" si="49"/>
        <v>0</v>
      </c>
      <c r="BM73" s="104">
        <f t="shared" si="49"/>
        <v>0</v>
      </c>
      <c r="BN73" s="104">
        <f t="shared" si="49"/>
        <v>0</v>
      </c>
      <c r="BO73" s="104">
        <f t="shared" si="49"/>
        <v>0</v>
      </c>
      <c r="BP73" s="104">
        <f t="shared" si="49"/>
        <v>0</v>
      </c>
      <c r="BQ73" s="104">
        <f t="shared" si="49"/>
        <v>0</v>
      </c>
      <c r="BR73" s="104">
        <f t="shared" si="49"/>
        <v>0</v>
      </c>
      <c r="BS73" s="104">
        <f t="shared" si="49"/>
        <v>0</v>
      </c>
      <c r="BT73" s="104">
        <f t="shared" si="49"/>
        <v>0</v>
      </c>
      <c r="BU73" s="104">
        <f t="shared" si="49"/>
        <v>0</v>
      </c>
      <c r="BV73" s="104">
        <f t="shared" si="49"/>
        <v>0</v>
      </c>
      <c r="BW73" s="104">
        <f t="shared" si="49"/>
        <v>0</v>
      </c>
      <c r="BX73" s="104">
        <f t="shared" si="49"/>
        <v>0</v>
      </c>
      <c r="BY73" s="104">
        <f t="shared" si="49"/>
        <v>0</v>
      </c>
      <c r="BZ73" s="104">
        <f t="shared" si="49"/>
        <v>0</v>
      </c>
      <c r="CA73" s="104">
        <f t="shared" si="49"/>
        <v>0</v>
      </c>
      <c r="CB73" s="107"/>
      <c r="CC73" s="104">
        <f>SUM(D73:AO73)-'A1'!L73-'A2'!Y73-'A3'!P73-'A3'!X73-'A3'!Z73*2</f>
        <v>0</v>
      </c>
    </row>
    <row r="74" spans="2:81" s="108" customFormat="1" ht="17.100000000000001" customHeight="1">
      <c r="B74" s="283"/>
      <c r="C74" s="425" t="s">
        <v>332</v>
      </c>
      <c r="D74" s="292"/>
      <c r="E74" s="292"/>
      <c r="F74" s="292"/>
      <c r="G74" s="292"/>
      <c r="H74" s="292"/>
      <c r="I74" s="292"/>
      <c r="J74" s="292"/>
      <c r="K74" s="292"/>
      <c r="L74" s="292"/>
      <c r="M74" s="292"/>
      <c r="N74" s="292"/>
      <c r="O74" s="292"/>
      <c r="P74" s="292"/>
      <c r="Q74" s="292"/>
      <c r="R74" s="292"/>
      <c r="S74" s="292"/>
      <c r="T74" s="292"/>
      <c r="U74" s="292"/>
      <c r="V74" s="292"/>
      <c r="W74" s="292"/>
      <c r="X74" s="292"/>
      <c r="Y74" s="292"/>
      <c r="Z74" s="292"/>
      <c r="AA74" s="292"/>
      <c r="AB74" s="292"/>
      <c r="AC74" s="292"/>
      <c r="AD74" s="292"/>
      <c r="AE74" s="292"/>
      <c r="AF74" s="292"/>
      <c r="AG74" s="292"/>
      <c r="AH74" s="292"/>
      <c r="AI74" s="292"/>
      <c r="AJ74" s="292"/>
      <c r="AK74" s="292"/>
      <c r="AL74" s="292"/>
      <c r="AM74" s="292"/>
      <c r="AN74" s="302"/>
      <c r="AO74" s="319"/>
      <c r="AP74" s="107"/>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7"/>
      <c r="CC74" s="104">
        <f>SUM(D74:AO74)-'A1'!L74-'A2'!Y74-'A3'!P74-'A3'!X74-'A3'!Z74*2</f>
        <v>0</v>
      </c>
    </row>
    <row r="75" spans="2:81" s="108" customFormat="1" ht="17.100000000000001" customHeight="1">
      <c r="B75" s="283"/>
      <c r="C75" s="286" t="s">
        <v>223</v>
      </c>
      <c r="D75" s="292"/>
      <c r="E75" s="292"/>
      <c r="F75" s="292"/>
      <c r="G75" s="292"/>
      <c r="H75" s="292"/>
      <c r="I75" s="292"/>
      <c r="J75" s="292"/>
      <c r="K75" s="292"/>
      <c r="L75" s="292"/>
      <c r="M75" s="292"/>
      <c r="N75" s="292"/>
      <c r="O75" s="292"/>
      <c r="P75" s="292"/>
      <c r="Q75" s="292"/>
      <c r="R75" s="292"/>
      <c r="S75" s="292"/>
      <c r="T75" s="292"/>
      <c r="U75" s="292"/>
      <c r="V75" s="292"/>
      <c r="W75" s="292"/>
      <c r="X75" s="292"/>
      <c r="Y75" s="292"/>
      <c r="Z75" s="292"/>
      <c r="AA75" s="292"/>
      <c r="AB75" s="292"/>
      <c r="AC75" s="292"/>
      <c r="AD75" s="292"/>
      <c r="AE75" s="292"/>
      <c r="AF75" s="292"/>
      <c r="AG75" s="292"/>
      <c r="AH75" s="292"/>
      <c r="AI75" s="292"/>
      <c r="AJ75" s="292"/>
      <c r="AK75" s="292"/>
      <c r="AL75" s="292"/>
      <c r="AM75" s="292"/>
      <c r="AN75" s="302"/>
      <c r="AO75" s="319"/>
      <c r="AP75" s="107"/>
      <c r="AQ75" s="104">
        <f>+IF((D75&gt;D72),111,0)</f>
        <v>0</v>
      </c>
      <c r="AR75" s="104">
        <f>+IF((E75&gt;E72),111,0)</f>
        <v>0</v>
      </c>
      <c r="AS75" s="104">
        <f t="shared" ref="AS75:BJ75" si="50">+IF((F75&gt;F72),111,0)</f>
        <v>0</v>
      </c>
      <c r="AT75" s="104">
        <f t="shared" si="50"/>
        <v>0</v>
      </c>
      <c r="AU75" s="104">
        <f t="shared" si="50"/>
        <v>0</v>
      </c>
      <c r="AV75" s="104">
        <f t="shared" si="50"/>
        <v>0</v>
      </c>
      <c r="AW75" s="104">
        <f t="shared" si="50"/>
        <v>0</v>
      </c>
      <c r="AX75" s="104">
        <f t="shared" si="50"/>
        <v>0</v>
      </c>
      <c r="AY75" s="104">
        <f t="shared" si="50"/>
        <v>0</v>
      </c>
      <c r="AZ75" s="104">
        <f t="shared" si="50"/>
        <v>0</v>
      </c>
      <c r="BA75" s="104">
        <f t="shared" si="50"/>
        <v>0</v>
      </c>
      <c r="BB75" s="104">
        <f t="shared" si="50"/>
        <v>0</v>
      </c>
      <c r="BC75" s="104">
        <f t="shared" si="50"/>
        <v>0</v>
      </c>
      <c r="BD75" s="104">
        <f t="shared" si="50"/>
        <v>0</v>
      </c>
      <c r="BE75" s="104">
        <f t="shared" si="50"/>
        <v>0</v>
      </c>
      <c r="BF75" s="104">
        <f t="shared" si="50"/>
        <v>0</v>
      </c>
      <c r="BG75" s="104">
        <f t="shared" si="50"/>
        <v>0</v>
      </c>
      <c r="BH75" s="104">
        <f t="shared" si="50"/>
        <v>0</v>
      </c>
      <c r="BI75" s="104">
        <f t="shared" si="50"/>
        <v>0</v>
      </c>
      <c r="BJ75" s="104">
        <f t="shared" si="50"/>
        <v>0</v>
      </c>
      <c r="BK75" s="104">
        <f t="shared" ref="BK75:CA75" si="51">+IF((X75&gt;X72),111,0)</f>
        <v>0</v>
      </c>
      <c r="BL75" s="104">
        <f t="shared" si="51"/>
        <v>0</v>
      </c>
      <c r="BM75" s="104">
        <f t="shared" si="51"/>
        <v>0</v>
      </c>
      <c r="BN75" s="104">
        <f t="shared" si="51"/>
        <v>0</v>
      </c>
      <c r="BO75" s="104">
        <f t="shared" si="51"/>
        <v>0</v>
      </c>
      <c r="BP75" s="104">
        <f t="shared" si="51"/>
        <v>0</v>
      </c>
      <c r="BQ75" s="104">
        <f t="shared" si="51"/>
        <v>0</v>
      </c>
      <c r="BR75" s="104">
        <f t="shared" si="51"/>
        <v>0</v>
      </c>
      <c r="BS75" s="104">
        <f t="shared" si="51"/>
        <v>0</v>
      </c>
      <c r="BT75" s="104">
        <f t="shared" si="51"/>
        <v>0</v>
      </c>
      <c r="BU75" s="104">
        <f t="shared" si="51"/>
        <v>0</v>
      </c>
      <c r="BV75" s="104">
        <f t="shared" si="51"/>
        <v>0</v>
      </c>
      <c r="BW75" s="104">
        <f t="shared" si="51"/>
        <v>0</v>
      </c>
      <c r="BX75" s="104">
        <f t="shared" si="51"/>
        <v>0</v>
      </c>
      <c r="BY75" s="104">
        <f t="shared" si="51"/>
        <v>0</v>
      </c>
      <c r="BZ75" s="104">
        <f t="shared" si="51"/>
        <v>0</v>
      </c>
      <c r="CA75" s="104">
        <f t="shared" si="51"/>
        <v>0</v>
      </c>
      <c r="CB75" s="107"/>
      <c r="CC75" s="104">
        <f>SUM(D75:AO75)-'A1'!L75-'A2'!Y75-'A3'!P75-'A3'!X75-'A3'!Z75*2</f>
        <v>0</v>
      </c>
    </row>
    <row r="76" spans="2:81" s="57" customFormat="1" ht="24.95" customHeight="1">
      <c r="B76" s="358"/>
      <c r="C76" s="433" t="s">
        <v>60</v>
      </c>
      <c r="D76" s="442"/>
      <c r="E76" s="442"/>
      <c r="F76" s="442"/>
      <c r="G76" s="442"/>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56"/>
      <c r="AO76" s="318"/>
      <c r="AP76" s="56"/>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c r="BV76" s="94"/>
      <c r="BW76" s="94"/>
      <c r="BX76" s="94"/>
      <c r="BY76" s="94"/>
      <c r="BZ76" s="94"/>
      <c r="CA76" s="94"/>
      <c r="CB76" s="56"/>
      <c r="CC76" s="99"/>
    </row>
    <row r="77" spans="2:81" s="57" customFormat="1" ht="17.100000000000001" customHeight="1">
      <c r="B77" s="359"/>
      <c r="C77" s="421" t="s">
        <v>62</v>
      </c>
      <c r="D77" s="442"/>
      <c r="E77" s="442"/>
      <c r="F77" s="442"/>
      <c r="G77" s="442"/>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56"/>
      <c r="AO77" s="318"/>
      <c r="AP77" s="56"/>
      <c r="AQ77" s="94">
        <f>+D72-SUM(D77:D81)</f>
        <v>0</v>
      </c>
      <c r="AR77" s="94">
        <f>+E72-SUM(E77:E81)</f>
        <v>0</v>
      </c>
      <c r="AS77" s="94">
        <f t="shared" ref="AS77:BJ77" si="52">+F72-SUM(F77:F81)</f>
        <v>0</v>
      </c>
      <c r="AT77" s="94">
        <f t="shared" si="52"/>
        <v>0</v>
      </c>
      <c r="AU77" s="94">
        <f t="shared" si="52"/>
        <v>0</v>
      </c>
      <c r="AV77" s="94">
        <f t="shared" si="52"/>
        <v>0</v>
      </c>
      <c r="AW77" s="94">
        <f t="shared" si="52"/>
        <v>0</v>
      </c>
      <c r="AX77" s="94">
        <f t="shared" si="52"/>
        <v>0</v>
      </c>
      <c r="AY77" s="94">
        <f t="shared" si="52"/>
        <v>0</v>
      </c>
      <c r="AZ77" s="94">
        <f t="shared" si="52"/>
        <v>0</v>
      </c>
      <c r="BA77" s="94">
        <f t="shared" si="52"/>
        <v>0</v>
      </c>
      <c r="BB77" s="94">
        <f t="shared" si="52"/>
        <v>0</v>
      </c>
      <c r="BC77" s="94">
        <f t="shared" si="52"/>
        <v>0</v>
      </c>
      <c r="BD77" s="94">
        <f t="shared" si="52"/>
        <v>0</v>
      </c>
      <c r="BE77" s="94">
        <f t="shared" si="52"/>
        <v>0</v>
      </c>
      <c r="BF77" s="94">
        <f t="shared" si="52"/>
        <v>0</v>
      </c>
      <c r="BG77" s="94">
        <f t="shared" si="52"/>
        <v>0</v>
      </c>
      <c r="BH77" s="94">
        <f t="shared" si="52"/>
        <v>0</v>
      </c>
      <c r="BI77" s="94">
        <f t="shared" si="52"/>
        <v>0</v>
      </c>
      <c r="BJ77" s="94">
        <f t="shared" si="52"/>
        <v>0</v>
      </c>
      <c r="BK77" s="94">
        <f t="shared" ref="BK77:CA77" si="53">+X72-SUM(X77:X81)</f>
        <v>0</v>
      </c>
      <c r="BL77" s="94">
        <f t="shared" si="53"/>
        <v>0</v>
      </c>
      <c r="BM77" s="94">
        <f t="shared" si="53"/>
        <v>0</v>
      </c>
      <c r="BN77" s="94">
        <f t="shared" si="53"/>
        <v>0</v>
      </c>
      <c r="BO77" s="94">
        <f t="shared" si="53"/>
        <v>0</v>
      </c>
      <c r="BP77" s="94">
        <f t="shared" si="53"/>
        <v>0</v>
      </c>
      <c r="BQ77" s="94">
        <f t="shared" si="53"/>
        <v>0</v>
      </c>
      <c r="BR77" s="94">
        <f t="shared" si="53"/>
        <v>0</v>
      </c>
      <c r="BS77" s="94">
        <f t="shared" si="53"/>
        <v>0</v>
      </c>
      <c r="BT77" s="94">
        <f t="shared" si="53"/>
        <v>0</v>
      </c>
      <c r="BU77" s="94">
        <f t="shared" si="53"/>
        <v>0</v>
      </c>
      <c r="BV77" s="94">
        <f t="shared" si="53"/>
        <v>0</v>
      </c>
      <c r="BW77" s="94">
        <f t="shared" si="53"/>
        <v>0</v>
      </c>
      <c r="BX77" s="94">
        <f t="shared" si="53"/>
        <v>0</v>
      </c>
      <c r="BY77" s="94">
        <f t="shared" si="53"/>
        <v>0</v>
      </c>
      <c r="BZ77" s="94">
        <f t="shared" si="53"/>
        <v>0</v>
      </c>
      <c r="CA77" s="94">
        <f t="shared" si="53"/>
        <v>0</v>
      </c>
      <c r="CB77" s="56"/>
      <c r="CC77" s="93">
        <f>SUM(D77:AO77)-'A1'!L77-'A2'!Y77-'A3'!P77-'A3'!X77-'A3'!Z77*2</f>
        <v>0</v>
      </c>
    </row>
    <row r="78" spans="2:81" s="57" customFormat="1" ht="17.100000000000001" customHeight="1">
      <c r="B78" s="359"/>
      <c r="C78" s="421" t="s">
        <v>303</v>
      </c>
      <c r="D78" s="442"/>
      <c r="E78" s="442"/>
      <c r="F78" s="442"/>
      <c r="G78" s="442"/>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56"/>
      <c r="AO78" s="318"/>
      <c r="AP78" s="56"/>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56"/>
      <c r="CC78" s="99">
        <f>SUM(D78:AO78)-'A1'!L78-'A2'!Y78-'A3'!P78-'A3'!X78-'A3'!Z78*2</f>
        <v>0</v>
      </c>
    </row>
    <row r="79" spans="2:81" s="57" customFormat="1" ht="17.100000000000001" customHeight="1">
      <c r="B79" s="359"/>
      <c r="C79" s="421" t="s">
        <v>304</v>
      </c>
      <c r="D79" s="442"/>
      <c r="E79" s="442"/>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56"/>
      <c r="AO79" s="318"/>
      <c r="AP79" s="56"/>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56"/>
      <c r="CC79" s="99">
        <f>SUM(D79:AO79)-'A1'!L79-'A2'!Y79-'A3'!P79-'A3'!X79-'A3'!Z79*2</f>
        <v>0</v>
      </c>
    </row>
    <row r="80" spans="2:81" s="57" customFormat="1" ht="17.100000000000001" customHeight="1">
      <c r="B80" s="359"/>
      <c r="C80" s="421" t="s">
        <v>305</v>
      </c>
      <c r="D80" s="442"/>
      <c r="E80" s="442"/>
      <c r="F80" s="442"/>
      <c r="G80" s="442"/>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56"/>
      <c r="AO80" s="318"/>
      <c r="AP80" s="56"/>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56"/>
      <c r="CC80" s="99">
        <f>SUM(D80:AO80)-'A1'!L80-'A2'!Y80-'A3'!P80-'A3'!X80-'A3'!Z80*2</f>
        <v>0</v>
      </c>
    </row>
    <row r="81" spans="2:81" s="57" customFormat="1" ht="17.100000000000001" customHeight="1">
      <c r="B81" s="358"/>
      <c r="C81" s="421" t="s">
        <v>302</v>
      </c>
      <c r="D81" s="442"/>
      <c r="E81" s="442"/>
      <c r="F81" s="442"/>
      <c r="G81" s="442"/>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56"/>
      <c r="AO81" s="318"/>
      <c r="AP81" s="56"/>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56"/>
      <c r="CC81" s="99">
        <f>SUM(D81:AO81)-'A1'!L81-'A2'!Y81-'A3'!P81-'A3'!X81-'A3'!Z81*2</f>
        <v>0</v>
      </c>
    </row>
    <row r="82" spans="2:81" s="61" customFormat="1" ht="30" customHeight="1">
      <c r="B82" s="363"/>
      <c r="C82" s="192" t="s">
        <v>279</v>
      </c>
      <c r="D82" s="448"/>
      <c r="E82" s="448"/>
      <c r="F82" s="448"/>
      <c r="G82" s="448"/>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53"/>
      <c r="AO82" s="317"/>
      <c r="AP82" s="60"/>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60"/>
      <c r="CC82" s="100"/>
    </row>
    <row r="83" spans="2:81" s="57" customFormat="1" ht="17.100000000000001" customHeight="1">
      <c r="B83" s="358"/>
      <c r="C83" s="189" t="s">
        <v>10</v>
      </c>
      <c r="D83" s="442"/>
      <c r="E83" s="442"/>
      <c r="F83" s="442"/>
      <c r="G83" s="442"/>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56"/>
      <c r="AO83" s="318"/>
      <c r="AQ83" s="94">
        <f>+D83-SUM(D84:D85)</f>
        <v>0</v>
      </c>
      <c r="AR83" s="94">
        <f>+E83-SUM(E84:E85)</f>
        <v>0</v>
      </c>
      <c r="AS83" s="94">
        <f t="shared" ref="AS83:BJ83" si="54">+F83-SUM(F84:F85)</f>
        <v>0</v>
      </c>
      <c r="AT83" s="94">
        <f t="shared" si="54"/>
        <v>0</v>
      </c>
      <c r="AU83" s="94">
        <f t="shared" si="54"/>
        <v>0</v>
      </c>
      <c r="AV83" s="94">
        <f t="shared" si="54"/>
        <v>0</v>
      </c>
      <c r="AW83" s="94">
        <f t="shared" si="54"/>
        <v>0</v>
      </c>
      <c r="AX83" s="94">
        <f t="shared" si="54"/>
        <v>0</v>
      </c>
      <c r="AY83" s="94">
        <f t="shared" si="54"/>
        <v>0</v>
      </c>
      <c r="AZ83" s="94">
        <f t="shared" si="54"/>
        <v>0</v>
      </c>
      <c r="BA83" s="94">
        <f t="shared" si="54"/>
        <v>0</v>
      </c>
      <c r="BB83" s="94">
        <f t="shared" si="54"/>
        <v>0</v>
      </c>
      <c r="BC83" s="94">
        <f t="shared" si="54"/>
        <v>0</v>
      </c>
      <c r="BD83" s="94">
        <f t="shared" si="54"/>
        <v>0</v>
      </c>
      <c r="BE83" s="94">
        <f t="shared" si="54"/>
        <v>0</v>
      </c>
      <c r="BF83" s="94">
        <f t="shared" si="54"/>
        <v>0</v>
      </c>
      <c r="BG83" s="94">
        <f t="shared" si="54"/>
        <v>0</v>
      </c>
      <c r="BH83" s="94">
        <f t="shared" si="54"/>
        <v>0</v>
      </c>
      <c r="BI83" s="94">
        <f t="shared" si="54"/>
        <v>0</v>
      </c>
      <c r="BJ83" s="94">
        <f t="shared" si="54"/>
        <v>0</v>
      </c>
      <c r="BK83" s="94">
        <f t="shared" ref="BK83:CA83" si="55">+X83-SUM(X84:X85)</f>
        <v>0</v>
      </c>
      <c r="BL83" s="94">
        <f t="shared" si="55"/>
        <v>0</v>
      </c>
      <c r="BM83" s="94">
        <f t="shared" si="55"/>
        <v>0</v>
      </c>
      <c r="BN83" s="94">
        <f t="shared" si="55"/>
        <v>0</v>
      </c>
      <c r="BO83" s="94">
        <f t="shared" si="55"/>
        <v>0</v>
      </c>
      <c r="BP83" s="94">
        <f t="shared" si="55"/>
        <v>0</v>
      </c>
      <c r="BQ83" s="94">
        <f t="shared" si="55"/>
        <v>0</v>
      </c>
      <c r="BR83" s="94">
        <f t="shared" si="55"/>
        <v>0</v>
      </c>
      <c r="BS83" s="94">
        <f t="shared" si="55"/>
        <v>0</v>
      </c>
      <c r="BT83" s="94">
        <f t="shared" si="55"/>
        <v>0</v>
      </c>
      <c r="BU83" s="94">
        <f t="shared" si="55"/>
        <v>0</v>
      </c>
      <c r="BV83" s="94">
        <f t="shared" si="55"/>
        <v>0</v>
      </c>
      <c r="BW83" s="94">
        <f t="shared" si="55"/>
        <v>0</v>
      </c>
      <c r="BX83" s="94">
        <f t="shared" si="55"/>
        <v>0</v>
      </c>
      <c r="BY83" s="94">
        <f t="shared" si="55"/>
        <v>0</v>
      </c>
      <c r="BZ83" s="94">
        <f t="shared" si="55"/>
        <v>0</v>
      </c>
      <c r="CA83" s="94">
        <f t="shared" si="55"/>
        <v>0</v>
      </c>
      <c r="CB83" s="56"/>
      <c r="CC83" s="94">
        <f>SUM(D83:AO83)-'A1'!L83-'A2'!Y83-'A3'!P83-'A3'!X83-'A3'!Z83*2</f>
        <v>0</v>
      </c>
    </row>
    <row r="84" spans="2:81" s="57" customFormat="1" ht="17.100000000000001" customHeight="1">
      <c r="B84" s="359"/>
      <c r="C84" s="191" t="s">
        <v>53</v>
      </c>
      <c r="D84" s="442"/>
      <c r="E84" s="442"/>
      <c r="F84" s="442"/>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56"/>
      <c r="AO84" s="318"/>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c r="BV84" s="94"/>
      <c r="BW84" s="94"/>
      <c r="BX84" s="94"/>
      <c r="BY84" s="94"/>
      <c r="BZ84" s="94"/>
      <c r="CA84" s="94"/>
      <c r="CB84" s="56"/>
      <c r="CC84" s="94">
        <f>SUM(D84:AO84)-'A1'!L84-'A2'!Y84-'A3'!P84-'A3'!X84-'A3'!Z84*2</f>
        <v>0</v>
      </c>
    </row>
    <row r="85" spans="2:81" s="57" customFormat="1" ht="17.100000000000001" customHeight="1">
      <c r="B85" s="359"/>
      <c r="C85" s="191" t="s">
        <v>54</v>
      </c>
      <c r="D85" s="442"/>
      <c r="E85" s="442"/>
      <c r="F85" s="442"/>
      <c r="G85" s="442"/>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56"/>
      <c r="AO85" s="318"/>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c r="BV85" s="94"/>
      <c r="BW85" s="94"/>
      <c r="BX85" s="94"/>
      <c r="BY85" s="94"/>
      <c r="BZ85" s="94"/>
      <c r="CA85" s="94"/>
      <c r="CB85" s="56"/>
      <c r="CC85" s="94">
        <f>SUM(D85:AO85)-'A1'!L85-'A2'!Y85-'A3'!P85-'A3'!X85-'A3'!Z85*2</f>
        <v>0</v>
      </c>
    </row>
    <row r="86" spans="2:81" s="57" customFormat="1" ht="30" customHeight="1">
      <c r="B86" s="358"/>
      <c r="C86" s="189" t="s">
        <v>11</v>
      </c>
      <c r="D86" s="442"/>
      <c r="E86" s="442"/>
      <c r="F86" s="442"/>
      <c r="G86" s="442"/>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56"/>
      <c r="AO86" s="318"/>
      <c r="AQ86" s="94">
        <f>+D86-SUM(D87:D88)</f>
        <v>0</v>
      </c>
      <c r="AR86" s="94">
        <f>+E86-SUM(E87:E88)</f>
        <v>0</v>
      </c>
      <c r="AS86" s="94">
        <f t="shared" ref="AS86:BJ86" si="56">+F86-SUM(F87:F88)</f>
        <v>0</v>
      </c>
      <c r="AT86" s="94">
        <f t="shared" si="56"/>
        <v>0</v>
      </c>
      <c r="AU86" s="94">
        <f t="shared" si="56"/>
        <v>0</v>
      </c>
      <c r="AV86" s="94">
        <f t="shared" si="56"/>
        <v>0</v>
      </c>
      <c r="AW86" s="94">
        <f t="shared" si="56"/>
        <v>0</v>
      </c>
      <c r="AX86" s="94">
        <f t="shared" si="56"/>
        <v>0</v>
      </c>
      <c r="AY86" s="94">
        <f t="shared" si="56"/>
        <v>0</v>
      </c>
      <c r="AZ86" s="94">
        <f t="shared" si="56"/>
        <v>0</v>
      </c>
      <c r="BA86" s="94">
        <f t="shared" si="56"/>
        <v>0</v>
      </c>
      <c r="BB86" s="94">
        <f t="shared" si="56"/>
        <v>0</v>
      </c>
      <c r="BC86" s="94">
        <f t="shared" si="56"/>
        <v>0</v>
      </c>
      <c r="BD86" s="94">
        <f t="shared" si="56"/>
        <v>0</v>
      </c>
      <c r="BE86" s="94">
        <f t="shared" si="56"/>
        <v>0</v>
      </c>
      <c r="BF86" s="94">
        <f t="shared" si="56"/>
        <v>0</v>
      </c>
      <c r="BG86" s="94">
        <f t="shared" si="56"/>
        <v>0</v>
      </c>
      <c r="BH86" s="94">
        <f t="shared" si="56"/>
        <v>0</v>
      </c>
      <c r="BI86" s="94">
        <f t="shared" si="56"/>
        <v>0</v>
      </c>
      <c r="BJ86" s="94">
        <f t="shared" si="56"/>
        <v>0</v>
      </c>
      <c r="BK86" s="94">
        <f t="shared" ref="BK86:CA86" si="57">+X86-SUM(X87:X88)</f>
        <v>0</v>
      </c>
      <c r="BL86" s="94">
        <f t="shared" si="57"/>
        <v>0</v>
      </c>
      <c r="BM86" s="94">
        <f t="shared" si="57"/>
        <v>0</v>
      </c>
      <c r="BN86" s="94">
        <f t="shared" si="57"/>
        <v>0</v>
      </c>
      <c r="BO86" s="94">
        <f t="shared" si="57"/>
        <v>0</v>
      </c>
      <c r="BP86" s="94">
        <f t="shared" si="57"/>
        <v>0</v>
      </c>
      <c r="BQ86" s="94">
        <f t="shared" si="57"/>
        <v>0</v>
      </c>
      <c r="BR86" s="94">
        <f t="shared" si="57"/>
        <v>0</v>
      </c>
      <c r="BS86" s="94">
        <f t="shared" si="57"/>
        <v>0</v>
      </c>
      <c r="BT86" s="94">
        <f t="shared" si="57"/>
        <v>0</v>
      </c>
      <c r="BU86" s="94">
        <f t="shared" si="57"/>
        <v>0</v>
      </c>
      <c r="BV86" s="94">
        <f t="shared" si="57"/>
        <v>0</v>
      </c>
      <c r="BW86" s="94">
        <f t="shared" si="57"/>
        <v>0</v>
      </c>
      <c r="BX86" s="94">
        <f t="shared" si="57"/>
        <v>0</v>
      </c>
      <c r="BY86" s="94">
        <f t="shared" si="57"/>
        <v>0</v>
      </c>
      <c r="BZ86" s="94">
        <f t="shared" si="57"/>
        <v>0</v>
      </c>
      <c r="CA86" s="94">
        <f t="shared" si="57"/>
        <v>0</v>
      </c>
      <c r="CB86" s="56"/>
      <c r="CC86" s="94">
        <f>SUM(D86:AO86)-'A1'!L86-'A2'!Y86-'A3'!P86-'A3'!X86-'A3'!Z86*2</f>
        <v>0</v>
      </c>
    </row>
    <row r="87" spans="2:81" s="57" customFormat="1" ht="17.100000000000001" customHeight="1">
      <c r="B87" s="358"/>
      <c r="C87" s="191" t="s">
        <v>53</v>
      </c>
      <c r="D87" s="442"/>
      <c r="E87" s="442"/>
      <c r="F87" s="442"/>
      <c r="G87" s="442"/>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56"/>
      <c r="AO87" s="318"/>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56"/>
      <c r="CC87" s="94">
        <f>SUM(D87:AO87)-'A1'!L87-'A2'!Y87-'A3'!P87-'A3'!X87-'A3'!Z87*2</f>
        <v>0</v>
      </c>
    </row>
    <row r="88" spans="2:81" s="57" customFormat="1" ht="17.100000000000001" customHeight="1">
      <c r="B88" s="358"/>
      <c r="C88" s="191" t="s">
        <v>54</v>
      </c>
      <c r="D88" s="442"/>
      <c r="E88" s="442"/>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56"/>
      <c r="AO88" s="318"/>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56"/>
      <c r="CC88" s="94">
        <f>SUM(D88:AO88)-'A1'!L88-'A2'!Y88-'A3'!P88-'A3'!X88-'A3'!Z88*2</f>
        <v>0</v>
      </c>
    </row>
    <row r="89" spans="2:81" s="61" customFormat="1" ht="30" customHeight="1">
      <c r="B89" s="360"/>
      <c r="C89" s="361" t="s">
        <v>168</v>
      </c>
      <c r="D89" s="446"/>
      <c r="E89" s="446"/>
      <c r="F89" s="446"/>
      <c r="G89" s="446"/>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52"/>
      <c r="AO89" s="317"/>
      <c r="AQ89" s="96">
        <f>+D86-SUM(D89:D94)</f>
        <v>0</v>
      </c>
      <c r="AR89" s="96">
        <f>+E86-SUM(E89:E94)</f>
        <v>0</v>
      </c>
      <c r="AS89" s="96">
        <f t="shared" ref="AS89:BJ89" si="58">+F86-SUM(F89:F94)</f>
        <v>0</v>
      </c>
      <c r="AT89" s="96">
        <f t="shared" si="58"/>
        <v>0</v>
      </c>
      <c r="AU89" s="96">
        <f t="shared" si="58"/>
        <v>0</v>
      </c>
      <c r="AV89" s="96">
        <f t="shared" si="58"/>
        <v>0</v>
      </c>
      <c r="AW89" s="96">
        <f t="shared" si="58"/>
        <v>0</v>
      </c>
      <c r="AX89" s="96">
        <f t="shared" si="58"/>
        <v>0</v>
      </c>
      <c r="AY89" s="96">
        <f t="shared" si="58"/>
        <v>0</v>
      </c>
      <c r="AZ89" s="96">
        <f t="shared" si="58"/>
        <v>0</v>
      </c>
      <c r="BA89" s="96">
        <f t="shared" si="58"/>
        <v>0</v>
      </c>
      <c r="BB89" s="96">
        <f t="shared" si="58"/>
        <v>0</v>
      </c>
      <c r="BC89" s="96">
        <f t="shared" si="58"/>
        <v>0</v>
      </c>
      <c r="BD89" s="96">
        <f t="shared" si="58"/>
        <v>0</v>
      </c>
      <c r="BE89" s="96">
        <f t="shared" si="58"/>
        <v>0</v>
      </c>
      <c r="BF89" s="96">
        <f t="shared" si="58"/>
        <v>0</v>
      </c>
      <c r="BG89" s="96">
        <f t="shared" si="58"/>
        <v>0</v>
      </c>
      <c r="BH89" s="96">
        <f t="shared" si="58"/>
        <v>0</v>
      </c>
      <c r="BI89" s="96">
        <f t="shared" si="58"/>
        <v>0</v>
      </c>
      <c r="BJ89" s="96">
        <f t="shared" si="58"/>
        <v>0</v>
      </c>
      <c r="BK89" s="96">
        <f t="shared" ref="BK89:CA89" si="59">+X86-SUM(X89:X94)</f>
        <v>0</v>
      </c>
      <c r="BL89" s="96">
        <f t="shared" si="59"/>
        <v>0</v>
      </c>
      <c r="BM89" s="96">
        <f t="shared" si="59"/>
        <v>0</v>
      </c>
      <c r="BN89" s="96">
        <f t="shared" si="59"/>
        <v>0</v>
      </c>
      <c r="BO89" s="96">
        <f t="shared" si="59"/>
        <v>0</v>
      </c>
      <c r="BP89" s="96">
        <f t="shared" si="59"/>
        <v>0</v>
      </c>
      <c r="BQ89" s="96">
        <f t="shared" si="59"/>
        <v>0</v>
      </c>
      <c r="BR89" s="96">
        <f t="shared" si="59"/>
        <v>0</v>
      </c>
      <c r="BS89" s="96">
        <f t="shared" si="59"/>
        <v>0</v>
      </c>
      <c r="BT89" s="96">
        <f t="shared" si="59"/>
        <v>0</v>
      </c>
      <c r="BU89" s="96">
        <f t="shared" si="59"/>
        <v>0</v>
      </c>
      <c r="BV89" s="96">
        <f t="shared" si="59"/>
        <v>0</v>
      </c>
      <c r="BW89" s="96">
        <f t="shared" si="59"/>
        <v>0</v>
      </c>
      <c r="BX89" s="96">
        <f t="shared" si="59"/>
        <v>0</v>
      </c>
      <c r="BY89" s="96">
        <f t="shared" si="59"/>
        <v>0</v>
      </c>
      <c r="BZ89" s="96">
        <f t="shared" si="59"/>
        <v>0</v>
      </c>
      <c r="CA89" s="96">
        <f t="shared" si="59"/>
        <v>0</v>
      </c>
      <c r="CB89" s="60"/>
      <c r="CC89" s="96">
        <f>SUM(D89:AO89)-'A1'!L89-'A2'!Y89-'A3'!P89-'A3'!X89-'A3'!Z89*2</f>
        <v>0</v>
      </c>
    </row>
    <row r="90" spans="2:81" s="57" customFormat="1" ht="17.100000000000001" customHeight="1">
      <c r="B90" s="359"/>
      <c r="C90" s="191" t="s">
        <v>66</v>
      </c>
      <c r="D90" s="442"/>
      <c r="E90" s="442"/>
      <c r="F90" s="442"/>
      <c r="G90" s="442"/>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56"/>
      <c r="AO90" s="318"/>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56"/>
      <c r="CC90" s="94">
        <f>SUM(D90:AO90)-'A1'!L90-'A2'!Y90-'A3'!P90-'A3'!X90-'A3'!Z90*2</f>
        <v>0</v>
      </c>
    </row>
    <row r="91" spans="2:81" s="57" customFormat="1" ht="17.100000000000001" customHeight="1">
      <c r="B91" s="359"/>
      <c r="C91" s="191" t="s">
        <v>270</v>
      </c>
      <c r="D91" s="442"/>
      <c r="E91" s="442"/>
      <c r="F91" s="442"/>
      <c r="G91" s="442"/>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56"/>
      <c r="AO91" s="318"/>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56"/>
      <c r="CC91" s="94">
        <f>SUM(D91:AO91)-'A1'!L91-'A2'!Y91-'A3'!P91-'A3'!X91-'A3'!Z91*2</f>
        <v>0</v>
      </c>
    </row>
    <row r="92" spans="2:81" s="57" customFormat="1" ht="17.100000000000001" customHeight="1">
      <c r="B92" s="359"/>
      <c r="C92" s="191" t="s">
        <v>169</v>
      </c>
      <c r="D92" s="442"/>
      <c r="E92" s="442"/>
      <c r="F92" s="442"/>
      <c r="G92" s="442"/>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56"/>
      <c r="AO92" s="318"/>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56"/>
      <c r="CC92" s="94">
        <f>SUM(D92:AO92)-'A1'!L92-'A2'!Y92-'A3'!P92-'A3'!X92-'A3'!Z92*2</f>
        <v>0</v>
      </c>
    </row>
    <row r="93" spans="2:81" s="57" customFormat="1" ht="17.100000000000001" customHeight="1">
      <c r="B93" s="359"/>
      <c r="C93" s="490" t="s">
        <v>46</v>
      </c>
      <c r="D93" s="442"/>
      <c r="E93" s="442"/>
      <c r="F93" s="442"/>
      <c r="G93" s="442"/>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56"/>
      <c r="AO93" s="318"/>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c r="BV93" s="94"/>
      <c r="BW93" s="94"/>
      <c r="BX93" s="94"/>
      <c r="BY93" s="94"/>
      <c r="BZ93" s="94"/>
      <c r="CA93" s="94"/>
      <c r="CB93" s="56"/>
      <c r="CC93" s="94">
        <f>SUM(D93:AO93)-'A1'!L93-'A2'!Y93-'A3'!P93-'A3'!X93-'A3'!Z93*2</f>
        <v>0</v>
      </c>
    </row>
    <row r="94" spans="2:81" s="57" customFormat="1" ht="16.5" customHeight="1">
      <c r="B94" s="359"/>
      <c r="C94" s="490" t="s">
        <v>211</v>
      </c>
      <c r="D94" s="442"/>
      <c r="E94" s="442"/>
      <c r="F94" s="442"/>
      <c r="G94" s="442"/>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56"/>
      <c r="AO94" s="318"/>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c r="BV94" s="94"/>
      <c r="BW94" s="94"/>
      <c r="BX94" s="94"/>
      <c r="BY94" s="94"/>
      <c r="BZ94" s="94"/>
      <c r="CA94" s="94"/>
      <c r="CB94" s="56"/>
      <c r="CC94" s="94">
        <f>SUM(D94:AO94)-'A1'!L94-'A2'!Y94-'A3'!P94-'A3'!X94-'A3'!Z94*2</f>
        <v>0</v>
      </c>
    </row>
    <row r="95" spans="2:81" s="61" customFormat="1" ht="24.95" customHeight="1">
      <c r="B95" s="360"/>
      <c r="C95" s="190" t="s">
        <v>12</v>
      </c>
      <c r="D95" s="446"/>
      <c r="E95" s="446"/>
      <c r="F95" s="446"/>
      <c r="G95" s="446"/>
      <c r="H95" s="446"/>
      <c r="I95" s="446"/>
      <c r="J95" s="446"/>
      <c r="K95" s="446"/>
      <c r="L95" s="446"/>
      <c r="M95" s="446"/>
      <c r="N95" s="446"/>
      <c r="O95" s="446"/>
      <c r="P95" s="446"/>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52"/>
      <c r="AO95" s="317"/>
      <c r="AQ95" s="96">
        <f>+D95-SUM(D96:D97)</f>
        <v>0</v>
      </c>
      <c r="AR95" s="96">
        <f>+E95-SUM(E96:E97)</f>
        <v>0</v>
      </c>
      <c r="AS95" s="96">
        <f t="shared" ref="AS95:BJ95" si="60">+F95-SUM(F96:F97)</f>
        <v>0</v>
      </c>
      <c r="AT95" s="96">
        <f t="shared" si="60"/>
        <v>0</v>
      </c>
      <c r="AU95" s="96">
        <f t="shared" si="60"/>
        <v>0</v>
      </c>
      <c r="AV95" s="96">
        <f t="shared" si="60"/>
        <v>0</v>
      </c>
      <c r="AW95" s="96">
        <f t="shared" si="60"/>
        <v>0</v>
      </c>
      <c r="AX95" s="96">
        <f t="shared" si="60"/>
        <v>0</v>
      </c>
      <c r="AY95" s="96">
        <f t="shared" si="60"/>
        <v>0</v>
      </c>
      <c r="AZ95" s="96">
        <f t="shared" si="60"/>
        <v>0</v>
      </c>
      <c r="BA95" s="96">
        <f t="shared" si="60"/>
        <v>0</v>
      </c>
      <c r="BB95" s="96">
        <f t="shared" si="60"/>
        <v>0</v>
      </c>
      <c r="BC95" s="96">
        <f t="shared" si="60"/>
        <v>0</v>
      </c>
      <c r="BD95" s="96">
        <f t="shared" si="60"/>
        <v>0</v>
      </c>
      <c r="BE95" s="96">
        <f t="shared" si="60"/>
        <v>0</v>
      </c>
      <c r="BF95" s="96">
        <f t="shared" si="60"/>
        <v>0</v>
      </c>
      <c r="BG95" s="96">
        <f t="shared" si="60"/>
        <v>0</v>
      </c>
      <c r="BH95" s="96">
        <f t="shared" si="60"/>
        <v>0</v>
      </c>
      <c r="BI95" s="96">
        <f t="shared" si="60"/>
        <v>0</v>
      </c>
      <c r="BJ95" s="96">
        <f t="shared" si="60"/>
        <v>0</v>
      </c>
      <c r="BK95" s="96">
        <f t="shared" ref="BK95:CA95" si="61">+X95-SUM(X96:X97)</f>
        <v>0</v>
      </c>
      <c r="BL95" s="96">
        <f t="shared" si="61"/>
        <v>0</v>
      </c>
      <c r="BM95" s="96">
        <f t="shared" si="61"/>
        <v>0</v>
      </c>
      <c r="BN95" s="96">
        <f t="shared" si="61"/>
        <v>0</v>
      </c>
      <c r="BO95" s="96">
        <f t="shared" si="61"/>
        <v>0</v>
      </c>
      <c r="BP95" s="96">
        <f t="shared" si="61"/>
        <v>0</v>
      </c>
      <c r="BQ95" s="96">
        <f t="shared" si="61"/>
        <v>0</v>
      </c>
      <c r="BR95" s="96">
        <f t="shared" si="61"/>
        <v>0</v>
      </c>
      <c r="BS95" s="96">
        <f t="shared" si="61"/>
        <v>0</v>
      </c>
      <c r="BT95" s="96">
        <f t="shared" si="61"/>
        <v>0</v>
      </c>
      <c r="BU95" s="96">
        <f t="shared" si="61"/>
        <v>0</v>
      </c>
      <c r="BV95" s="96">
        <f t="shared" si="61"/>
        <v>0</v>
      </c>
      <c r="BW95" s="96">
        <f t="shared" si="61"/>
        <v>0</v>
      </c>
      <c r="BX95" s="96">
        <f t="shared" si="61"/>
        <v>0</v>
      </c>
      <c r="BY95" s="96">
        <f t="shared" si="61"/>
        <v>0</v>
      </c>
      <c r="BZ95" s="96">
        <f t="shared" si="61"/>
        <v>0</v>
      </c>
      <c r="CA95" s="96">
        <f t="shared" si="61"/>
        <v>0</v>
      </c>
      <c r="CB95" s="60"/>
      <c r="CC95" s="96">
        <f>SUM(D95:AO95)-'A1'!L95-'A2'!Y95-'A3'!P95-'A3'!X95-'A3'!Z95*2</f>
        <v>0</v>
      </c>
    </row>
    <row r="96" spans="2:81" s="108" customFormat="1" ht="17.100000000000001" customHeight="1">
      <c r="B96" s="283"/>
      <c r="C96" s="191" t="s">
        <v>53</v>
      </c>
      <c r="D96" s="445"/>
      <c r="E96" s="445"/>
      <c r="F96" s="445"/>
      <c r="G96" s="445"/>
      <c r="H96" s="445"/>
      <c r="I96" s="445"/>
      <c r="J96" s="445"/>
      <c r="K96" s="445"/>
      <c r="L96" s="445"/>
      <c r="M96" s="445"/>
      <c r="N96" s="445"/>
      <c r="O96" s="445"/>
      <c r="P96" s="445"/>
      <c r="Q96" s="445"/>
      <c r="R96" s="445"/>
      <c r="S96" s="445"/>
      <c r="T96" s="445"/>
      <c r="U96" s="445"/>
      <c r="V96" s="445"/>
      <c r="W96" s="445"/>
      <c r="X96" s="445"/>
      <c r="Y96" s="445"/>
      <c r="Z96" s="445"/>
      <c r="AA96" s="445"/>
      <c r="AB96" s="445"/>
      <c r="AC96" s="445"/>
      <c r="AD96" s="445"/>
      <c r="AE96" s="445"/>
      <c r="AF96" s="445"/>
      <c r="AG96" s="445"/>
      <c r="AH96" s="445"/>
      <c r="AI96" s="445"/>
      <c r="AJ96" s="445"/>
      <c r="AK96" s="445"/>
      <c r="AL96" s="445"/>
      <c r="AM96" s="445"/>
      <c r="AN96" s="443"/>
      <c r="AO96" s="319"/>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7"/>
      <c r="CC96" s="94">
        <f>SUM(D96:AO96)-'A1'!L96-'A2'!Y96-'A3'!P96-'A3'!X96-'A3'!Z96*2</f>
        <v>0</v>
      </c>
    </row>
    <row r="97" spans="2:81" s="57" customFormat="1" ht="17.100000000000001" customHeight="1">
      <c r="B97" s="359"/>
      <c r="C97" s="191" t="s">
        <v>54</v>
      </c>
      <c r="D97" s="442"/>
      <c r="E97" s="442"/>
      <c r="F97" s="442"/>
      <c r="G97" s="442"/>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56"/>
      <c r="AO97" s="318"/>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56"/>
      <c r="CC97" s="94">
        <f>SUM(D97:AO97)-'A1'!L97-'A2'!Y97-'A3'!P97-'A3'!X97-'A3'!Z97*2</f>
        <v>0</v>
      </c>
    </row>
    <row r="98" spans="2:81" s="61" customFormat="1" ht="30" customHeight="1">
      <c r="B98" s="362"/>
      <c r="C98" s="190" t="s">
        <v>42</v>
      </c>
      <c r="D98" s="447">
        <f t="shared" ref="D98:L98" si="62">+SUM(D95,D86,D83)</f>
        <v>0</v>
      </c>
      <c r="E98" s="447">
        <f t="shared" ref="E98" si="63">+SUM(E95,E86,E83)</f>
        <v>0</v>
      </c>
      <c r="F98" s="447">
        <f t="shared" si="62"/>
        <v>0</v>
      </c>
      <c r="G98" s="447">
        <f t="shared" si="62"/>
        <v>0</v>
      </c>
      <c r="H98" s="447">
        <f t="shared" si="62"/>
        <v>0</v>
      </c>
      <c r="I98" s="447">
        <f t="shared" si="62"/>
        <v>0</v>
      </c>
      <c r="J98" s="447">
        <f t="shared" si="62"/>
        <v>0</v>
      </c>
      <c r="K98" s="447">
        <f t="shared" si="62"/>
        <v>0</v>
      </c>
      <c r="L98" s="447">
        <f t="shared" si="62"/>
        <v>0</v>
      </c>
      <c r="M98" s="447">
        <f t="shared" ref="M98:AN98" si="64">+SUM(M95,M86,M83)</f>
        <v>0</v>
      </c>
      <c r="N98" s="447">
        <f t="shared" si="64"/>
        <v>0</v>
      </c>
      <c r="O98" s="447">
        <f t="shared" si="64"/>
        <v>0</v>
      </c>
      <c r="P98" s="447">
        <f t="shared" si="64"/>
        <v>0</v>
      </c>
      <c r="Q98" s="447">
        <f t="shared" si="64"/>
        <v>0</v>
      </c>
      <c r="R98" s="447">
        <f t="shared" si="64"/>
        <v>0</v>
      </c>
      <c r="S98" s="447">
        <f t="shared" si="64"/>
        <v>0</v>
      </c>
      <c r="T98" s="447">
        <f t="shared" si="64"/>
        <v>0</v>
      </c>
      <c r="U98" s="447">
        <f t="shared" si="64"/>
        <v>0</v>
      </c>
      <c r="V98" s="447">
        <f t="shared" si="64"/>
        <v>0</v>
      </c>
      <c r="W98" s="447">
        <f t="shared" si="64"/>
        <v>0</v>
      </c>
      <c r="X98" s="447">
        <f t="shared" si="64"/>
        <v>0</v>
      </c>
      <c r="Y98" s="447">
        <f t="shared" si="64"/>
        <v>0</v>
      </c>
      <c r="Z98" s="447">
        <f t="shared" si="64"/>
        <v>0</v>
      </c>
      <c r="AA98" s="447">
        <f t="shared" si="64"/>
        <v>0</v>
      </c>
      <c r="AB98" s="447">
        <f t="shared" si="64"/>
        <v>0</v>
      </c>
      <c r="AC98" s="447">
        <f t="shared" si="64"/>
        <v>0</v>
      </c>
      <c r="AD98" s="447">
        <f t="shared" si="64"/>
        <v>0</v>
      </c>
      <c r="AE98" s="447">
        <f t="shared" si="64"/>
        <v>0</v>
      </c>
      <c r="AF98" s="447">
        <f t="shared" si="64"/>
        <v>0</v>
      </c>
      <c r="AG98" s="447">
        <f t="shared" si="64"/>
        <v>0</v>
      </c>
      <c r="AH98" s="447">
        <f t="shared" si="64"/>
        <v>0</v>
      </c>
      <c r="AI98" s="447">
        <f t="shared" si="64"/>
        <v>0</v>
      </c>
      <c r="AJ98" s="447">
        <f t="shared" si="64"/>
        <v>0</v>
      </c>
      <c r="AK98" s="447">
        <f t="shared" si="64"/>
        <v>0</v>
      </c>
      <c r="AL98" s="447">
        <f t="shared" si="64"/>
        <v>0</v>
      </c>
      <c r="AM98" s="447">
        <f t="shared" si="64"/>
        <v>0</v>
      </c>
      <c r="AN98" s="444">
        <f t="shared" si="64"/>
        <v>0</v>
      </c>
      <c r="AO98" s="317"/>
      <c r="AP98" s="60"/>
      <c r="AQ98" s="96">
        <f>+D98-D83-D86-D95</f>
        <v>0</v>
      </c>
      <c r="AR98" s="96">
        <f>+E98-E83-E86-E95</f>
        <v>0</v>
      </c>
      <c r="AS98" s="96">
        <f t="shared" ref="AS98:BJ98" si="65">+F98-F83-F86-F95</f>
        <v>0</v>
      </c>
      <c r="AT98" s="96">
        <f t="shared" si="65"/>
        <v>0</v>
      </c>
      <c r="AU98" s="96">
        <f t="shared" si="65"/>
        <v>0</v>
      </c>
      <c r="AV98" s="96">
        <f t="shared" si="65"/>
        <v>0</v>
      </c>
      <c r="AW98" s="96">
        <f t="shared" si="65"/>
        <v>0</v>
      </c>
      <c r="AX98" s="96">
        <f t="shared" si="65"/>
        <v>0</v>
      </c>
      <c r="AY98" s="96">
        <f t="shared" si="65"/>
        <v>0</v>
      </c>
      <c r="AZ98" s="96">
        <f t="shared" si="65"/>
        <v>0</v>
      </c>
      <c r="BA98" s="96">
        <f t="shared" si="65"/>
        <v>0</v>
      </c>
      <c r="BB98" s="96">
        <f t="shared" si="65"/>
        <v>0</v>
      </c>
      <c r="BC98" s="96">
        <f t="shared" si="65"/>
        <v>0</v>
      </c>
      <c r="BD98" s="96">
        <f t="shared" si="65"/>
        <v>0</v>
      </c>
      <c r="BE98" s="96">
        <f t="shared" si="65"/>
        <v>0</v>
      </c>
      <c r="BF98" s="96">
        <f t="shared" si="65"/>
        <v>0</v>
      </c>
      <c r="BG98" s="96">
        <f t="shared" si="65"/>
        <v>0</v>
      </c>
      <c r="BH98" s="96">
        <f t="shared" si="65"/>
        <v>0</v>
      </c>
      <c r="BI98" s="96">
        <f t="shared" si="65"/>
        <v>0</v>
      </c>
      <c r="BJ98" s="96">
        <f t="shared" si="65"/>
        <v>0</v>
      </c>
      <c r="BK98" s="96">
        <f t="shared" ref="BK98:CA98" si="66">+X98-X83-X86-X95</f>
        <v>0</v>
      </c>
      <c r="BL98" s="96">
        <f t="shared" si="66"/>
        <v>0</v>
      </c>
      <c r="BM98" s="96">
        <f t="shared" si="66"/>
        <v>0</v>
      </c>
      <c r="BN98" s="96">
        <f t="shared" si="66"/>
        <v>0</v>
      </c>
      <c r="BO98" s="96">
        <f t="shared" si="66"/>
        <v>0</v>
      </c>
      <c r="BP98" s="96">
        <f t="shared" si="66"/>
        <v>0</v>
      </c>
      <c r="BQ98" s="96">
        <f t="shared" si="66"/>
        <v>0</v>
      </c>
      <c r="BR98" s="96">
        <f t="shared" si="66"/>
        <v>0</v>
      </c>
      <c r="BS98" s="96">
        <f t="shared" si="66"/>
        <v>0</v>
      </c>
      <c r="BT98" s="96">
        <f t="shared" si="66"/>
        <v>0</v>
      </c>
      <c r="BU98" s="96">
        <f t="shared" si="66"/>
        <v>0</v>
      </c>
      <c r="BV98" s="96">
        <f t="shared" si="66"/>
        <v>0</v>
      </c>
      <c r="BW98" s="96">
        <f t="shared" si="66"/>
        <v>0</v>
      </c>
      <c r="BX98" s="96">
        <f t="shared" si="66"/>
        <v>0</v>
      </c>
      <c r="BY98" s="96">
        <f t="shared" si="66"/>
        <v>0</v>
      </c>
      <c r="BZ98" s="96">
        <f t="shared" si="66"/>
        <v>0</v>
      </c>
      <c r="CA98" s="96">
        <f t="shared" si="66"/>
        <v>0</v>
      </c>
      <c r="CB98" s="60"/>
      <c r="CC98" s="96">
        <f>SUM(D98:AO98)-'A1'!L98-'A2'!Y98-'A3'!P98-'A3'!X98-'A3'!Z98*2</f>
        <v>0</v>
      </c>
    </row>
    <row r="99" spans="2:81" s="108" customFormat="1" ht="17.100000000000001" customHeight="1">
      <c r="B99" s="283"/>
      <c r="C99" s="425" t="s">
        <v>331</v>
      </c>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c r="AN99" s="302"/>
      <c r="AO99" s="319"/>
      <c r="AP99" s="107"/>
      <c r="AQ99" s="104">
        <f>+IF((D99+D100&gt;D98),111,0)</f>
        <v>0</v>
      </c>
      <c r="AR99" s="104">
        <f>+IF((E99+E100&gt;E98),111,0)</f>
        <v>0</v>
      </c>
      <c r="AS99" s="104">
        <f t="shared" ref="AS99:CA99" si="67">+IF((F99+F100&gt;F98),111,0)</f>
        <v>0</v>
      </c>
      <c r="AT99" s="104">
        <f t="shared" si="67"/>
        <v>0</v>
      </c>
      <c r="AU99" s="104">
        <f t="shared" si="67"/>
        <v>0</v>
      </c>
      <c r="AV99" s="104">
        <f t="shared" si="67"/>
        <v>0</v>
      </c>
      <c r="AW99" s="104">
        <f t="shared" si="67"/>
        <v>0</v>
      </c>
      <c r="AX99" s="104">
        <f t="shared" si="67"/>
        <v>0</v>
      </c>
      <c r="AY99" s="104">
        <f t="shared" si="67"/>
        <v>0</v>
      </c>
      <c r="AZ99" s="104">
        <f t="shared" si="67"/>
        <v>0</v>
      </c>
      <c r="BA99" s="104">
        <f t="shared" si="67"/>
        <v>0</v>
      </c>
      <c r="BB99" s="104">
        <f t="shared" si="67"/>
        <v>0</v>
      </c>
      <c r="BC99" s="104">
        <f t="shared" si="67"/>
        <v>0</v>
      </c>
      <c r="BD99" s="104">
        <f t="shared" si="67"/>
        <v>0</v>
      </c>
      <c r="BE99" s="104">
        <f t="shared" si="67"/>
        <v>0</v>
      </c>
      <c r="BF99" s="104">
        <f t="shared" si="67"/>
        <v>0</v>
      </c>
      <c r="BG99" s="104">
        <f t="shared" si="67"/>
        <v>0</v>
      </c>
      <c r="BH99" s="104">
        <f t="shared" si="67"/>
        <v>0</v>
      </c>
      <c r="BI99" s="104">
        <f t="shared" si="67"/>
        <v>0</v>
      </c>
      <c r="BJ99" s="104">
        <f t="shared" si="67"/>
        <v>0</v>
      </c>
      <c r="BK99" s="104">
        <f t="shared" si="67"/>
        <v>0</v>
      </c>
      <c r="BL99" s="104">
        <f t="shared" si="67"/>
        <v>0</v>
      </c>
      <c r="BM99" s="104">
        <f t="shared" si="67"/>
        <v>0</v>
      </c>
      <c r="BN99" s="104">
        <f t="shared" si="67"/>
        <v>0</v>
      </c>
      <c r="BO99" s="104">
        <f t="shared" si="67"/>
        <v>0</v>
      </c>
      <c r="BP99" s="104">
        <f t="shared" si="67"/>
        <v>0</v>
      </c>
      <c r="BQ99" s="104">
        <f t="shared" si="67"/>
        <v>0</v>
      </c>
      <c r="BR99" s="104">
        <f t="shared" si="67"/>
        <v>0</v>
      </c>
      <c r="BS99" s="104">
        <f t="shared" si="67"/>
        <v>0</v>
      </c>
      <c r="BT99" s="104">
        <f t="shared" si="67"/>
        <v>0</v>
      </c>
      <c r="BU99" s="104">
        <f t="shared" si="67"/>
        <v>0</v>
      </c>
      <c r="BV99" s="104">
        <f t="shared" si="67"/>
        <v>0</v>
      </c>
      <c r="BW99" s="104">
        <f t="shared" si="67"/>
        <v>0</v>
      </c>
      <c r="BX99" s="104">
        <f t="shared" si="67"/>
        <v>0</v>
      </c>
      <c r="BY99" s="104">
        <f t="shared" si="67"/>
        <v>0</v>
      </c>
      <c r="BZ99" s="104">
        <f t="shared" si="67"/>
        <v>0</v>
      </c>
      <c r="CA99" s="104">
        <f t="shared" si="67"/>
        <v>0</v>
      </c>
      <c r="CB99" s="107"/>
      <c r="CC99" s="104">
        <f>SUM(D99:AO99)-'A1'!L99-'A2'!Y99-'A3'!P99-'A3'!X99-'A3'!Z99*2</f>
        <v>0</v>
      </c>
    </row>
    <row r="100" spans="2:81" s="108" customFormat="1" ht="17.100000000000001" customHeight="1">
      <c r="B100" s="283"/>
      <c r="C100" s="425" t="s">
        <v>332</v>
      </c>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c r="AI100" s="292"/>
      <c r="AJ100" s="292"/>
      <c r="AK100" s="292"/>
      <c r="AL100" s="292"/>
      <c r="AM100" s="292"/>
      <c r="AN100" s="302"/>
      <c r="AO100" s="319"/>
      <c r="AP100" s="107"/>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7"/>
      <c r="CC100" s="104">
        <f>SUM(D100:AO100)-'A1'!L100-'A2'!Y100-'A3'!P100-'A3'!X100-'A3'!Z100*2</f>
        <v>0</v>
      </c>
    </row>
    <row r="101" spans="2:81" s="108" customFormat="1" ht="17.100000000000001" customHeight="1">
      <c r="B101" s="283"/>
      <c r="C101" s="286" t="s">
        <v>223</v>
      </c>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302"/>
      <c r="AO101" s="319"/>
      <c r="AP101" s="107"/>
      <c r="AQ101" s="104">
        <f>+IF((D101&gt;D98),111,0)</f>
        <v>0</v>
      </c>
      <c r="AR101" s="104">
        <f>+IF((E101&gt;E98),111,0)</f>
        <v>0</v>
      </c>
      <c r="AS101" s="104">
        <f t="shared" ref="AS101:BJ101" si="68">+IF((F101&gt;F98),111,0)</f>
        <v>0</v>
      </c>
      <c r="AT101" s="104">
        <f t="shared" si="68"/>
        <v>0</v>
      </c>
      <c r="AU101" s="104">
        <f t="shared" si="68"/>
        <v>0</v>
      </c>
      <c r="AV101" s="104">
        <f t="shared" si="68"/>
        <v>0</v>
      </c>
      <c r="AW101" s="104">
        <f t="shared" si="68"/>
        <v>0</v>
      </c>
      <c r="AX101" s="104">
        <f t="shared" si="68"/>
        <v>0</v>
      </c>
      <c r="AY101" s="104">
        <f t="shared" si="68"/>
        <v>0</v>
      </c>
      <c r="AZ101" s="104">
        <f t="shared" si="68"/>
        <v>0</v>
      </c>
      <c r="BA101" s="104">
        <f t="shared" si="68"/>
        <v>0</v>
      </c>
      <c r="BB101" s="104">
        <f t="shared" si="68"/>
        <v>0</v>
      </c>
      <c r="BC101" s="104">
        <f t="shared" si="68"/>
        <v>0</v>
      </c>
      <c r="BD101" s="104">
        <f t="shared" si="68"/>
        <v>0</v>
      </c>
      <c r="BE101" s="104">
        <f t="shared" si="68"/>
        <v>0</v>
      </c>
      <c r="BF101" s="104">
        <f t="shared" si="68"/>
        <v>0</v>
      </c>
      <c r="BG101" s="104">
        <f t="shared" si="68"/>
        <v>0</v>
      </c>
      <c r="BH101" s="104">
        <f t="shared" si="68"/>
        <v>0</v>
      </c>
      <c r="BI101" s="104">
        <f t="shared" si="68"/>
        <v>0</v>
      </c>
      <c r="BJ101" s="104">
        <f t="shared" si="68"/>
        <v>0</v>
      </c>
      <c r="BK101" s="104">
        <f t="shared" ref="BK101:CA101" si="69">+IF((X101&gt;X98),111,0)</f>
        <v>0</v>
      </c>
      <c r="BL101" s="104">
        <f t="shared" si="69"/>
        <v>0</v>
      </c>
      <c r="BM101" s="104">
        <f t="shared" si="69"/>
        <v>0</v>
      </c>
      <c r="BN101" s="104">
        <f t="shared" si="69"/>
        <v>0</v>
      </c>
      <c r="BO101" s="104">
        <f t="shared" si="69"/>
        <v>0</v>
      </c>
      <c r="BP101" s="104">
        <f t="shared" si="69"/>
        <v>0</v>
      </c>
      <c r="BQ101" s="104">
        <f t="shared" si="69"/>
        <v>0</v>
      </c>
      <c r="BR101" s="104">
        <f t="shared" si="69"/>
        <v>0</v>
      </c>
      <c r="BS101" s="104">
        <f t="shared" si="69"/>
        <v>0</v>
      </c>
      <c r="BT101" s="104">
        <f t="shared" si="69"/>
        <v>0</v>
      </c>
      <c r="BU101" s="104">
        <f t="shared" si="69"/>
        <v>0</v>
      </c>
      <c r="BV101" s="104">
        <f t="shared" si="69"/>
        <v>0</v>
      </c>
      <c r="BW101" s="104">
        <f t="shared" si="69"/>
        <v>0</v>
      </c>
      <c r="BX101" s="104">
        <f t="shared" si="69"/>
        <v>0</v>
      </c>
      <c r="BY101" s="104">
        <f t="shared" si="69"/>
        <v>0</v>
      </c>
      <c r="BZ101" s="104">
        <f t="shared" si="69"/>
        <v>0</v>
      </c>
      <c r="CA101" s="104">
        <f t="shared" si="69"/>
        <v>0</v>
      </c>
      <c r="CB101" s="107"/>
      <c r="CC101" s="104">
        <f>SUM(D101:AO101)-'A1'!L101-'A2'!Y101-'A3'!P101-'A3'!X101-'A3'!Z101*2</f>
        <v>0</v>
      </c>
    </row>
    <row r="102" spans="2:81" s="61" customFormat="1" ht="24.95" customHeight="1">
      <c r="B102" s="363"/>
      <c r="C102" s="420" t="s">
        <v>299</v>
      </c>
      <c r="D102" s="448"/>
      <c r="E102" s="448"/>
      <c r="F102" s="448"/>
      <c r="G102" s="448"/>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53"/>
      <c r="AO102" s="317"/>
      <c r="AP102" s="60"/>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60"/>
      <c r="CC102" s="100"/>
    </row>
    <row r="103" spans="2:81" s="57" customFormat="1" ht="17.100000000000001" customHeight="1">
      <c r="B103" s="358"/>
      <c r="C103" s="394" t="s">
        <v>10</v>
      </c>
      <c r="D103" s="442"/>
      <c r="E103" s="442"/>
      <c r="F103" s="442"/>
      <c r="G103" s="442"/>
      <c r="H103" s="442"/>
      <c r="I103" s="442"/>
      <c r="J103" s="442"/>
      <c r="K103" s="442"/>
      <c r="L103" s="442"/>
      <c r="M103" s="442"/>
      <c r="N103" s="442"/>
      <c r="O103" s="442"/>
      <c r="P103" s="442"/>
      <c r="Q103" s="442"/>
      <c r="R103" s="442"/>
      <c r="S103" s="442"/>
      <c r="T103" s="442"/>
      <c r="U103" s="442"/>
      <c r="V103" s="442"/>
      <c r="W103" s="442"/>
      <c r="X103" s="442"/>
      <c r="Y103" s="442"/>
      <c r="Z103" s="442"/>
      <c r="AA103" s="442"/>
      <c r="AB103" s="442"/>
      <c r="AC103" s="442"/>
      <c r="AD103" s="442"/>
      <c r="AE103" s="442"/>
      <c r="AF103" s="442"/>
      <c r="AG103" s="442"/>
      <c r="AH103" s="442"/>
      <c r="AI103" s="442"/>
      <c r="AJ103" s="442"/>
      <c r="AK103" s="442"/>
      <c r="AL103" s="442"/>
      <c r="AM103" s="442"/>
      <c r="AN103" s="456"/>
      <c r="AO103" s="318"/>
      <c r="AQ103" s="94">
        <f>+D103-SUM(D104:D105)</f>
        <v>0</v>
      </c>
      <c r="AR103" s="94">
        <f>+E103-SUM(E104:E105)</f>
        <v>0</v>
      </c>
      <c r="AS103" s="94">
        <f t="shared" ref="AS103:BJ103" si="70">+F103-SUM(F104:F105)</f>
        <v>0</v>
      </c>
      <c r="AT103" s="94">
        <f t="shared" si="70"/>
        <v>0</v>
      </c>
      <c r="AU103" s="94">
        <f t="shared" si="70"/>
        <v>0</v>
      </c>
      <c r="AV103" s="94">
        <f t="shared" si="70"/>
        <v>0</v>
      </c>
      <c r="AW103" s="94">
        <f t="shared" si="70"/>
        <v>0</v>
      </c>
      <c r="AX103" s="94">
        <f t="shared" si="70"/>
        <v>0</v>
      </c>
      <c r="AY103" s="94">
        <f t="shared" si="70"/>
        <v>0</v>
      </c>
      <c r="AZ103" s="94">
        <f t="shared" si="70"/>
        <v>0</v>
      </c>
      <c r="BA103" s="94">
        <f t="shared" si="70"/>
        <v>0</v>
      </c>
      <c r="BB103" s="94">
        <f t="shared" si="70"/>
        <v>0</v>
      </c>
      <c r="BC103" s="94">
        <f t="shared" si="70"/>
        <v>0</v>
      </c>
      <c r="BD103" s="94">
        <f t="shared" si="70"/>
        <v>0</v>
      </c>
      <c r="BE103" s="94">
        <f t="shared" si="70"/>
        <v>0</v>
      </c>
      <c r="BF103" s="94">
        <f t="shared" si="70"/>
        <v>0</v>
      </c>
      <c r="BG103" s="94">
        <f t="shared" si="70"/>
        <v>0</v>
      </c>
      <c r="BH103" s="94">
        <f t="shared" si="70"/>
        <v>0</v>
      </c>
      <c r="BI103" s="94">
        <f t="shared" si="70"/>
        <v>0</v>
      </c>
      <c r="BJ103" s="94">
        <f t="shared" si="70"/>
        <v>0</v>
      </c>
      <c r="BK103" s="94">
        <f t="shared" ref="BK103:CA103" si="71">+X103-SUM(X104:X105)</f>
        <v>0</v>
      </c>
      <c r="BL103" s="94">
        <f t="shared" si="71"/>
        <v>0</v>
      </c>
      <c r="BM103" s="94">
        <f t="shared" si="71"/>
        <v>0</v>
      </c>
      <c r="BN103" s="94">
        <f t="shared" si="71"/>
        <v>0</v>
      </c>
      <c r="BO103" s="94">
        <f t="shared" si="71"/>
        <v>0</v>
      </c>
      <c r="BP103" s="94">
        <f t="shared" si="71"/>
        <v>0</v>
      </c>
      <c r="BQ103" s="94">
        <f t="shared" si="71"/>
        <v>0</v>
      </c>
      <c r="BR103" s="94">
        <f t="shared" si="71"/>
        <v>0</v>
      </c>
      <c r="BS103" s="94">
        <f t="shared" si="71"/>
        <v>0</v>
      </c>
      <c r="BT103" s="94">
        <f t="shared" si="71"/>
        <v>0</v>
      </c>
      <c r="BU103" s="94">
        <f t="shared" si="71"/>
        <v>0</v>
      </c>
      <c r="BV103" s="94">
        <f t="shared" si="71"/>
        <v>0</v>
      </c>
      <c r="BW103" s="94">
        <f t="shared" si="71"/>
        <v>0</v>
      </c>
      <c r="BX103" s="94">
        <f t="shared" si="71"/>
        <v>0</v>
      </c>
      <c r="BY103" s="94">
        <f t="shared" si="71"/>
        <v>0</v>
      </c>
      <c r="BZ103" s="94">
        <f t="shared" si="71"/>
        <v>0</v>
      </c>
      <c r="CA103" s="94">
        <f t="shared" si="71"/>
        <v>0</v>
      </c>
      <c r="CB103" s="56"/>
      <c r="CC103" s="94">
        <f>SUM(D103:AO103)-'A1'!L103-'A2'!Y103-'A3'!P103-'A3'!X103-'A3'!Z103*2</f>
        <v>0</v>
      </c>
    </row>
    <row r="104" spans="2:81" s="57" customFormat="1" ht="17.100000000000001" customHeight="1">
      <c r="B104" s="359"/>
      <c r="C104" s="421" t="s">
        <v>53</v>
      </c>
      <c r="D104" s="442"/>
      <c r="E104" s="442"/>
      <c r="F104" s="442"/>
      <c r="G104" s="442"/>
      <c r="H104" s="442"/>
      <c r="I104" s="442"/>
      <c r="J104" s="442"/>
      <c r="K104" s="442"/>
      <c r="L104" s="442"/>
      <c r="M104" s="442"/>
      <c r="N104" s="442"/>
      <c r="O104" s="442"/>
      <c r="P104" s="442"/>
      <c r="Q104" s="442"/>
      <c r="R104" s="442"/>
      <c r="S104" s="442"/>
      <c r="T104" s="442"/>
      <c r="U104" s="442"/>
      <c r="V104" s="442"/>
      <c r="W104" s="442"/>
      <c r="X104" s="442"/>
      <c r="Y104" s="442"/>
      <c r="Z104" s="442"/>
      <c r="AA104" s="442"/>
      <c r="AB104" s="442"/>
      <c r="AC104" s="442"/>
      <c r="AD104" s="442"/>
      <c r="AE104" s="442"/>
      <c r="AF104" s="442"/>
      <c r="AG104" s="442"/>
      <c r="AH104" s="442"/>
      <c r="AI104" s="442"/>
      <c r="AJ104" s="442"/>
      <c r="AK104" s="442"/>
      <c r="AL104" s="442"/>
      <c r="AM104" s="442"/>
      <c r="AN104" s="456"/>
      <c r="AO104" s="318"/>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c r="BV104" s="94"/>
      <c r="BW104" s="94"/>
      <c r="BX104" s="94"/>
      <c r="BY104" s="94"/>
      <c r="BZ104" s="94"/>
      <c r="CA104" s="94"/>
      <c r="CB104" s="56"/>
      <c r="CC104" s="94">
        <f>SUM(D104:AO104)-'A1'!L104-'A2'!Y104-'A3'!P104-'A3'!X104-'A3'!Z104*2</f>
        <v>0</v>
      </c>
    </row>
    <row r="105" spans="2:81" s="57" customFormat="1" ht="17.100000000000001" customHeight="1">
      <c r="B105" s="359"/>
      <c r="C105" s="421" t="s">
        <v>54</v>
      </c>
      <c r="D105" s="442"/>
      <c r="E105" s="442"/>
      <c r="F105" s="442"/>
      <c r="G105" s="442"/>
      <c r="H105" s="442"/>
      <c r="I105" s="442"/>
      <c r="J105" s="442"/>
      <c r="K105" s="442"/>
      <c r="L105" s="442"/>
      <c r="M105" s="442"/>
      <c r="N105" s="442"/>
      <c r="O105" s="442"/>
      <c r="P105" s="442"/>
      <c r="Q105" s="442"/>
      <c r="R105" s="442"/>
      <c r="S105" s="442"/>
      <c r="T105" s="442"/>
      <c r="U105" s="442"/>
      <c r="V105" s="442"/>
      <c r="W105" s="442"/>
      <c r="X105" s="442"/>
      <c r="Y105" s="442"/>
      <c r="Z105" s="442"/>
      <c r="AA105" s="442"/>
      <c r="AB105" s="442"/>
      <c r="AC105" s="442"/>
      <c r="AD105" s="442"/>
      <c r="AE105" s="442"/>
      <c r="AF105" s="442"/>
      <c r="AG105" s="442"/>
      <c r="AH105" s="442"/>
      <c r="AI105" s="442"/>
      <c r="AJ105" s="442"/>
      <c r="AK105" s="442"/>
      <c r="AL105" s="442"/>
      <c r="AM105" s="442"/>
      <c r="AN105" s="456"/>
      <c r="AO105" s="318"/>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c r="BV105" s="94"/>
      <c r="BW105" s="94"/>
      <c r="BX105" s="94"/>
      <c r="BY105" s="94"/>
      <c r="BZ105" s="94"/>
      <c r="CA105" s="94"/>
      <c r="CB105" s="56"/>
      <c r="CC105" s="94">
        <f>SUM(D105:AO105)-'A1'!L105-'A2'!Y105-'A3'!P105-'A3'!X105-'A3'!Z105*2</f>
        <v>0</v>
      </c>
    </row>
    <row r="106" spans="2:81" s="57" customFormat="1" ht="30" customHeight="1">
      <c r="B106" s="358"/>
      <c r="C106" s="394" t="s">
        <v>11</v>
      </c>
      <c r="D106" s="442"/>
      <c r="E106" s="442"/>
      <c r="F106" s="442"/>
      <c r="G106" s="442"/>
      <c r="H106" s="442"/>
      <c r="I106" s="442"/>
      <c r="J106" s="442"/>
      <c r="K106" s="442"/>
      <c r="L106" s="442"/>
      <c r="M106" s="442"/>
      <c r="N106" s="442"/>
      <c r="O106" s="442"/>
      <c r="P106" s="442"/>
      <c r="Q106" s="442"/>
      <c r="R106" s="442"/>
      <c r="S106" s="442"/>
      <c r="T106" s="442"/>
      <c r="U106" s="442"/>
      <c r="V106" s="442"/>
      <c r="W106" s="442"/>
      <c r="X106" s="442"/>
      <c r="Y106" s="442"/>
      <c r="Z106" s="442"/>
      <c r="AA106" s="442"/>
      <c r="AB106" s="442"/>
      <c r="AC106" s="442"/>
      <c r="AD106" s="442"/>
      <c r="AE106" s="442"/>
      <c r="AF106" s="442"/>
      <c r="AG106" s="442"/>
      <c r="AH106" s="442"/>
      <c r="AI106" s="442"/>
      <c r="AJ106" s="442"/>
      <c r="AK106" s="442"/>
      <c r="AL106" s="442"/>
      <c r="AM106" s="442"/>
      <c r="AN106" s="456"/>
      <c r="AO106" s="318"/>
      <c r="AQ106" s="94">
        <f>+D106-SUM(D107:D108)</f>
        <v>0</v>
      </c>
      <c r="AR106" s="94">
        <f>+E106-SUM(E107:E108)</f>
        <v>0</v>
      </c>
      <c r="AS106" s="94">
        <f t="shared" ref="AS106:BJ106" si="72">+F106-SUM(F107:F108)</f>
        <v>0</v>
      </c>
      <c r="AT106" s="94">
        <f t="shared" si="72"/>
        <v>0</v>
      </c>
      <c r="AU106" s="94">
        <f t="shared" si="72"/>
        <v>0</v>
      </c>
      <c r="AV106" s="94">
        <f t="shared" si="72"/>
        <v>0</v>
      </c>
      <c r="AW106" s="94">
        <f t="shared" si="72"/>
        <v>0</v>
      </c>
      <c r="AX106" s="94">
        <f t="shared" si="72"/>
        <v>0</v>
      </c>
      <c r="AY106" s="94">
        <f t="shared" si="72"/>
        <v>0</v>
      </c>
      <c r="AZ106" s="94">
        <f t="shared" si="72"/>
        <v>0</v>
      </c>
      <c r="BA106" s="94">
        <f t="shared" si="72"/>
        <v>0</v>
      </c>
      <c r="BB106" s="94">
        <f t="shared" si="72"/>
        <v>0</v>
      </c>
      <c r="BC106" s="94">
        <f t="shared" si="72"/>
        <v>0</v>
      </c>
      <c r="BD106" s="94">
        <f t="shared" si="72"/>
        <v>0</v>
      </c>
      <c r="BE106" s="94">
        <f t="shared" si="72"/>
        <v>0</v>
      </c>
      <c r="BF106" s="94">
        <f t="shared" si="72"/>
        <v>0</v>
      </c>
      <c r="BG106" s="94">
        <f t="shared" si="72"/>
        <v>0</v>
      </c>
      <c r="BH106" s="94">
        <f t="shared" si="72"/>
        <v>0</v>
      </c>
      <c r="BI106" s="94">
        <f t="shared" si="72"/>
        <v>0</v>
      </c>
      <c r="BJ106" s="94">
        <f t="shared" si="72"/>
        <v>0</v>
      </c>
      <c r="BK106" s="94">
        <f t="shared" ref="BK106:CA106" si="73">+X106-SUM(X107:X108)</f>
        <v>0</v>
      </c>
      <c r="BL106" s="94">
        <f t="shared" si="73"/>
        <v>0</v>
      </c>
      <c r="BM106" s="94">
        <f t="shared" si="73"/>
        <v>0</v>
      </c>
      <c r="BN106" s="94">
        <f t="shared" si="73"/>
        <v>0</v>
      </c>
      <c r="BO106" s="94">
        <f t="shared" si="73"/>
        <v>0</v>
      </c>
      <c r="BP106" s="94">
        <f t="shared" si="73"/>
        <v>0</v>
      </c>
      <c r="BQ106" s="94">
        <f t="shared" si="73"/>
        <v>0</v>
      </c>
      <c r="BR106" s="94">
        <f t="shared" si="73"/>
        <v>0</v>
      </c>
      <c r="BS106" s="94">
        <f t="shared" si="73"/>
        <v>0</v>
      </c>
      <c r="BT106" s="94">
        <f t="shared" si="73"/>
        <v>0</v>
      </c>
      <c r="BU106" s="94">
        <f t="shared" si="73"/>
        <v>0</v>
      </c>
      <c r="BV106" s="94">
        <f t="shared" si="73"/>
        <v>0</v>
      </c>
      <c r="BW106" s="94">
        <f t="shared" si="73"/>
        <v>0</v>
      </c>
      <c r="BX106" s="94">
        <f t="shared" si="73"/>
        <v>0</v>
      </c>
      <c r="BY106" s="94">
        <f t="shared" si="73"/>
        <v>0</v>
      </c>
      <c r="BZ106" s="94">
        <f t="shared" si="73"/>
        <v>0</v>
      </c>
      <c r="CA106" s="94">
        <f t="shared" si="73"/>
        <v>0</v>
      </c>
      <c r="CB106" s="56"/>
      <c r="CC106" s="94">
        <f>SUM(D106:AO106)-'A1'!L106-'A2'!Y106-'A3'!P106-'A3'!X106-'A3'!Z106*2</f>
        <v>0</v>
      </c>
    </row>
    <row r="107" spans="2:81" s="57" customFormat="1" ht="17.100000000000001" customHeight="1">
      <c r="B107" s="358"/>
      <c r="C107" s="421" t="s">
        <v>53</v>
      </c>
      <c r="D107" s="442"/>
      <c r="E107" s="442"/>
      <c r="F107" s="442"/>
      <c r="G107" s="442"/>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442"/>
      <c r="AJ107" s="442"/>
      <c r="AK107" s="442"/>
      <c r="AL107" s="442"/>
      <c r="AM107" s="442"/>
      <c r="AN107" s="456"/>
      <c r="AO107" s="318"/>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c r="BV107" s="94"/>
      <c r="BW107" s="94"/>
      <c r="BX107" s="94"/>
      <c r="BY107" s="94"/>
      <c r="BZ107" s="94"/>
      <c r="CA107" s="94"/>
      <c r="CB107" s="56"/>
      <c r="CC107" s="94">
        <f>SUM(D107:AO107)-'A1'!L107-'A2'!Y107-'A3'!P107-'A3'!X107-'A3'!Z107*2</f>
        <v>0</v>
      </c>
    </row>
    <row r="108" spans="2:81" s="57" customFormat="1" ht="17.100000000000001" customHeight="1">
      <c r="B108" s="358"/>
      <c r="C108" s="421" t="s">
        <v>54</v>
      </c>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56"/>
      <c r="AO108" s="318"/>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c r="BV108" s="94"/>
      <c r="BW108" s="94"/>
      <c r="BX108" s="94"/>
      <c r="BY108" s="94"/>
      <c r="BZ108" s="94"/>
      <c r="CA108" s="94"/>
      <c r="CB108" s="56"/>
      <c r="CC108" s="94">
        <f>SUM(D108:AO108)-'A1'!L108-'A2'!Y108-'A3'!P108-'A3'!X108-'A3'!Z108*2</f>
        <v>0</v>
      </c>
    </row>
    <row r="109" spans="2:81" s="61" customFormat="1" ht="30" customHeight="1">
      <c r="B109" s="360"/>
      <c r="C109" s="423" t="s">
        <v>168</v>
      </c>
      <c r="D109" s="446"/>
      <c r="E109" s="446"/>
      <c r="F109" s="446"/>
      <c r="G109" s="446"/>
      <c r="H109" s="446"/>
      <c r="I109" s="446"/>
      <c r="J109" s="446"/>
      <c r="K109" s="446"/>
      <c r="L109" s="446"/>
      <c r="M109" s="446"/>
      <c r="N109" s="446"/>
      <c r="O109" s="446"/>
      <c r="P109" s="446"/>
      <c r="Q109" s="446"/>
      <c r="R109" s="446"/>
      <c r="S109" s="446"/>
      <c r="T109" s="446"/>
      <c r="U109" s="446"/>
      <c r="V109" s="446"/>
      <c r="W109" s="446"/>
      <c r="X109" s="446"/>
      <c r="Y109" s="446"/>
      <c r="Z109" s="446"/>
      <c r="AA109" s="446"/>
      <c r="AB109" s="446"/>
      <c r="AC109" s="446"/>
      <c r="AD109" s="446"/>
      <c r="AE109" s="446"/>
      <c r="AF109" s="446"/>
      <c r="AG109" s="446"/>
      <c r="AH109" s="446"/>
      <c r="AI109" s="446"/>
      <c r="AJ109" s="446"/>
      <c r="AK109" s="446"/>
      <c r="AL109" s="446"/>
      <c r="AM109" s="446"/>
      <c r="AN109" s="452"/>
      <c r="AO109" s="317"/>
      <c r="AQ109" s="96">
        <f>+D106-SUM(D109:D114)</f>
        <v>0</v>
      </c>
      <c r="AR109" s="96">
        <f>+E106-SUM(E109:E114)</f>
        <v>0</v>
      </c>
      <c r="AS109" s="96">
        <f t="shared" ref="AS109:BJ109" si="74">+F106-SUM(F109:F114)</f>
        <v>0</v>
      </c>
      <c r="AT109" s="96">
        <f t="shared" si="74"/>
        <v>0</v>
      </c>
      <c r="AU109" s="96">
        <f t="shared" si="74"/>
        <v>0</v>
      </c>
      <c r="AV109" s="96">
        <f t="shared" si="74"/>
        <v>0</v>
      </c>
      <c r="AW109" s="96">
        <f t="shared" si="74"/>
        <v>0</v>
      </c>
      <c r="AX109" s="96">
        <f t="shared" si="74"/>
        <v>0</v>
      </c>
      <c r="AY109" s="96">
        <f t="shared" si="74"/>
        <v>0</v>
      </c>
      <c r="AZ109" s="96">
        <f t="shared" si="74"/>
        <v>0</v>
      </c>
      <c r="BA109" s="96">
        <f t="shared" si="74"/>
        <v>0</v>
      </c>
      <c r="BB109" s="96">
        <f t="shared" si="74"/>
        <v>0</v>
      </c>
      <c r="BC109" s="96">
        <f t="shared" si="74"/>
        <v>0</v>
      </c>
      <c r="BD109" s="96">
        <f t="shared" si="74"/>
        <v>0</v>
      </c>
      <c r="BE109" s="96">
        <f t="shared" si="74"/>
        <v>0</v>
      </c>
      <c r="BF109" s="96">
        <f t="shared" si="74"/>
        <v>0</v>
      </c>
      <c r="BG109" s="96">
        <f t="shared" si="74"/>
        <v>0</v>
      </c>
      <c r="BH109" s="96">
        <f t="shared" si="74"/>
        <v>0</v>
      </c>
      <c r="BI109" s="96">
        <f t="shared" si="74"/>
        <v>0</v>
      </c>
      <c r="BJ109" s="96">
        <f t="shared" si="74"/>
        <v>0</v>
      </c>
      <c r="BK109" s="96">
        <f t="shared" ref="BK109:CA109" si="75">+X106-SUM(X109:X114)</f>
        <v>0</v>
      </c>
      <c r="BL109" s="96">
        <f t="shared" si="75"/>
        <v>0</v>
      </c>
      <c r="BM109" s="96">
        <f t="shared" si="75"/>
        <v>0</v>
      </c>
      <c r="BN109" s="96">
        <f t="shared" si="75"/>
        <v>0</v>
      </c>
      <c r="BO109" s="96">
        <f t="shared" si="75"/>
        <v>0</v>
      </c>
      <c r="BP109" s="96">
        <f t="shared" si="75"/>
        <v>0</v>
      </c>
      <c r="BQ109" s="96">
        <f t="shared" si="75"/>
        <v>0</v>
      </c>
      <c r="BR109" s="96">
        <f t="shared" si="75"/>
        <v>0</v>
      </c>
      <c r="BS109" s="96">
        <f t="shared" si="75"/>
        <v>0</v>
      </c>
      <c r="BT109" s="96">
        <f t="shared" si="75"/>
        <v>0</v>
      </c>
      <c r="BU109" s="96">
        <f t="shared" si="75"/>
        <v>0</v>
      </c>
      <c r="BV109" s="96">
        <f t="shared" si="75"/>
        <v>0</v>
      </c>
      <c r="BW109" s="96">
        <f t="shared" si="75"/>
        <v>0</v>
      </c>
      <c r="BX109" s="96">
        <f t="shared" si="75"/>
        <v>0</v>
      </c>
      <c r="BY109" s="96">
        <f t="shared" si="75"/>
        <v>0</v>
      </c>
      <c r="BZ109" s="96">
        <f t="shared" si="75"/>
        <v>0</v>
      </c>
      <c r="CA109" s="96">
        <f t="shared" si="75"/>
        <v>0</v>
      </c>
      <c r="CB109" s="60"/>
      <c r="CC109" s="96">
        <f>SUM(D109:AO109)-'A1'!L109-'A2'!Y109-'A3'!P109-'A3'!X109-'A3'!Z109*2</f>
        <v>0</v>
      </c>
    </row>
    <row r="110" spans="2:81" s="57" customFormat="1" ht="17.100000000000001" customHeight="1">
      <c r="B110" s="359"/>
      <c r="C110" s="421" t="s">
        <v>66</v>
      </c>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56"/>
      <c r="AO110" s="318"/>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c r="BV110" s="94"/>
      <c r="BW110" s="94"/>
      <c r="BX110" s="94"/>
      <c r="BY110" s="94"/>
      <c r="BZ110" s="94"/>
      <c r="CA110" s="94"/>
      <c r="CB110" s="56"/>
      <c r="CC110" s="94">
        <f>SUM(D110:AO110)-'A1'!L110-'A2'!Y110-'A3'!P110-'A3'!X110-'A3'!Z110*2</f>
        <v>0</v>
      </c>
    </row>
    <row r="111" spans="2:81" s="57" customFormat="1" ht="17.100000000000001" customHeight="1">
      <c r="B111" s="359"/>
      <c r="C111" s="421" t="s">
        <v>270</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c r="AM111" s="442"/>
      <c r="AN111" s="456"/>
      <c r="AO111" s="318"/>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c r="BV111" s="94"/>
      <c r="BW111" s="94"/>
      <c r="BX111" s="94"/>
      <c r="BY111" s="94"/>
      <c r="BZ111" s="94"/>
      <c r="CA111" s="94"/>
      <c r="CB111" s="56"/>
      <c r="CC111" s="94">
        <f>SUM(D111:AO111)-'A1'!L111-'A2'!Y111-'A3'!P111-'A3'!X111-'A3'!Z111*2</f>
        <v>0</v>
      </c>
    </row>
    <row r="112" spans="2:81" s="57" customFormat="1" ht="17.100000000000001" customHeight="1">
      <c r="B112" s="359"/>
      <c r="C112" s="421" t="s">
        <v>169</v>
      </c>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56"/>
      <c r="AO112" s="318"/>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c r="BV112" s="94"/>
      <c r="BW112" s="94"/>
      <c r="BX112" s="94"/>
      <c r="BY112" s="94"/>
      <c r="BZ112" s="94"/>
      <c r="CA112" s="94"/>
      <c r="CB112" s="56"/>
      <c r="CC112" s="94">
        <f>SUM(D112:AO112)-'A1'!L112-'A2'!Y112-'A3'!P112-'A3'!X112-'A3'!Z112*2</f>
        <v>0</v>
      </c>
    </row>
    <row r="113" spans="2:81" s="57" customFormat="1" ht="17.100000000000001" customHeight="1">
      <c r="B113" s="359"/>
      <c r="C113" s="491" t="s">
        <v>46</v>
      </c>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56"/>
      <c r="AO113" s="318"/>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56"/>
      <c r="CC113" s="94">
        <f>SUM(D113:AO113)-'A1'!L113-'A2'!Y113-'A3'!P113-'A3'!X113-'A3'!Z113*2</f>
        <v>0</v>
      </c>
    </row>
    <row r="114" spans="2:81" s="57" customFormat="1" ht="16.5" customHeight="1">
      <c r="B114" s="359"/>
      <c r="C114" s="491" t="s">
        <v>211</v>
      </c>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56"/>
      <c r="AO114" s="318"/>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c r="BV114" s="94"/>
      <c r="BW114" s="94"/>
      <c r="BX114" s="94"/>
      <c r="BY114" s="94"/>
      <c r="BZ114" s="94"/>
      <c r="CA114" s="94"/>
      <c r="CB114" s="56"/>
      <c r="CC114" s="94">
        <f>SUM(D114:AO114)-'A1'!L114-'A2'!Y114-'A3'!P114-'A3'!X114-'A3'!Z114*2</f>
        <v>0</v>
      </c>
    </row>
    <row r="115" spans="2:81" s="61" customFormat="1" ht="24.95" customHeight="1">
      <c r="B115" s="360"/>
      <c r="C115" s="424" t="s">
        <v>12</v>
      </c>
      <c r="D115" s="446"/>
      <c r="E115" s="446"/>
      <c r="F115" s="446"/>
      <c r="G115" s="446"/>
      <c r="H115" s="446"/>
      <c r="I115" s="446"/>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6"/>
      <c r="AK115" s="446"/>
      <c r="AL115" s="446"/>
      <c r="AM115" s="446"/>
      <c r="AN115" s="452"/>
      <c r="AO115" s="317"/>
      <c r="AQ115" s="96">
        <f>+D115-SUM(D116:D117)</f>
        <v>0</v>
      </c>
      <c r="AR115" s="96">
        <f>+E115-SUM(E116:E117)</f>
        <v>0</v>
      </c>
      <c r="AS115" s="96">
        <f t="shared" ref="AS115:BJ115" si="76">+F115-SUM(F116:F117)</f>
        <v>0</v>
      </c>
      <c r="AT115" s="96">
        <f t="shared" si="76"/>
        <v>0</v>
      </c>
      <c r="AU115" s="96">
        <f t="shared" si="76"/>
        <v>0</v>
      </c>
      <c r="AV115" s="96">
        <f t="shared" si="76"/>
        <v>0</v>
      </c>
      <c r="AW115" s="96">
        <f t="shared" si="76"/>
        <v>0</v>
      </c>
      <c r="AX115" s="96">
        <f t="shared" si="76"/>
        <v>0</v>
      </c>
      <c r="AY115" s="96">
        <f t="shared" si="76"/>
        <v>0</v>
      </c>
      <c r="AZ115" s="96">
        <f t="shared" si="76"/>
        <v>0</v>
      </c>
      <c r="BA115" s="96">
        <f t="shared" si="76"/>
        <v>0</v>
      </c>
      <c r="BB115" s="96">
        <f t="shared" si="76"/>
        <v>0</v>
      </c>
      <c r="BC115" s="96">
        <f t="shared" si="76"/>
        <v>0</v>
      </c>
      <c r="BD115" s="96">
        <f t="shared" si="76"/>
        <v>0</v>
      </c>
      <c r="BE115" s="96">
        <f t="shared" si="76"/>
        <v>0</v>
      </c>
      <c r="BF115" s="96">
        <f t="shared" si="76"/>
        <v>0</v>
      </c>
      <c r="BG115" s="96">
        <f t="shared" si="76"/>
        <v>0</v>
      </c>
      <c r="BH115" s="96">
        <f t="shared" si="76"/>
        <v>0</v>
      </c>
      <c r="BI115" s="96">
        <f t="shared" si="76"/>
        <v>0</v>
      </c>
      <c r="BJ115" s="96">
        <f t="shared" si="76"/>
        <v>0</v>
      </c>
      <c r="BK115" s="96">
        <f t="shared" ref="BK115:CA115" si="77">+X115-SUM(X116:X117)</f>
        <v>0</v>
      </c>
      <c r="BL115" s="96">
        <f t="shared" si="77"/>
        <v>0</v>
      </c>
      <c r="BM115" s="96">
        <f t="shared" si="77"/>
        <v>0</v>
      </c>
      <c r="BN115" s="96">
        <f t="shared" si="77"/>
        <v>0</v>
      </c>
      <c r="BO115" s="96">
        <f t="shared" si="77"/>
        <v>0</v>
      </c>
      <c r="BP115" s="96">
        <f t="shared" si="77"/>
        <v>0</v>
      </c>
      <c r="BQ115" s="96">
        <f t="shared" si="77"/>
        <v>0</v>
      </c>
      <c r="BR115" s="96">
        <f t="shared" si="77"/>
        <v>0</v>
      </c>
      <c r="BS115" s="96">
        <f t="shared" si="77"/>
        <v>0</v>
      </c>
      <c r="BT115" s="96">
        <f t="shared" si="77"/>
        <v>0</v>
      </c>
      <c r="BU115" s="96">
        <f t="shared" si="77"/>
        <v>0</v>
      </c>
      <c r="BV115" s="96">
        <f t="shared" si="77"/>
        <v>0</v>
      </c>
      <c r="BW115" s="96">
        <f t="shared" si="77"/>
        <v>0</v>
      </c>
      <c r="BX115" s="96">
        <f t="shared" si="77"/>
        <v>0</v>
      </c>
      <c r="BY115" s="96">
        <f t="shared" si="77"/>
        <v>0</v>
      </c>
      <c r="BZ115" s="96">
        <f t="shared" si="77"/>
        <v>0</v>
      </c>
      <c r="CA115" s="96">
        <f t="shared" si="77"/>
        <v>0</v>
      </c>
      <c r="CB115" s="60"/>
      <c r="CC115" s="96">
        <f>SUM(D115:AO115)-'A1'!L115-'A2'!Y115-'A3'!P115-'A3'!X115-'A3'!Z115*2</f>
        <v>0</v>
      </c>
    </row>
    <row r="116" spans="2:81" s="108" customFormat="1" ht="17.100000000000001" customHeight="1">
      <c r="B116" s="283"/>
      <c r="C116" s="421" t="s">
        <v>53</v>
      </c>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3"/>
      <c r="AO116" s="319"/>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7"/>
      <c r="CC116" s="94">
        <f>SUM(D116:AO116)-'A1'!L116-'A2'!Y116-'A3'!P116-'A3'!X116-'A3'!Z116*2</f>
        <v>0</v>
      </c>
    </row>
    <row r="117" spans="2:81" s="57" customFormat="1" ht="17.100000000000001" customHeight="1">
      <c r="B117" s="359"/>
      <c r="C117" s="421" t="s">
        <v>54</v>
      </c>
      <c r="D117" s="442"/>
      <c r="E117" s="442"/>
      <c r="F117" s="442"/>
      <c r="G117" s="442"/>
      <c r="H117" s="442"/>
      <c r="I117" s="442"/>
      <c r="J117" s="442"/>
      <c r="K117" s="442"/>
      <c r="L117" s="442"/>
      <c r="M117" s="442"/>
      <c r="N117" s="442"/>
      <c r="O117" s="442"/>
      <c r="P117" s="442"/>
      <c r="Q117" s="442"/>
      <c r="R117" s="442"/>
      <c r="S117" s="442"/>
      <c r="T117" s="442"/>
      <c r="U117" s="442"/>
      <c r="V117" s="442"/>
      <c r="W117" s="442"/>
      <c r="X117" s="442"/>
      <c r="Y117" s="442"/>
      <c r="Z117" s="442"/>
      <c r="AA117" s="442"/>
      <c r="AB117" s="442"/>
      <c r="AC117" s="442"/>
      <c r="AD117" s="442"/>
      <c r="AE117" s="442"/>
      <c r="AF117" s="442"/>
      <c r="AG117" s="442"/>
      <c r="AH117" s="442"/>
      <c r="AI117" s="442"/>
      <c r="AJ117" s="442"/>
      <c r="AK117" s="442"/>
      <c r="AL117" s="442"/>
      <c r="AM117" s="442"/>
      <c r="AN117" s="456"/>
      <c r="AO117" s="318"/>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c r="BV117" s="94"/>
      <c r="BW117" s="94"/>
      <c r="BX117" s="94"/>
      <c r="BY117" s="94"/>
      <c r="BZ117" s="94"/>
      <c r="CA117" s="94"/>
      <c r="CB117" s="56"/>
      <c r="CC117" s="94">
        <f>SUM(D117:AO117)-'A1'!L117-'A2'!Y117-'A3'!P117-'A3'!X117-'A3'!Z117*2</f>
        <v>0</v>
      </c>
    </row>
    <row r="118" spans="2:81" s="61" customFormat="1" ht="30" customHeight="1">
      <c r="B118" s="362"/>
      <c r="C118" s="424" t="s">
        <v>17</v>
      </c>
      <c r="D118" s="447">
        <f t="shared" ref="D118:L118" si="78">+SUM(D115,D106,D103)</f>
        <v>0</v>
      </c>
      <c r="E118" s="447">
        <f t="shared" ref="E118" si="79">+SUM(E115,E106,E103)</f>
        <v>0</v>
      </c>
      <c r="F118" s="447">
        <f t="shared" si="78"/>
        <v>0</v>
      </c>
      <c r="G118" s="447">
        <f t="shared" si="78"/>
        <v>0</v>
      </c>
      <c r="H118" s="447">
        <f t="shared" si="78"/>
        <v>0</v>
      </c>
      <c r="I118" s="447">
        <f t="shared" si="78"/>
        <v>0</v>
      </c>
      <c r="J118" s="447">
        <f t="shared" si="78"/>
        <v>0</v>
      </c>
      <c r="K118" s="447">
        <f t="shared" si="78"/>
        <v>0</v>
      </c>
      <c r="L118" s="447">
        <f t="shared" si="78"/>
        <v>0</v>
      </c>
      <c r="M118" s="447">
        <f t="shared" ref="M118:AN118" si="80">+SUM(M115,M106,M103)</f>
        <v>0</v>
      </c>
      <c r="N118" s="447">
        <f t="shared" si="80"/>
        <v>0</v>
      </c>
      <c r="O118" s="447">
        <f t="shared" si="80"/>
        <v>0</v>
      </c>
      <c r="P118" s="447">
        <f t="shared" si="80"/>
        <v>0</v>
      </c>
      <c r="Q118" s="447">
        <f t="shared" si="80"/>
        <v>0</v>
      </c>
      <c r="R118" s="447">
        <f t="shared" si="80"/>
        <v>0</v>
      </c>
      <c r="S118" s="447">
        <f t="shared" si="80"/>
        <v>0</v>
      </c>
      <c r="T118" s="447">
        <f t="shared" si="80"/>
        <v>0</v>
      </c>
      <c r="U118" s="447">
        <f t="shared" si="80"/>
        <v>0</v>
      </c>
      <c r="V118" s="447">
        <f t="shared" si="80"/>
        <v>0</v>
      </c>
      <c r="W118" s="447">
        <f t="shared" si="80"/>
        <v>0</v>
      </c>
      <c r="X118" s="447">
        <f t="shared" si="80"/>
        <v>0</v>
      </c>
      <c r="Y118" s="447">
        <f t="shared" si="80"/>
        <v>0</v>
      </c>
      <c r="Z118" s="447">
        <f t="shared" si="80"/>
        <v>0</v>
      </c>
      <c r="AA118" s="447">
        <f t="shared" si="80"/>
        <v>0</v>
      </c>
      <c r="AB118" s="447">
        <f t="shared" si="80"/>
        <v>0</v>
      </c>
      <c r="AC118" s="447">
        <f t="shared" si="80"/>
        <v>0</v>
      </c>
      <c r="AD118" s="447">
        <f t="shared" si="80"/>
        <v>0</v>
      </c>
      <c r="AE118" s="447">
        <f t="shared" si="80"/>
        <v>0</v>
      </c>
      <c r="AF118" s="447">
        <f t="shared" si="80"/>
        <v>0</v>
      </c>
      <c r="AG118" s="447">
        <f t="shared" si="80"/>
        <v>0</v>
      </c>
      <c r="AH118" s="447">
        <f t="shared" si="80"/>
        <v>0</v>
      </c>
      <c r="AI118" s="447">
        <f t="shared" si="80"/>
        <v>0</v>
      </c>
      <c r="AJ118" s="447">
        <f t="shared" si="80"/>
        <v>0</v>
      </c>
      <c r="AK118" s="447">
        <f t="shared" si="80"/>
        <v>0</v>
      </c>
      <c r="AL118" s="447">
        <f t="shared" si="80"/>
        <v>0</v>
      </c>
      <c r="AM118" s="447">
        <f t="shared" si="80"/>
        <v>0</v>
      </c>
      <c r="AN118" s="444">
        <f t="shared" si="80"/>
        <v>0</v>
      </c>
      <c r="AO118" s="317"/>
      <c r="AP118" s="60"/>
      <c r="AQ118" s="96">
        <f>+D118-D103-D106-D115</f>
        <v>0</v>
      </c>
      <c r="AR118" s="96">
        <f>+E118-E103-E106-E115</f>
        <v>0</v>
      </c>
      <c r="AS118" s="96">
        <f t="shared" ref="AS118:BJ118" si="81">+F118-F103-F106-F115</f>
        <v>0</v>
      </c>
      <c r="AT118" s="96">
        <f t="shared" si="81"/>
        <v>0</v>
      </c>
      <c r="AU118" s="96">
        <f t="shared" si="81"/>
        <v>0</v>
      </c>
      <c r="AV118" s="96">
        <f t="shared" si="81"/>
        <v>0</v>
      </c>
      <c r="AW118" s="96">
        <f t="shared" si="81"/>
        <v>0</v>
      </c>
      <c r="AX118" s="96">
        <f t="shared" si="81"/>
        <v>0</v>
      </c>
      <c r="AY118" s="96">
        <f t="shared" si="81"/>
        <v>0</v>
      </c>
      <c r="AZ118" s="96">
        <f t="shared" si="81"/>
        <v>0</v>
      </c>
      <c r="BA118" s="96">
        <f t="shared" si="81"/>
        <v>0</v>
      </c>
      <c r="BB118" s="96">
        <f t="shared" si="81"/>
        <v>0</v>
      </c>
      <c r="BC118" s="96">
        <f t="shared" si="81"/>
        <v>0</v>
      </c>
      <c r="BD118" s="96">
        <f t="shared" si="81"/>
        <v>0</v>
      </c>
      <c r="BE118" s="96">
        <f t="shared" si="81"/>
        <v>0</v>
      </c>
      <c r="BF118" s="96">
        <f t="shared" si="81"/>
        <v>0</v>
      </c>
      <c r="BG118" s="96">
        <f t="shared" si="81"/>
        <v>0</v>
      </c>
      <c r="BH118" s="96">
        <f t="shared" si="81"/>
        <v>0</v>
      </c>
      <c r="BI118" s="96">
        <f t="shared" si="81"/>
        <v>0</v>
      </c>
      <c r="BJ118" s="96">
        <f t="shared" si="81"/>
        <v>0</v>
      </c>
      <c r="BK118" s="96">
        <f t="shared" ref="BK118:CA118" si="82">+X118-X103-X106-X115</f>
        <v>0</v>
      </c>
      <c r="BL118" s="96">
        <f t="shared" si="82"/>
        <v>0</v>
      </c>
      <c r="BM118" s="96">
        <f t="shared" si="82"/>
        <v>0</v>
      </c>
      <c r="BN118" s="96">
        <f t="shared" si="82"/>
        <v>0</v>
      </c>
      <c r="BO118" s="96">
        <f t="shared" si="82"/>
        <v>0</v>
      </c>
      <c r="BP118" s="96">
        <f t="shared" si="82"/>
        <v>0</v>
      </c>
      <c r="BQ118" s="96">
        <f t="shared" si="82"/>
        <v>0</v>
      </c>
      <c r="BR118" s="96">
        <f t="shared" si="82"/>
        <v>0</v>
      </c>
      <c r="BS118" s="96">
        <f t="shared" si="82"/>
        <v>0</v>
      </c>
      <c r="BT118" s="96">
        <f t="shared" si="82"/>
        <v>0</v>
      </c>
      <c r="BU118" s="96">
        <f t="shared" si="82"/>
        <v>0</v>
      </c>
      <c r="BV118" s="96">
        <f t="shared" si="82"/>
        <v>0</v>
      </c>
      <c r="BW118" s="96">
        <f t="shared" si="82"/>
        <v>0</v>
      </c>
      <c r="BX118" s="96">
        <f t="shared" si="82"/>
        <v>0</v>
      </c>
      <c r="BY118" s="96">
        <f t="shared" si="82"/>
        <v>0</v>
      </c>
      <c r="BZ118" s="96">
        <f t="shared" si="82"/>
        <v>0</v>
      </c>
      <c r="CA118" s="96">
        <f t="shared" si="82"/>
        <v>0</v>
      </c>
      <c r="CB118" s="60"/>
      <c r="CC118" s="96">
        <f>SUM(D118:AO118)-'A1'!L118-'A2'!Y118-'A3'!P118-'A3'!X118-'A3'!Z118*2</f>
        <v>0</v>
      </c>
    </row>
    <row r="119" spans="2:81" s="108" customFormat="1" ht="17.100000000000001" customHeight="1">
      <c r="B119" s="283"/>
      <c r="C119" s="425" t="s">
        <v>331</v>
      </c>
      <c r="D119" s="292"/>
      <c r="E119" s="292"/>
      <c r="F119" s="292"/>
      <c r="G119" s="292"/>
      <c r="H119" s="292"/>
      <c r="I119" s="292"/>
      <c r="J119" s="292"/>
      <c r="K119" s="292"/>
      <c r="L119" s="292"/>
      <c r="M119" s="292"/>
      <c r="N119" s="292"/>
      <c r="O119" s="292"/>
      <c r="P119" s="292"/>
      <c r="Q119" s="292"/>
      <c r="R119" s="292"/>
      <c r="S119" s="292"/>
      <c r="T119" s="292"/>
      <c r="U119" s="292"/>
      <c r="V119" s="292"/>
      <c r="W119" s="292"/>
      <c r="X119" s="292"/>
      <c r="Y119" s="292"/>
      <c r="Z119" s="292"/>
      <c r="AA119" s="292"/>
      <c r="AB119" s="292"/>
      <c r="AC119" s="292"/>
      <c r="AD119" s="292"/>
      <c r="AE119" s="292"/>
      <c r="AF119" s="292"/>
      <c r="AG119" s="292"/>
      <c r="AH119" s="292"/>
      <c r="AI119" s="292"/>
      <c r="AJ119" s="292"/>
      <c r="AK119" s="292"/>
      <c r="AL119" s="292"/>
      <c r="AM119" s="292"/>
      <c r="AN119" s="302"/>
      <c r="AO119" s="319"/>
      <c r="AP119" s="107"/>
      <c r="AQ119" s="104">
        <f>+IF((D119+D120&gt;D118),111,0)</f>
        <v>0</v>
      </c>
      <c r="AR119" s="104">
        <f>+IF((E119+E120&gt;E118),111,0)</f>
        <v>0</v>
      </c>
      <c r="AS119" s="104">
        <f t="shared" ref="AS119:CA119" si="83">+IF((F119+F120&gt;F118),111,0)</f>
        <v>0</v>
      </c>
      <c r="AT119" s="104">
        <f t="shared" si="83"/>
        <v>0</v>
      </c>
      <c r="AU119" s="104">
        <f t="shared" si="83"/>
        <v>0</v>
      </c>
      <c r="AV119" s="104">
        <f t="shared" si="83"/>
        <v>0</v>
      </c>
      <c r="AW119" s="104">
        <f t="shared" si="83"/>
        <v>0</v>
      </c>
      <c r="AX119" s="104">
        <f t="shared" si="83"/>
        <v>0</v>
      </c>
      <c r="AY119" s="104">
        <f t="shared" si="83"/>
        <v>0</v>
      </c>
      <c r="AZ119" s="104">
        <f t="shared" si="83"/>
        <v>0</v>
      </c>
      <c r="BA119" s="104">
        <f t="shared" si="83"/>
        <v>0</v>
      </c>
      <c r="BB119" s="104">
        <f t="shared" si="83"/>
        <v>0</v>
      </c>
      <c r="BC119" s="104">
        <f t="shared" si="83"/>
        <v>0</v>
      </c>
      <c r="BD119" s="104">
        <f t="shared" si="83"/>
        <v>0</v>
      </c>
      <c r="BE119" s="104">
        <f t="shared" si="83"/>
        <v>0</v>
      </c>
      <c r="BF119" s="104">
        <f t="shared" si="83"/>
        <v>0</v>
      </c>
      <c r="BG119" s="104">
        <f t="shared" si="83"/>
        <v>0</v>
      </c>
      <c r="BH119" s="104">
        <f t="shared" si="83"/>
        <v>0</v>
      </c>
      <c r="BI119" s="104">
        <f t="shared" si="83"/>
        <v>0</v>
      </c>
      <c r="BJ119" s="104">
        <f t="shared" si="83"/>
        <v>0</v>
      </c>
      <c r="BK119" s="104">
        <f t="shared" si="83"/>
        <v>0</v>
      </c>
      <c r="BL119" s="104">
        <f t="shared" si="83"/>
        <v>0</v>
      </c>
      <c r="BM119" s="104">
        <f t="shared" si="83"/>
        <v>0</v>
      </c>
      <c r="BN119" s="104">
        <f t="shared" si="83"/>
        <v>0</v>
      </c>
      <c r="BO119" s="104">
        <f t="shared" si="83"/>
        <v>0</v>
      </c>
      <c r="BP119" s="104">
        <f t="shared" si="83"/>
        <v>0</v>
      </c>
      <c r="BQ119" s="104">
        <f t="shared" si="83"/>
        <v>0</v>
      </c>
      <c r="BR119" s="104">
        <f t="shared" si="83"/>
        <v>0</v>
      </c>
      <c r="BS119" s="104">
        <f t="shared" si="83"/>
        <v>0</v>
      </c>
      <c r="BT119" s="104">
        <f t="shared" si="83"/>
        <v>0</v>
      </c>
      <c r="BU119" s="104">
        <f t="shared" si="83"/>
        <v>0</v>
      </c>
      <c r="BV119" s="104">
        <f t="shared" si="83"/>
        <v>0</v>
      </c>
      <c r="BW119" s="104">
        <f t="shared" si="83"/>
        <v>0</v>
      </c>
      <c r="BX119" s="104">
        <f t="shared" si="83"/>
        <v>0</v>
      </c>
      <c r="BY119" s="104">
        <f t="shared" si="83"/>
        <v>0</v>
      </c>
      <c r="BZ119" s="104">
        <f t="shared" si="83"/>
        <v>0</v>
      </c>
      <c r="CA119" s="104">
        <f t="shared" si="83"/>
        <v>0</v>
      </c>
      <c r="CB119" s="107"/>
      <c r="CC119" s="104">
        <f>SUM(D119:AO119)-'A1'!L119-'A2'!Y119-'A3'!P119-'A3'!X119-'A3'!Z119*2</f>
        <v>0</v>
      </c>
    </row>
    <row r="120" spans="2:81" s="108" customFormat="1" ht="17.100000000000001" customHeight="1">
      <c r="B120" s="283"/>
      <c r="C120" s="425" t="s">
        <v>332</v>
      </c>
      <c r="D120" s="292"/>
      <c r="E120" s="292"/>
      <c r="F120" s="292"/>
      <c r="G120" s="292"/>
      <c r="H120" s="292"/>
      <c r="I120" s="292"/>
      <c r="J120" s="292"/>
      <c r="K120" s="292"/>
      <c r="L120" s="292"/>
      <c r="M120" s="292"/>
      <c r="N120" s="292"/>
      <c r="O120" s="292"/>
      <c r="P120" s="292"/>
      <c r="Q120" s="292"/>
      <c r="R120" s="292"/>
      <c r="S120" s="292"/>
      <c r="T120" s="292"/>
      <c r="U120" s="292"/>
      <c r="V120" s="292"/>
      <c r="W120" s="292"/>
      <c r="X120" s="292"/>
      <c r="Y120" s="292"/>
      <c r="Z120" s="292"/>
      <c r="AA120" s="292"/>
      <c r="AB120" s="292"/>
      <c r="AC120" s="292"/>
      <c r="AD120" s="292"/>
      <c r="AE120" s="292"/>
      <c r="AF120" s="292"/>
      <c r="AG120" s="292"/>
      <c r="AH120" s="292"/>
      <c r="AI120" s="292"/>
      <c r="AJ120" s="292"/>
      <c r="AK120" s="292"/>
      <c r="AL120" s="292"/>
      <c r="AM120" s="292"/>
      <c r="AN120" s="302"/>
      <c r="AO120" s="319"/>
      <c r="AP120" s="107"/>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7"/>
      <c r="CC120" s="104">
        <f>SUM(D120:AO120)-'A1'!L120-'A2'!Y120-'A3'!P120-'A3'!X120-'A3'!Z120*2</f>
        <v>0</v>
      </c>
    </row>
    <row r="121" spans="2:81" s="108" customFormat="1" ht="17.100000000000001" customHeight="1">
      <c r="B121" s="283"/>
      <c r="C121" s="426" t="s">
        <v>223</v>
      </c>
      <c r="D121" s="292"/>
      <c r="E121" s="292"/>
      <c r="F121" s="292"/>
      <c r="G121" s="292"/>
      <c r="H121" s="292"/>
      <c r="I121" s="292"/>
      <c r="J121" s="292"/>
      <c r="K121" s="292"/>
      <c r="L121" s="292"/>
      <c r="M121" s="292"/>
      <c r="N121" s="292"/>
      <c r="O121" s="292"/>
      <c r="P121" s="292"/>
      <c r="Q121" s="292"/>
      <c r="R121" s="292"/>
      <c r="S121" s="292"/>
      <c r="T121" s="292"/>
      <c r="U121" s="292"/>
      <c r="V121" s="292"/>
      <c r="W121" s="292"/>
      <c r="X121" s="292"/>
      <c r="Y121" s="292"/>
      <c r="Z121" s="292"/>
      <c r="AA121" s="292"/>
      <c r="AB121" s="292"/>
      <c r="AC121" s="292"/>
      <c r="AD121" s="292"/>
      <c r="AE121" s="292"/>
      <c r="AF121" s="292"/>
      <c r="AG121" s="292"/>
      <c r="AH121" s="292"/>
      <c r="AI121" s="292"/>
      <c r="AJ121" s="292"/>
      <c r="AK121" s="292"/>
      <c r="AL121" s="292"/>
      <c r="AM121" s="292"/>
      <c r="AN121" s="302"/>
      <c r="AO121" s="319"/>
      <c r="AP121" s="107"/>
      <c r="AQ121" s="104">
        <f>+IF((D121&gt;D118),111,0)</f>
        <v>0</v>
      </c>
      <c r="AR121" s="104">
        <f>+IF((E121&gt;E118),111,0)</f>
        <v>0</v>
      </c>
      <c r="AS121" s="104">
        <f t="shared" ref="AS121:BJ121" si="84">+IF((F121&gt;F118),111,0)</f>
        <v>0</v>
      </c>
      <c r="AT121" s="104">
        <f t="shared" si="84"/>
        <v>0</v>
      </c>
      <c r="AU121" s="104">
        <f t="shared" si="84"/>
        <v>0</v>
      </c>
      <c r="AV121" s="104">
        <f t="shared" si="84"/>
        <v>0</v>
      </c>
      <c r="AW121" s="104">
        <f t="shared" si="84"/>
        <v>0</v>
      </c>
      <c r="AX121" s="104">
        <f t="shared" si="84"/>
        <v>0</v>
      </c>
      <c r="AY121" s="104">
        <f t="shared" si="84"/>
        <v>0</v>
      </c>
      <c r="AZ121" s="104">
        <f t="shared" si="84"/>
        <v>0</v>
      </c>
      <c r="BA121" s="104">
        <f t="shared" si="84"/>
        <v>0</v>
      </c>
      <c r="BB121" s="104">
        <f t="shared" si="84"/>
        <v>0</v>
      </c>
      <c r="BC121" s="104">
        <f t="shared" si="84"/>
        <v>0</v>
      </c>
      <c r="BD121" s="104">
        <f t="shared" si="84"/>
        <v>0</v>
      </c>
      <c r="BE121" s="104">
        <f t="shared" si="84"/>
        <v>0</v>
      </c>
      <c r="BF121" s="104">
        <f t="shared" si="84"/>
        <v>0</v>
      </c>
      <c r="BG121" s="104">
        <f t="shared" si="84"/>
        <v>0</v>
      </c>
      <c r="BH121" s="104">
        <f t="shared" si="84"/>
        <v>0</v>
      </c>
      <c r="BI121" s="104">
        <f t="shared" si="84"/>
        <v>0</v>
      </c>
      <c r="BJ121" s="104">
        <f t="shared" si="84"/>
        <v>0</v>
      </c>
      <c r="BK121" s="104">
        <f t="shared" ref="BK121:CA121" si="85">+IF((X121&gt;X118),111,0)</f>
        <v>0</v>
      </c>
      <c r="BL121" s="104">
        <f t="shared" si="85"/>
        <v>0</v>
      </c>
      <c r="BM121" s="104">
        <f t="shared" si="85"/>
        <v>0</v>
      </c>
      <c r="BN121" s="104">
        <f t="shared" si="85"/>
        <v>0</v>
      </c>
      <c r="BO121" s="104">
        <f t="shared" si="85"/>
        <v>0</v>
      </c>
      <c r="BP121" s="104">
        <f t="shared" si="85"/>
        <v>0</v>
      </c>
      <c r="BQ121" s="104">
        <f t="shared" si="85"/>
        <v>0</v>
      </c>
      <c r="BR121" s="104">
        <f t="shared" si="85"/>
        <v>0</v>
      </c>
      <c r="BS121" s="104">
        <f t="shared" si="85"/>
        <v>0</v>
      </c>
      <c r="BT121" s="104">
        <f t="shared" si="85"/>
        <v>0</v>
      </c>
      <c r="BU121" s="104">
        <f t="shared" si="85"/>
        <v>0</v>
      </c>
      <c r="BV121" s="104">
        <f t="shared" si="85"/>
        <v>0</v>
      </c>
      <c r="BW121" s="104">
        <f t="shared" si="85"/>
        <v>0</v>
      </c>
      <c r="BX121" s="104">
        <f t="shared" si="85"/>
        <v>0</v>
      </c>
      <c r="BY121" s="104">
        <f t="shared" si="85"/>
        <v>0</v>
      </c>
      <c r="BZ121" s="104">
        <f t="shared" si="85"/>
        <v>0</v>
      </c>
      <c r="CA121" s="104">
        <f t="shared" si="85"/>
        <v>0</v>
      </c>
      <c r="CB121" s="107"/>
      <c r="CC121" s="104">
        <f>SUM(D121:AO121)-'A1'!L121-'A2'!Y121-'A3'!P121-'A3'!X121-'A3'!Z121*2</f>
        <v>0</v>
      </c>
    </row>
    <row r="122" spans="2:81" s="61" customFormat="1" ht="30" customHeight="1">
      <c r="B122" s="363"/>
      <c r="C122" s="192" t="s">
        <v>18</v>
      </c>
      <c r="D122" s="449">
        <f>+D25+D45+D72+D98+D118</f>
        <v>0</v>
      </c>
      <c r="E122" s="449">
        <f t="shared" ref="E122" si="86">+E25+E45+E72+E98+E118</f>
        <v>0</v>
      </c>
      <c r="F122" s="449">
        <f t="shared" ref="F122:AL122" si="87">+F25+F45+F72+F98+F118</f>
        <v>0</v>
      </c>
      <c r="G122" s="449">
        <f t="shared" si="87"/>
        <v>0</v>
      </c>
      <c r="H122" s="449">
        <f t="shared" si="87"/>
        <v>0</v>
      </c>
      <c r="I122" s="449">
        <f t="shared" si="87"/>
        <v>0</v>
      </c>
      <c r="J122" s="449">
        <f t="shared" si="87"/>
        <v>0</v>
      </c>
      <c r="K122" s="449">
        <f t="shared" si="87"/>
        <v>0</v>
      </c>
      <c r="L122" s="449">
        <f t="shared" si="87"/>
        <v>0</v>
      </c>
      <c r="M122" s="449">
        <f t="shared" si="87"/>
        <v>0</v>
      </c>
      <c r="N122" s="449">
        <f t="shared" si="87"/>
        <v>0</v>
      </c>
      <c r="O122" s="449">
        <f t="shared" si="87"/>
        <v>0</v>
      </c>
      <c r="P122" s="449">
        <f t="shared" si="87"/>
        <v>0</v>
      </c>
      <c r="Q122" s="449">
        <f t="shared" si="87"/>
        <v>0</v>
      </c>
      <c r="R122" s="449">
        <f t="shared" si="87"/>
        <v>0</v>
      </c>
      <c r="S122" s="449">
        <f t="shared" si="87"/>
        <v>0</v>
      </c>
      <c r="T122" s="449">
        <f t="shared" si="87"/>
        <v>0</v>
      </c>
      <c r="U122" s="449">
        <f t="shared" si="87"/>
        <v>0</v>
      </c>
      <c r="V122" s="449">
        <f t="shared" si="87"/>
        <v>0</v>
      </c>
      <c r="W122" s="449">
        <f t="shared" si="87"/>
        <v>0</v>
      </c>
      <c r="X122" s="449">
        <f t="shared" si="87"/>
        <v>0</v>
      </c>
      <c r="Y122" s="449">
        <f t="shared" si="87"/>
        <v>0</v>
      </c>
      <c r="Z122" s="449">
        <f t="shared" si="87"/>
        <v>0</v>
      </c>
      <c r="AA122" s="449">
        <f t="shared" si="87"/>
        <v>0</v>
      </c>
      <c r="AB122" s="449">
        <f t="shared" si="87"/>
        <v>0</v>
      </c>
      <c r="AC122" s="449">
        <f t="shared" si="87"/>
        <v>0</v>
      </c>
      <c r="AD122" s="449">
        <f t="shared" si="87"/>
        <v>0</v>
      </c>
      <c r="AE122" s="449">
        <f t="shared" si="87"/>
        <v>0</v>
      </c>
      <c r="AF122" s="449">
        <f t="shared" si="87"/>
        <v>0</v>
      </c>
      <c r="AG122" s="449">
        <f t="shared" si="87"/>
        <v>0</v>
      </c>
      <c r="AH122" s="449">
        <f t="shared" si="87"/>
        <v>0</v>
      </c>
      <c r="AI122" s="449">
        <f t="shared" si="87"/>
        <v>0</v>
      </c>
      <c r="AJ122" s="449">
        <f t="shared" si="87"/>
        <v>0</v>
      </c>
      <c r="AK122" s="449">
        <f t="shared" si="87"/>
        <v>0</v>
      </c>
      <c r="AL122" s="449">
        <f t="shared" si="87"/>
        <v>0</v>
      </c>
      <c r="AM122" s="449">
        <f>+AM25+AM45+AM72+AM98+AM118</f>
        <v>0</v>
      </c>
      <c r="AN122" s="451">
        <f>+AN25+AN45+AN72+AN98+AN118</f>
        <v>0</v>
      </c>
      <c r="AO122" s="317"/>
      <c r="AP122" s="60"/>
      <c r="AQ122" s="96">
        <f>+D122-D25-D45-D72-D98-D118</f>
        <v>0</v>
      </c>
      <c r="AR122" s="96">
        <f>+E122-E25-E45-E72-E98-E118</f>
        <v>0</v>
      </c>
      <c r="AS122" s="96">
        <f t="shared" ref="AS122:CA122" si="88">+F122-F25-F45-F72-F98-F118</f>
        <v>0</v>
      </c>
      <c r="AT122" s="96">
        <f t="shared" si="88"/>
        <v>0</v>
      </c>
      <c r="AU122" s="96">
        <f t="shared" si="88"/>
        <v>0</v>
      </c>
      <c r="AV122" s="96">
        <f t="shared" si="88"/>
        <v>0</v>
      </c>
      <c r="AW122" s="96">
        <f t="shared" si="88"/>
        <v>0</v>
      </c>
      <c r="AX122" s="96">
        <f t="shared" si="88"/>
        <v>0</v>
      </c>
      <c r="AY122" s="96">
        <f t="shared" si="88"/>
        <v>0</v>
      </c>
      <c r="AZ122" s="96">
        <f t="shared" si="88"/>
        <v>0</v>
      </c>
      <c r="BA122" s="96">
        <f t="shared" si="88"/>
        <v>0</v>
      </c>
      <c r="BB122" s="96">
        <f t="shared" si="88"/>
        <v>0</v>
      </c>
      <c r="BC122" s="96">
        <f t="shared" si="88"/>
        <v>0</v>
      </c>
      <c r="BD122" s="96">
        <f t="shared" si="88"/>
        <v>0</v>
      </c>
      <c r="BE122" s="96">
        <f t="shared" si="88"/>
        <v>0</v>
      </c>
      <c r="BF122" s="96">
        <f t="shared" si="88"/>
        <v>0</v>
      </c>
      <c r="BG122" s="96">
        <f t="shared" si="88"/>
        <v>0</v>
      </c>
      <c r="BH122" s="96">
        <f t="shared" si="88"/>
        <v>0</v>
      </c>
      <c r="BI122" s="96">
        <f t="shared" si="88"/>
        <v>0</v>
      </c>
      <c r="BJ122" s="96">
        <f t="shared" si="88"/>
        <v>0</v>
      </c>
      <c r="BK122" s="96">
        <f t="shared" si="88"/>
        <v>0</v>
      </c>
      <c r="BL122" s="96">
        <f t="shared" si="88"/>
        <v>0</v>
      </c>
      <c r="BM122" s="96">
        <f t="shared" si="88"/>
        <v>0</v>
      </c>
      <c r="BN122" s="96">
        <f t="shared" si="88"/>
        <v>0</v>
      </c>
      <c r="BO122" s="96">
        <f t="shared" si="88"/>
        <v>0</v>
      </c>
      <c r="BP122" s="96">
        <f t="shared" si="88"/>
        <v>0</v>
      </c>
      <c r="BQ122" s="96">
        <f t="shared" si="88"/>
        <v>0</v>
      </c>
      <c r="BR122" s="96">
        <f t="shared" si="88"/>
        <v>0</v>
      </c>
      <c r="BS122" s="96">
        <f t="shared" si="88"/>
        <v>0</v>
      </c>
      <c r="BT122" s="96">
        <f t="shared" si="88"/>
        <v>0</v>
      </c>
      <c r="BU122" s="96">
        <f t="shared" si="88"/>
        <v>0</v>
      </c>
      <c r="BV122" s="96">
        <f t="shared" si="88"/>
        <v>0</v>
      </c>
      <c r="BW122" s="96">
        <f t="shared" si="88"/>
        <v>0</v>
      </c>
      <c r="BX122" s="96">
        <f t="shared" si="88"/>
        <v>0</v>
      </c>
      <c r="BY122" s="96">
        <f t="shared" si="88"/>
        <v>0</v>
      </c>
      <c r="BZ122" s="96">
        <f t="shared" si="88"/>
        <v>0</v>
      </c>
      <c r="CA122" s="96">
        <f t="shared" si="88"/>
        <v>0</v>
      </c>
      <c r="CB122" s="60"/>
      <c r="CC122" s="96">
        <f>SUM(D122:AO122)-'A1'!L122-'A2'!Y122-'A3'!P123-'A3'!X123-'A3'!Z123*2</f>
        <v>0</v>
      </c>
    </row>
    <row r="123" spans="2:81" s="108" customFormat="1" ht="17.100000000000001" customHeight="1">
      <c r="B123" s="283"/>
      <c r="C123" s="425" t="s">
        <v>331</v>
      </c>
      <c r="D123" s="292">
        <f t="shared" ref="D123" si="89">+D26+D46+D73+D99+D119</f>
        <v>0</v>
      </c>
      <c r="E123" s="292">
        <f t="shared" ref="E123:AN123" si="90">+E26+E46+E73+E99+E119</f>
        <v>0</v>
      </c>
      <c r="F123" s="292">
        <f t="shared" si="90"/>
        <v>0</v>
      </c>
      <c r="G123" s="292">
        <f t="shared" si="90"/>
        <v>0</v>
      </c>
      <c r="H123" s="292">
        <f t="shared" si="90"/>
        <v>0</v>
      </c>
      <c r="I123" s="292">
        <f t="shared" si="90"/>
        <v>0</v>
      </c>
      <c r="J123" s="292">
        <f t="shared" si="90"/>
        <v>0</v>
      </c>
      <c r="K123" s="292">
        <f t="shared" si="90"/>
        <v>0</v>
      </c>
      <c r="L123" s="292">
        <f t="shared" si="90"/>
        <v>0</v>
      </c>
      <c r="M123" s="292">
        <f t="shared" si="90"/>
        <v>0</v>
      </c>
      <c r="N123" s="292">
        <f t="shared" si="90"/>
        <v>0</v>
      </c>
      <c r="O123" s="292">
        <f t="shared" si="90"/>
        <v>0</v>
      </c>
      <c r="P123" s="292">
        <f t="shared" si="90"/>
        <v>0</v>
      </c>
      <c r="Q123" s="292">
        <f t="shared" si="90"/>
        <v>0</v>
      </c>
      <c r="R123" s="292">
        <f t="shared" si="90"/>
        <v>0</v>
      </c>
      <c r="S123" s="292">
        <f t="shared" si="90"/>
        <v>0</v>
      </c>
      <c r="T123" s="292">
        <f t="shared" si="90"/>
        <v>0</v>
      </c>
      <c r="U123" s="292">
        <f t="shared" si="90"/>
        <v>0</v>
      </c>
      <c r="V123" s="292">
        <f t="shared" si="90"/>
        <v>0</v>
      </c>
      <c r="W123" s="292">
        <f t="shared" si="90"/>
        <v>0</v>
      </c>
      <c r="X123" s="292">
        <f t="shared" si="90"/>
        <v>0</v>
      </c>
      <c r="Y123" s="292">
        <f t="shared" si="90"/>
        <v>0</v>
      </c>
      <c r="Z123" s="292">
        <f t="shared" si="90"/>
        <v>0</v>
      </c>
      <c r="AA123" s="292">
        <f t="shared" si="90"/>
        <v>0</v>
      </c>
      <c r="AB123" s="292">
        <f t="shared" si="90"/>
        <v>0</v>
      </c>
      <c r="AC123" s="292">
        <f t="shared" si="90"/>
        <v>0</v>
      </c>
      <c r="AD123" s="292">
        <f t="shared" si="90"/>
        <v>0</v>
      </c>
      <c r="AE123" s="292">
        <f t="shared" si="90"/>
        <v>0</v>
      </c>
      <c r="AF123" s="292">
        <f t="shared" si="90"/>
        <v>0</v>
      </c>
      <c r="AG123" s="292">
        <f t="shared" si="90"/>
        <v>0</v>
      </c>
      <c r="AH123" s="292">
        <f t="shared" si="90"/>
        <v>0</v>
      </c>
      <c r="AI123" s="292">
        <f t="shared" si="90"/>
        <v>0</v>
      </c>
      <c r="AJ123" s="292">
        <f t="shared" si="90"/>
        <v>0</v>
      </c>
      <c r="AK123" s="292">
        <f t="shared" si="90"/>
        <v>0</v>
      </c>
      <c r="AL123" s="292">
        <f t="shared" si="90"/>
        <v>0</v>
      </c>
      <c r="AM123" s="292">
        <f t="shared" si="90"/>
        <v>0</v>
      </c>
      <c r="AN123" s="302">
        <f t="shared" si="90"/>
        <v>0</v>
      </c>
      <c r="AO123" s="319"/>
      <c r="AP123" s="107"/>
      <c r="AQ123" s="104">
        <f t="shared" ref="AQ123:AQ124" si="91">+D123-(D26+D46+D73+D99+D119)</f>
        <v>0</v>
      </c>
      <c r="AR123" s="104">
        <f t="shared" ref="AR123:AR125" si="92">+E123-(E26+E46+E73+E99+E119)</f>
        <v>0</v>
      </c>
      <c r="AS123" s="104">
        <f t="shared" ref="AS123:AS125" si="93">+F123-(F26+F46+F73+F99+F119)</f>
        <v>0</v>
      </c>
      <c r="AT123" s="104">
        <f t="shared" ref="AT123:AT125" si="94">+G123-(G26+G46+G73+G99+G119)</f>
        <v>0</v>
      </c>
      <c r="AU123" s="104">
        <f t="shared" ref="AU123:AU125" si="95">+H123-(H26+H46+H73+H99+H119)</f>
        <v>0</v>
      </c>
      <c r="AV123" s="104">
        <f t="shared" ref="AV123:AV125" si="96">+I123-(I26+I46+I73+I99+I119)</f>
        <v>0</v>
      </c>
      <c r="AW123" s="104">
        <f t="shared" ref="AW123:AW125" si="97">+J123-(J26+J46+J73+J99+J119)</f>
        <v>0</v>
      </c>
      <c r="AX123" s="104">
        <f t="shared" ref="AX123:AX125" si="98">+K123-(K26+K46+K73+K99+K119)</f>
        <v>0</v>
      </c>
      <c r="AY123" s="104">
        <f t="shared" ref="AY123:AY125" si="99">+L123-(L26+L46+L73+L99+L119)</f>
        <v>0</v>
      </c>
      <c r="AZ123" s="104">
        <f t="shared" ref="AZ123:AZ125" si="100">+M123-(M26+M46+M73+M99+M119)</f>
        <v>0</v>
      </c>
      <c r="BA123" s="104">
        <f t="shared" ref="BA123:BA125" si="101">+N123-(N26+N46+N73+N99+N119)</f>
        <v>0</v>
      </c>
      <c r="BB123" s="104">
        <f t="shared" ref="BB123:BB125" si="102">+O123-(O26+O46+O73+O99+O119)</f>
        <v>0</v>
      </c>
      <c r="BC123" s="104">
        <f t="shared" ref="BC123:BC125" si="103">+P123-(P26+P46+P73+P99+P119)</f>
        <v>0</v>
      </c>
      <c r="BD123" s="104">
        <f t="shared" ref="BD123:BD125" si="104">+Q123-(Q26+Q46+Q73+Q99+Q119)</f>
        <v>0</v>
      </c>
      <c r="BE123" s="104">
        <f t="shared" ref="BE123:BE125" si="105">+R123-(R26+R46+R73+R99+R119)</f>
        <v>0</v>
      </c>
      <c r="BF123" s="104">
        <f t="shared" ref="BF123:BF125" si="106">+S123-(S26+S46+S73+S99+S119)</f>
        <v>0</v>
      </c>
      <c r="BG123" s="104">
        <f t="shared" ref="BG123:BG125" si="107">+T123-(T26+T46+T73+T99+T119)</f>
        <v>0</v>
      </c>
      <c r="BH123" s="104">
        <f t="shared" ref="BH123:BH125" si="108">+U123-(U26+U46+U73+U99+U119)</f>
        <v>0</v>
      </c>
      <c r="BI123" s="104">
        <f t="shared" ref="BI123:BI125" si="109">+V123-(V26+V46+V73+V99+V119)</f>
        <v>0</v>
      </c>
      <c r="BJ123" s="104">
        <f t="shared" ref="BJ123:BJ125" si="110">+W123-(W26+W46+W73+W99+W119)</f>
        <v>0</v>
      </c>
      <c r="BK123" s="104">
        <f t="shared" ref="BK123:BK125" si="111">+X123-(X26+X46+X73+X99+X119)</f>
        <v>0</v>
      </c>
      <c r="BL123" s="104">
        <f t="shared" ref="BL123:BL125" si="112">+Y123-(Y26+Y46+Y73+Y99+Y119)</f>
        <v>0</v>
      </c>
      <c r="BM123" s="104">
        <f t="shared" ref="BM123:BM125" si="113">+Z123-(Z26+Z46+Z73+Z99+Z119)</f>
        <v>0</v>
      </c>
      <c r="BN123" s="104">
        <f t="shared" ref="BN123:BN125" si="114">+AA123-(AA26+AA46+AA73+AA99+AA119)</f>
        <v>0</v>
      </c>
      <c r="BO123" s="104">
        <f t="shared" ref="BO123:BO125" si="115">+AB123-(AB26+AB46+AB73+AB99+AB119)</f>
        <v>0</v>
      </c>
      <c r="BP123" s="104">
        <f t="shared" ref="BP123:BP125" si="116">+AC123-(AC26+AC46+AC73+AC99+AC119)</f>
        <v>0</v>
      </c>
      <c r="BQ123" s="104">
        <f t="shared" ref="BQ123:BQ125" si="117">+AD123-(AD26+AD46+AD73+AD99+AD119)</f>
        <v>0</v>
      </c>
      <c r="BR123" s="104">
        <f t="shared" ref="BR123:BR125" si="118">+AE123-(AE26+AE46+AE73+AE99+AE119)</f>
        <v>0</v>
      </c>
      <c r="BS123" s="104">
        <f t="shared" ref="BS123:BS125" si="119">+AF123-(AF26+AF46+AF73+AF99+AF119)</f>
        <v>0</v>
      </c>
      <c r="BT123" s="104">
        <f t="shared" ref="BT123:BT125" si="120">+AG123-(AG26+AG46+AG73+AG99+AG119)</f>
        <v>0</v>
      </c>
      <c r="BU123" s="104">
        <f t="shared" ref="BU123:BU125" si="121">+AH123-(AH26+AH46+AH73+AH99+AH119)</f>
        <v>0</v>
      </c>
      <c r="BV123" s="104">
        <f t="shared" ref="BV123:BV125" si="122">+AI123-(AI26+AI46+AI73+AI99+AI119)</f>
        <v>0</v>
      </c>
      <c r="BW123" s="104">
        <f t="shared" ref="BW123:BW125" si="123">+AJ123-(AJ26+AJ46+AJ73+AJ99+AJ119)</f>
        <v>0</v>
      </c>
      <c r="BX123" s="104">
        <f t="shared" ref="BX123:BX125" si="124">+AK123-(AK26+AK46+AK73+AK99+AK119)</f>
        <v>0</v>
      </c>
      <c r="BY123" s="104">
        <f t="shared" ref="BY123:BY125" si="125">+AL123-(AL26+AL46+AL73+AL99+AL119)</f>
        <v>0</v>
      </c>
      <c r="BZ123" s="104">
        <f>+AM123-(AM26+AM46+AM73+AM99+AM119)</f>
        <v>0</v>
      </c>
      <c r="CA123" s="104">
        <f>+AN123-(AN26+AN46+AN73+AN99+AN119)</f>
        <v>0</v>
      </c>
      <c r="CB123" s="107"/>
      <c r="CC123" s="104">
        <f>SUM(D123:AO123)-'A1'!L123-'A2'!Y123-'A3'!P124-'A3'!X124-'A3'!Z124*2</f>
        <v>0</v>
      </c>
    </row>
    <row r="124" spans="2:81" s="108" customFormat="1" ht="17.100000000000001" customHeight="1">
      <c r="B124" s="283"/>
      <c r="C124" s="425" t="s">
        <v>332</v>
      </c>
      <c r="D124" s="292">
        <f t="shared" ref="D124" si="126">+D27+D47+D74+D100+D120</f>
        <v>0</v>
      </c>
      <c r="E124" s="292">
        <f t="shared" ref="E124:AN124" si="127">+E27+E47+E74+E100+E120</f>
        <v>0</v>
      </c>
      <c r="F124" s="292">
        <f t="shared" si="127"/>
        <v>0</v>
      </c>
      <c r="G124" s="292">
        <f t="shared" si="127"/>
        <v>0</v>
      </c>
      <c r="H124" s="292">
        <f t="shared" si="127"/>
        <v>0</v>
      </c>
      <c r="I124" s="292">
        <f t="shared" si="127"/>
        <v>0</v>
      </c>
      <c r="J124" s="292">
        <f t="shared" si="127"/>
        <v>0</v>
      </c>
      <c r="K124" s="292">
        <f t="shared" si="127"/>
        <v>0</v>
      </c>
      <c r="L124" s="292">
        <f t="shared" si="127"/>
        <v>0</v>
      </c>
      <c r="M124" s="292">
        <f t="shared" si="127"/>
        <v>0</v>
      </c>
      <c r="N124" s="292">
        <f t="shared" si="127"/>
        <v>0</v>
      </c>
      <c r="O124" s="292">
        <f t="shared" si="127"/>
        <v>0</v>
      </c>
      <c r="P124" s="292">
        <f t="shared" si="127"/>
        <v>0</v>
      </c>
      <c r="Q124" s="292">
        <f t="shared" si="127"/>
        <v>0</v>
      </c>
      <c r="R124" s="292">
        <f t="shared" si="127"/>
        <v>0</v>
      </c>
      <c r="S124" s="292">
        <f t="shared" si="127"/>
        <v>0</v>
      </c>
      <c r="T124" s="292">
        <f t="shared" si="127"/>
        <v>0</v>
      </c>
      <c r="U124" s="292">
        <f t="shared" si="127"/>
        <v>0</v>
      </c>
      <c r="V124" s="292">
        <f t="shared" si="127"/>
        <v>0</v>
      </c>
      <c r="W124" s="292">
        <f t="shared" si="127"/>
        <v>0</v>
      </c>
      <c r="X124" s="292">
        <f t="shared" si="127"/>
        <v>0</v>
      </c>
      <c r="Y124" s="292">
        <f t="shared" si="127"/>
        <v>0</v>
      </c>
      <c r="Z124" s="292">
        <f t="shared" si="127"/>
        <v>0</v>
      </c>
      <c r="AA124" s="292">
        <f t="shared" si="127"/>
        <v>0</v>
      </c>
      <c r="AB124" s="292">
        <f t="shared" si="127"/>
        <v>0</v>
      </c>
      <c r="AC124" s="292">
        <f t="shared" si="127"/>
        <v>0</v>
      </c>
      <c r="AD124" s="292">
        <f t="shared" si="127"/>
        <v>0</v>
      </c>
      <c r="AE124" s="292">
        <f t="shared" si="127"/>
        <v>0</v>
      </c>
      <c r="AF124" s="292">
        <f t="shared" si="127"/>
        <v>0</v>
      </c>
      <c r="AG124" s="292">
        <f t="shared" si="127"/>
        <v>0</v>
      </c>
      <c r="AH124" s="292">
        <f t="shared" si="127"/>
        <v>0</v>
      </c>
      <c r="AI124" s="292">
        <f t="shared" si="127"/>
        <v>0</v>
      </c>
      <c r="AJ124" s="292">
        <f t="shared" si="127"/>
        <v>0</v>
      </c>
      <c r="AK124" s="292">
        <f t="shared" si="127"/>
        <v>0</v>
      </c>
      <c r="AL124" s="292">
        <f t="shared" si="127"/>
        <v>0</v>
      </c>
      <c r="AM124" s="292">
        <f t="shared" si="127"/>
        <v>0</v>
      </c>
      <c r="AN124" s="302">
        <f t="shared" si="127"/>
        <v>0</v>
      </c>
      <c r="AO124" s="319"/>
      <c r="AP124" s="107"/>
      <c r="AQ124" s="104">
        <f t="shared" si="91"/>
        <v>0</v>
      </c>
      <c r="AR124" s="104">
        <f t="shared" si="92"/>
        <v>0</v>
      </c>
      <c r="AS124" s="104">
        <f t="shared" si="93"/>
        <v>0</v>
      </c>
      <c r="AT124" s="104">
        <f t="shared" si="94"/>
        <v>0</v>
      </c>
      <c r="AU124" s="104">
        <f t="shared" si="95"/>
        <v>0</v>
      </c>
      <c r="AV124" s="104">
        <f t="shared" si="96"/>
        <v>0</v>
      </c>
      <c r="AW124" s="104">
        <f t="shared" si="97"/>
        <v>0</v>
      </c>
      <c r="AX124" s="104">
        <f t="shared" si="98"/>
        <v>0</v>
      </c>
      <c r="AY124" s="104">
        <f t="shared" si="99"/>
        <v>0</v>
      </c>
      <c r="AZ124" s="104">
        <f t="shared" si="100"/>
        <v>0</v>
      </c>
      <c r="BA124" s="104">
        <f t="shared" si="101"/>
        <v>0</v>
      </c>
      <c r="BB124" s="104">
        <f t="shared" si="102"/>
        <v>0</v>
      </c>
      <c r="BC124" s="104">
        <f t="shared" si="103"/>
        <v>0</v>
      </c>
      <c r="BD124" s="104">
        <f t="shared" si="104"/>
        <v>0</v>
      </c>
      <c r="BE124" s="104">
        <f t="shared" si="105"/>
        <v>0</v>
      </c>
      <c r="BF124" s="104">
        <f t="shared" si="106"/>
        <v>0</v>
      </c>
      <c r="BG124" s="104">
        <f t="shared" si="107"/>
        <v>0</v>
      </c>
      <c r="BH124" s="104">
        <f t="shared" si="108"/>
        <v>0</v>
      </c>
      <c r="BI124" s="104">
        <f t="shared" si="109"/>
        <v>0</v>
      </c>
      <c r="BJ124" s="104">
        <f t="shared" si="110"/>
        <v>0</v>
      </c>
      <c r="BK124" s="104">
        <f t="shared" si="111"/>
        <v>0</v>
      </c>
      <c r="BL124" s="104">
        <f t="shared" si="112"/>
        <v>0</v>
      </c>
      <c r="BM124" s="104">
        <f t="shared" si="113"/>
        <v>0</v>
      </c>
      <c r="BN124" s="104">
        <f t="shared" si="114"/>
        <v>0</v>
      </c>
      <c r="BO124" s="104">
        <f t="shared" si="115"/>
        <v>0</v>
      </c>
      <c r="BP124" s="104">
        <f t="shared" si="116"/>
        <v>0</v>
      </c>
      <c r="BQ124" s="104">
        <f t="shared" si="117"/>
        <v>0</v>
      </c>
      <c r="BR124" s="104">
        <f t="shared" si="118"/>
        <v>0</v>
      </c>
      <c r="BS124" s="104">
        <f t="shared" si="119"/>
        <v>0</v>
      </c>
      <c r="BT124" s="104">
        <f t="shared" si="120"/>
        <v>0</v>
      </c>
      <c r="BU124" s="104">
        <f t="shared" si="121"/>
        <v>0</v>
      </c>
      <c r="BV124" s="104">
        <f t="shared" si="122"/>
        <v>0</v>
      </c>
      <c r="BW124" s="104">
        <f t="shared" si="123"/>
        <v>0</v>
      </c>
      <c r="BX124" s="104">
        <f t="shared" si="124"/>
        <v>0</v>
      </c>
      <c r="BY124" s="104">
        <f t="shared" si="125"/>
        <v>0</v>
      </c>
      <c r="BZ124" s="104">
        <f t="shared" ref="BZ124:CA125" si="128">+AM124-(AM27+AM47+AM74+AM100+AM120)</f>
        <v>0</v>
      </c>
      <c r="CA124" s="104">
        <f t="shared" si="128"/>
        <v>0</v>
      </c>
      <c r="CB124" s="107"/>
      <c r="CC124" s="104">
        <f>SUM(D124:AO124)-'A1'!L124-'A2'!Y124-'A3'!P125-'A3'!X125-'A3'!Z125*2</f>
        <v>0</v>
      </c>
    </row>
    <row r="125" spans="2:81" s="108" customFormat="1" ht="17.100000000000001" customHeight="1">
      <c r="B125" s="283"/>
      <c r="C125" s="286" t="s">
        <v>223</v>
      </c>
      <c r="D125" s="292">
        <f t="shared" ref="D125:AM125" si="129">+D28+D48+D75+D101+D121</f>
        <v>0</v>
      </c>
      <c r="E125" s="292">
        <f t="shared" ref="E125" si="130">+E28+E48+E75+E101+E121</f>
        <v>0</v>
      </c>
      <c r="F125" s="292">
        <f t="shared" si="129"/>
        <v>0</v>
      </c>
      <c r="G125" s="292">
        <f t="shared" si="129"/>
        <v>0</v>
      </c>
      <c r="H125" s="292">
        <f t="shared" si="129"/>
        <v>0</v>
      </c>
      <c r="I125" s="292">
        <f t="shared" si="129"/>
        <v>0</v>
      </c>
      <c r="J125" s="292">
        <f t="shared" si="129"/>
        <v>0</v>
      </c>
      <c r="K125" s="292">
        <f t="shared" si="129"/>
        <v>0</v>
      </c>
      <c r="L125" s="292">
        <f t="shared" si="129"/>
        <v>0</v>
      </c>
      <c r="M125" s="292">
        <f t="shared" si="129"/>
        <v>0</v>
      </c>
      <c r="N125" s="292">
        <f t="shared" si="129"/>
        <v>0</v>
      </c>
      <c r="O125" s="292">
        <f t="shared" si="129"/>
        <v>0</v>
      </c>
      <c r="P125" s="292">
        <f t="shared" si="129"/>
        <v>0</v>
      </c>
      <c r="Q125" s="292">
        <f t="shared" si="129"/>
        <v>0</v>
      </c>
      <c r="R125" s="292">
        <f t="shared" si="129"/>
        <v>0</v>
      </c>
      <c r="S125" s="292">
        <f t="shared" si="129"/>
        <v>0</v>
      </c>
      <c r="T125" s="292">
        <f t="shared" si="129"/>
        <v>0</v>
      </c>
      <c r="U125" s="292">
        <f t="shared" si="129"/>
        <v>0</v>
      </c>
      <c r="V125" s="292">
        <f t="shared" si="129"/>
        <v>0</v>
      </c>
      <c r="W125" s="292">
        <f t="shared" si="129"/>
        <v>0</v>
      </c>
      <c r="X125" s="292">
        <f t="shared" si="129"/>
        <v>0</v>
      </c>
      <c r="Y125" s="292">
        <f t="shared" si="129"/>
        <v>0</v>
      </c>
      <c r="Z125" s="292">
        <f t="shared" si="129"/>
        <v>0</v>
      </c>
      <c r="AA125" s="292">
        <f t="shared" si="129"/>
        <v>0</v>
      </c>
      <c r="AB125" s="292">
        <f t="shared" si="129"/>
        <v>0</v>
      </c>
      <c r="AC125" s="292">
        <f t="shared" si="129"/>
        <v>0</v>
      </c>
      <c r="AD125" s="292">
        <f t="shared" si="129"/>
        <v>0</v>
      </c>
      <c r="AE125" s="292">
        <f t="shared" si="129"/>
        <v>0</v>
      </c>
      <c r="AF125" s="292">
        <f t="shared" si="129"/>
        <v>0</v>
      </c>
      <c r="AG125" s="292">
        <f t="shared" si="129"/>
        <v>0</v>
      </c>
      <c r="AH125" s="292">
        <f t="shared" si="129"/>
        <v>0</v>
      </c>
      <c r="AI125" s="292">
        <f t="shared" si="129"/>
        <v>0</v>
      </c>
      <c r="AJ125" s="292">
        <f t="shared" si="129"/>
        <v>0</v>
      </c>
      <c r="AK125" s="292">
        <f t="shared" si="129"/>
        <v>0</v>
      </c>
      <c r="AL125" s="292">
        <f t="shared" si="129"/>
        <v>0</v>
      </c>
      <c r="AM125" s="292">
        <f t="shared" si="129"/>
        <v>0</v>
      </c>
      <c r="AN125" s="302">
        <f>+AN28+AN48+AN75+AN101+AN121</f>
        <v>0</v>
      </c>
      <c r="AO125" s="319"/>
      <c r="AP125" s="107"/>
      <c r="AQ125" s="104">
        <f>+D125-(D28+D48+D75+D101+D121)</f>
        <v>0</v>
      </c>
      <c r="AR125" s="104">
        <f t="shared" si="92"/>
        <v>0</v>
      </c>
      <c r="AS125" s="104">
        <f t="shared" si="93"/>
        <v>0</v>
      </c>
      <c r="AT125" s="104">
        <f t="shared" si="94"/>
        <v>0</v>
      </c>
      <c r="AU125" s="104">
        <f t="shared" si="95"/>
        <v>0</v>
      </c>
      <c r="AV125" s="104">
        <f t="shared" si="96"/>
        <v>0</v>
      </c>
      <c r="AW125" s="104">
        <f t="shared" si="97"/>
        <v>0</v>
      </c>
      <c r="AX125" s="104">
        <f t="shared" si="98"/>
        <v>0</v>
      </c>
      <c r="AY125" s="104">
        <f t="shared" si="99"/>
        <v>0</v>
      </c>
      <c r="AZ125" s="104">
        <f t="shared" si="100"/>
        <v>0</v>
      </c>
      <c r="BA125" s="104">
        <f t="shared" si="101"/>
        <v>0</v>
      </c>
      <c r="BB125" s="104">
        <f t="shared" si="102"/>
        <v>0</v>
      </c>
      <c r="BC125" s="104">
        <f t="shared" si="103"/>
        <v>0</v>
      </c>
      <c r="BD125" s="104">
        <f t="shared" si="104"/>
        <v>0</v>
      </c>
      <c r="BE125" s="104">
        <f t="shared" si="105"/>
        <v>0</v>
      </c>
      <c r="BF125" s="104">
        <f t="shared" si="106"/>
        <v>0</v>
      </c>
      <c r="BG125" s="104">
        <f t="shared" si="107"/>
        <v>0</v>
      </c>
      <c r="BH125" s="104">
        <f t="shared" si="108"/>
        <v>0</v>
      </c>
      <c r="BI125" s="104">
        <f t="shared" si="109"/>
        <v>0</v>
      </c>
      <c r="BJ125" s="104">
        <f t="shared" si="110"/>
        <v>0</v>
      </c>
      <c r="BK125" s="104">
        <f t="shared" si="111"/>
        <v>0</v>
      </c>
      <c r="BL125" s="104">
        <f t="shared" si="112"/>
        <v>0</v>
      </c>
      <c r="BM125" s="104">
        <f t="shared" si="113"/>
        <v>0</v>
      </c>
      <c r="BN125" s="104">
        <f t="shared" si="114"/>
        <v>0</v>
      </c>
      <c r="BO125" s="104">
        <f t="shared" si="115"/>
        <v>0</v>
      </c>
      <c r="BP125" s="104">
        <f t="shared" si="116"/>
        <v>0</v>
      </c>
      <c r="BQ125" s="104">
        <f t="shared" si="117"/>
        <v>0</v>
      </c>
      <c r="BR125" s="104">
        <f t="shared" si="118"/>
        <v>0</v>
      </c>
      <c r="BS125" s="104">
        <f t="shared" si="119"/>
        <v>0</v>
      </c>
      <c r="BT125" s="104">
        <f t="shared" si="120"/>
        <v>0</v>
      </c>
      <c r="BU125" s="104">
        <f t="shared" si="121"/>
        <v>0</v>
      </c>
      <c r="BV125" s="104">
        <f t="shared" si="122"/>
        <v>0</v>
      </c>
      <c r="BW125" s="104">
        <f t="shared" si="123"/>
        <v>0</v>
      </c>
      <c r="BX125" s="104">
        <f t="shared" si="124"/>
        <v>0</v>
      </c>
      <c r="BY125" s="104">
        <f t="shared" si="125"/>
        <v>0</v>
      </c>
      <c r="BZ125" s="104">
        <f t="shared" si="128"/>
        <v>0</v>
      </c>
      <c r="CA125" s="104">
        <f t="shared" ref="CA125" si="131">+AN125-(AN28+AN48+AN75+AN101+AN121)</f>
        <v>0</v>
      </c>
      <c r="CB125" s="217"/>
      <c r="CC125" s="219">
        <f>SUM(D125:AO125)-'A1'!L125-'A2'!Y125-'A3'!P126-'A3'!X126-'A3'!Z126*2</f>
        <v>0</v>
      </c>
    </row>
    <row r="126" spans="2:81" s="182" customFormat="1" ht="9.9499999999999993" customHeight="1">
      <c r="B126" s="364"/>
      <c r="C126" s="365"/>
      <c r="D126" s="305"/>
      <c r="E126" s="305"/>
      <c r="F126" s="305"/>
      <c r="G126" s="305"/>
      <c r="H126" s="305"/>
      <c r="I126" s="305"/>
      <c r="J126" s="305"/>
      <c r="K126" s="305"/>
      <c r="L126" s="305"/>
      <c r="M126" s="305"/>
      <c r="N126" s="305"/>
      <c r="O126" s="305"/>
      <c r="P126" s="305"/>
      <c r="Q126" s="305"/>
      <c r="R126" s="305"/>
      <c r="S126" s="305"/>
      <c r="T126" s="305"/>
      <c r="U126" s="305"/>
      <c r="V126" s="305"/>
      <c r="W126" s="305"/>
      <c r="X126" s="305"/>
      <c r="Y126" s="305"/>
      <c r="Z126" s="305"/>
      <c r="AA126" s="305"/>
      <c r="AB126" s="305"/>
      <c r="AC126" s="305"/>
      <c r="AD126" s="305"/>
      <c r="AE126" s="305"/>
      <c r="AF126" s="305"/>
      <c r="AG126" s="305"/>
      <c r="AH126" s="305"/>
      <c r="AI126" s="305"/>
      <c r="AJ126" s="305"/>
      <c r="AK126" s="305"/>
      <c r="AL126" s="305"/>
      <c r="AM126" s="305"/>
      <c r="AN126" s="306"/>
      <c r="AO126" s="320"/>
      <c r="AP126" s="184"/>
      <c r="AQ126" s="197"/>
      <c r="AR126" s="197"/>
      <c r="AS126" s="197"/>
      <c r="AT126" s="197"/>
      <c r="AU126" s="197"/>
      <c r="AV126" s="197"/>
      <c r="AW126" s="197"/>
      <c r="AX126" s="197"/>
      <c r="AY126" s="197"/>
      <c r="AZ126" s="197"/>
      <c r="BA126" s="197"/>
      <c r="BB126" s="197"/>
      <c r="BC126" s="197"/>
      <c r="BD126" s="197"/>
      <c r="BE126" s="197"/>
      <c r="BF126" s="197"/>
      <c r="BG126" s="197"/>
      <c r="BH126" s="197"/>
      <c r="BI126" s="197"/>
      <c r="BJ126" s="197"/>
      <c r="BK126" s="197"/>
      <c r="BL126" s="197"/>
      <c r="BM126" s="197"/>
      <c r="BN126" s="197"/>
      <c r="BO126" s="197"/>
      <c r="BP126" s="197"/>
      <c r="BQ126" s="197"/>
      <c r="BR126" s="197"/>
      <c r="BS126" s="197"/>
      <c r="BT126" s="197"/>
      <c r="BU126" s="197"/>
      <c r="BV126" s="197"/>
      <c r="BW126" s="197"/>
      <c r="BX126" s="197"/>
      <c r="BY126" s="197"/>
      <c r="BZ126" s="197"/>
      <c r="CA126" s="197"/>
      <c r="CB126" s="200"/>
      <c r="CC126" s="201"/>
    </row>
    <row r="127" spans="2:81" ht="87" customHeight="1">
      <c r="B127" s="418"/>
      <c r="C127" s="540" t="s">
        <v>287</v>
      </c>
      <c r="D127" s="540"/>
      <c r="E127" s="540"/>
      <c r="F127" s="540"/>
      <c r="G127" s="540"/>
      <c r="H127" s="540"/>
      <c r="I127" s="540"/>
      <c r="J127" s="540"/>
      <c r="K127" s="540"/>
      <c r="L127" s="540"/>
      <c r="M127" s="540"/>
      <c r="N127" s="540"/>
      <c r="O127" s="540"/>
      <c r="P127" s="540"/>
      <c r="Q127" s="540"/>
      <c r="R127" s="540"/>
      <c r="S127" s="540"/>
      <c r="T127" s="540"/>
      <c r="U127" s="540"/>
      <c r="V127" s="540"/>
      <c r="W127" s="540"/>
      <c r="X127" s="540"/>
      <c r="Y127" s="540"/>
      <c r="Z127" s="540"/>
      <c r="AA127" s="540"/>
      <c r="AB127" s="540"/>
      <c r="AC127" s="540"/>
      <c r="AD127" s="540"/>
      <c r="AE127" s="540"/>
      <c r="AF127" s="540"/>
      <c r="AG127" s="540"/>
      <c r="AH127" s="540"/>
      <c r="AI127" s="540"/>
      <c r="AJ127" s="540"/>
      <c r="AK127" s="540"/>
      <c r="AL127" s="540"/>
      <c r="AM127" s="540"/>
      <c r="AN127" s="540"/>
      <c r="AO127" s="419"/>
      <c r="AQ127" s="79"/>
      <c r="AR127" s="79"/>
      <c r="AS127" s="79"/>
      <c r="CB127" s="73"/>
      <c r="CC127" s="73"/>
    </row>
    <row r="128" spans="2:81"/>
    <row r="129" spans="39:39">
      <c r="AM129" s="75" t="s">
        <v>9</v>
      </c>
    </row>
    <row r="130" spans="39:39"/>
    <row r="131" spans="39:39"/>
    <row r="132" spans="39:39"/>
    <row r="133" spans="39:39"/>
    <row r="134" spans="39:39"/>
    <row r="135" spans="39:39"/>
    <row r="136" spans="39:39"/>
    <row r="137" spans="39:39"/>
    <row r="138" spans="39:39"/>
    <row r="139" spans="39:39"/>
    <row r="140" spans="39:39"/>
    <row r="141" spans="39:39"/>
    <row r="142" spans="39:39"/>
    <row r="143" spans="39:39"/>
    <row r="144" spans="39:39"/>
    <row r="145"/>
    <row r="146"/>
    <row r="147"/>
    <row r="148"/>
    <row r="149"/>
    <row r="150"/>
  </sheetData>
  <dataConsolidate/>
  <mergeCells count="10">
    <mergeCell ref="C2:AN2"/>
    <mergeCell ref="C3:AN3"/>
    <mergeCell ref="C4:AN4"/>
    <mergeCell ref="C5:AN5"/>
    <mergeCell ref="AQ7:CA7"/>
    <mergeCell ref="CC7:CC8"/>
    <mergeCell ref="AQ5:CC5"/>
    <mergeCell ref="C127:AN127"/>
    <mergeCell ref="D7:AN7"/>
    <mergeCell ref="D6:AO6"/>
  </mergeCells>
  <phoneticPr fontId="0" type="noConversion"/>
  <conditionalFormatting sqref="AO72 D48:D72 D75:D98 D101:D118 D121:D122 D126:AN126 D9:D45 F9:AN45 D125 F125:AN125 F121:AN122 F101:AN118 F75:AN98 F48:AN72">
    <cfRule type="expression" dxfId="47" priority="29" stopIfTrue="1">
      <formula>AND(D9&lt;&gt;"",OR(D9&lt;0,NOT(ISNUMBER(D9))))</formula>
    </cfRule>
  </conditionalFormatting>
  <conditionalFormatting sqref="AQ9:AQ45 AQ48:AQ72 AQ75:AQ98 AQ101:AQ118 AQ121:AQ122 AQ125:AQ126 AS126:CC126 AS121:CC122 AS101:CC118 AS75:CC98 AS48:CC72 AS9:CC45 CA125:CC125">
    <cfRule type="expression" dxfId="46" priority="31" stopIfTrue="1">
      <formula>ABS(AQ9)&gt;10</formula>
    </cfRule>
  </conditionalFormatting>
  <conditionalFormatting sqref="X6">
    <cfRule type="expression" dxfId="45" priority="145" stopIfTrue="1">
      <formula>COUNTA(X10:BJ125)&lt;&gt;COUNTIF(X10:BJ125,"&gt;=0")</formula>
    </cfRule>
  </conditionalFormatting>
  <conditionalFormatting sqref="F6:H6">
    <cfRule type="expression" dxfId="44" priority="146" stopIfTrue="1">
      <formula>COUNTA(F10:AO125)&lt;&gt;COUNTIF(F10:AO125,"&gt;=0")</formula>
    </cfRule>
  </conditionalFormatting>
  <conditionalFormatting sqref="D6:E6 AA6:AO6 I6:W6">
    <cfRule type="expression" dxfId="43" priority="148" stopIfTrue="1">
      <formula>COUNTA(D10:AN125)&lt;&gt;COUNTIF(D10:AN125,"&gt;=0")</formula>
    </cfRule>
  </conditionalFormatting>
  <conditionalFormatting sqref="D46:D47 F46:AN47">
    <cfRule type="expression" dxfId="42" priority="27" stopIfTrue="1">
      <formula>AND(D46&lt;&gt;"",OR(D46&lt;0,NOT(ISNUMBER(D46))))</formula>
    </cfRule>
  </conditionalFormatting>
  <conditionalFormatting sqref="AQ46:AQ47 AS46:CC47">
    <cfRule type="expression" dxfId="41" priority="28" stopIfTrue="1">
      <formula>ABS(AQ46)&gt;10</formula>
    </cfRule>
  </conditionalFormatting>
  <conditionalFormatting sqref="D73:D74 F73:AN74">
    <cfRule type="expression" dxfId="40" priority="25" stopIfTrue="1">
      <formula>AND(D73&lt;&gt;"",OR(D73&lt;0,NOT(ISNUMBER(D73))))</formula>
    </cfRule>
  </conditionalFormatting>
  <conditionalFormatting sqref="AQ73:AQ74 AS73:CC74">
    <cfRule type="expression" dxfId="39" priority="26" stopIfTrue="1">
      <formula>ABS(AQ73)&gt;10</formula>
    </cfRule>
  </conditionalFormatting>
  <conditionalFormatting sqref="D99:D100 F99:AN100">
    <cfRule type="expression" dxfId="38" priority="23" stopIfTrue="1">
      <formula>AND(D99&lt;&gt;"",OR(D99&lt;0,NOT(ISNUMBER(D99))))</formula>
    </cfRule>
  </conditionalFormatting>
  <conditionalFormatting sqref="AQ99:AQ100 AS99:CC100">
    <cfRule type="expression" dxfId="37" priority="24" stopIfTrue="1">
      <formula>ABS(AQ99)&gt;10</formula>
    </cfRule>
  </conditionalFormatting>
  <conditionalFormatting sqref="D119:D120 F119:AN120">
    <cfRule type="expression" dxfId="36" priority="21" stopIfTrue="1">
      <formula>AND(D119&lt;&gt;"",OR(D119&lt;0,NOT(ISNUMBER(D119))))</formula>
    </cfRule>
  </conditionalFormatting>
  <conditionalFormatting sqref="AQ119:AQ120 AS119:CC120">
    <cfRule type="expression" dxfId="35" priority="22" stopIfTrue="1">
      <formula>ABS(AQ119)&gt;10</formula>
    </cfRule>
  </conditionalFormatting>
  <conditionalFormatting sqref="F123:AN124">
    <cfRule type="expression" dxfId="34" priority="19" stopIfTrue="1">
      <formula>AND(F123&lt;&gt;"",OR(F123&lt;0,NOT(ISNUMBER(F123))))</formula>
    </cfRule>
  </conditionalFormatting>
  <conditionalFormatting sqref="CB123:CC124">
    <cfRule type="expression" dxfId="33" priority="20" stopIfTrue="1">
      <formula>ABS(CB123)&gt;10</formula>
    </cfRule>
  </conditionalFormatting>
  <conditionalFormatting sqref="Y6:Z6">
    <cfRule type="expression" dxfId="32" priority="168" stopIfTrue="1">
      <formula>COUNTA(Y10:BJ125)&lt;&gt;COUNTIF(Y10:BJ125,"&gt;=0")</formula>
    </cfRule>
  </conditionalFormatting>
  <conditionalFormatting sqref="AR9:AR45 AR48:AR72 AR75:AR98 AR101:AR118 AR121:AR122 AR126">
    <cfRule type="expression" dxfId="31" priority="18" stopIfTrue="1">
      <formula>ABS(AR9)&gt;10</formula>
    </cfRule>
  </conditionalFormatting>
  <conditionalFormatting sqref="AR46:AR47">
    <cfRule type="expression" dxfId="30" priority="17" stopIfTrue="1">
      <formula>ABS(AR46)&gt;10</formula>
    </cfRule>
  </conditionalFormatting>
  <conditionalFormatting sqref="AR73:AR74">
    <cfRule type="expression" dxfId="29" priority="16" stopIfTrue="1">
      <formula>ABS(AR73)&gt;10</formula>
    </cfRule>
  </conditionalFormatting>
  <conditionalFormatting sqref="AR99:AR100">
    <cfRule type="expression" dxfId="28" priority="15" stopIfTrue="1">
      <formula>ABS(AR99)&gt;10</formula>
    </cfRule>
  </conditionalFormatting>
  <conditionalFormatting sqref="AR119:AR120">
    <cfRule type="expression" dxfId="27" priority="14" stopIfTrue="1">
      <formula>ABS(AR119)&gt;10</formula>
    </cfRule>
  </conditionalFormatting>
  <conditionalFormatting sqref="D123:D124">
    <cfRule type="expression" dxfId="26" priority="12" stopIfTrue="1">
      <formula>AND(D123&lt;&gt;"",OR(D123&lt;0,NOT(ISNUMBER(D123))))</formula>
    </cfRule>
  </conditionalFormatting>
  <conditionalFormatting sqref="E9:E45 E125 E121:E122 E101:E118 E75:E98 E48:E72">
    <cfRule type="expression" dxfId="25" priority="11" stopIfTrue="1">
      <formula>AND(E9&lt;&gt;"",OR(E9&lt;0,NOT(ISNUMBER(E9))))</formula>
    </cfRule>
  </conditionalFormatting>
  <conditionalFormatting sqref="E46:E47">
    <cfRule type="expression" dxfId="24" priority="10" stopIfTrue="1">
      <formula>AND(E46&lt;&gt;"",OR(E46&lt;0,NOT(ISNUMBER(E46))))</formula>
    </cfRule>
  </conditionalFormatting>
  <conditionalFormatting sqref="E73:E74">
    <cfRule type="expression" dxfId="23" priority="9" stopIfTrue="1">
      <formula>AND(E73&lt;&gt;"",OR(E73&lt;0,NOT(ISNUMBER(E73))))</formula>
    </cfRule>
  </conditionalFormatting>
  <conditionalFormatting sqref="E99:E100">
    <cfRule type="expression" dxfId="22" priority="8" stopIfTrue="1">
      <formula>AND(E99&lt;&gt;"",OR(E99&lt;0,NOT(ISNUMBER(E99))))</formula>
    </cfRule>
  </conditionalFormatting>
  <conditionalFormatting sqref="E119:E120">
    <cfRule type="expression" dxfId="21" priority="7" stopIfTrue="1">
      <formula>AND(E119&lt;&gt;"",OR(E119&lt;0,NOT(ISNUMBER(E119))))</formula>
    </cfRule>
  </conditionalFormatting>
  <conditionalFormatting sqref="E123:E124">
    <cfRule type="expression" dxfId="20" priority="6" stopIfTrue="1">
      <formula>AND(E123&lt;&gt;"",OR(E123&lt;0,NOT(ISNUMBER(E123))))</formula>
    </cfRule>
  </conditionalFormatting>
  <conditionalFormatting sqref="AQ123:AQ124">
    <cfRule type="expression" dxfId="19" priority="4" stopIfTrue="1">
      <formula>ABS(AQ123)&gt;10</formula>
    </cfRule>
  </conditionalFormatting>
  <conditionalFormatting sqref="AR125:BZ125">
    <cfRule type="expression" dxfId="18" priority="3" stopIfTrue="1">
      <formula>ABS(AR125)&gt;10</formula>
    </cfRule>
  </conditionalFormatting>
  <conditionalFormatting sqref="AR123:BZ124">
    <cfRule type="expression" dxfId="17" priority="2" stopIfTrue="1">
      <formula>ABS(AR123)&gt;10</formula>
    </cfRule>
  </conditionalFormatting>
  <conditionalFormatting sqref="CA123:CA124">
    <cfRule type="expression" dxfId="16" priority="1" stopIfTrue="1">
      <formula>ABS(CA123)&gt;10</formula>
    </cfRule>
  </conditionalFormatting>
  <pageMargins left="0.74803149606299213" right="0.74803149606299213" top="0.98425196850393704" bottom="0.98425196850393704" header="0.51181102362204722" footer="0.51181102362204722"/>
  <pageSetup paperSize="8" scale="60" orientation="landscape" r:id="rId1"/>
  <headerFooter alignWithMargins="0">
    <oddFooter>&amp;R2019 Triennial Central Bank Survey</oddFooter>
  </headerFooter>
  <rowBreaks count="2" manualBreakCount="2">
    <brk id="55" min="1" max="41" man="1"/>
    <brk id="101" min="1" max="41"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outlinePr summaryBelow="0" summaryRight="0"/>
  </sheetPr>
  <dimension ref="A1:CR70"/>
  <sheetViews>
    <sheetView showGridLines="0" zoomScale="75" zoomScaleNormal="75" workbookViewId="0">
      <pane xSplit="3" ySplit="7" topLeftCell="D8" activePane="bottomRight" state="frozen"/>
      <selection pane="topRight" activeCell="D1" sqref="D1"/>
      <selection pane="bottomLeft" activeCell="A8" sqref="A8"/>
      <selection pane="bottomRight"/>
    </sheetView>
  </sheetViews>
  <sheetFormatPr defaultColWidth="0" defaultRowHeight="12" zeroHeight="1"/>
  <cols>
    <col min="1" max="2" width="1.7109375" style="117" customWidth="1"/>
    <col min="3" max="3" width="50.7109375" style="118" customWidth="1"/>
    <col min="4" max="42" width="6.7109375" style="29" customWidth="1"/>
    <col min="43" max="44" width="7.7109375" style="29" customWidth="1"/>
    <col min="45" max="45" width="1.7109375" style="29" customWidth="1"/>
    <col min="46" max="46" width="1.7109375" style="117" customWidth="1"/>
    <col min="47" max="87" width="6.7109375" style="29" customWidth="1"/>
    <col min="88" max="88" width="1.7109375" style="29" customWidth="1"/>
    <col min="89" max="89" width="6.7109375" style="29" customWidth="1"/>
    <col min="90" max="90" width="9.140625" style="29" customWidth="1"/>
    <col min="91" max="96" width="9.140625" style="29" hidden="1" customWidth="1"/>
    <col min="97" max="16384" width="0" style="29" hidden="1"/>
  </cols>
  <sheetData>
    <row r="1" spans="1:89" s="47" customFormat="1" ht="20.100000000000001" customHeight="1">
      <c r="A1" s="48"/>
      <c r="B1" s="43" t="s">
        <v>170</v>
      </c>
      <c r="D1" s="45"/>
      <c r="E1" s="45"/>
      <c r="F1" s="45"/>
      <c r="G1" s="45"/>
      <c r="H1" s="45"/>
      <c r="I1" s="45"/>
      <c r="J1" s="45"/>
      <c r="K1" s="45"/>
      <c r="L1" s="45"/>
      <c r="M1" s="51"/>
      <c r="N1" s="45"/>
      <c r="O1" s="45"/>
      <c r="P1" s="80"/>
      <c r="Q1" s="80"/>
      <c r="R1" s="80"/>
      <c r="S1" s="80"/>
      <c r="T1" s="80"/>
      <c r="U1" s="80"/>
      <c r="V1" s="80"/>
      <c r="W1" s="80"/>
      <c r="X1" s="80"/>
      <c r="Y1" s="46"/>
      <c r="Z1" s="46"/>
      <c r="AR1" s="232"/>
      <c r="AT1" s="48"/>
      <c r="AU1" s="80"/>
      <c r="AV1" s="80"/>
      <c r="AW1" s="80"/>
      <c r="AX1" s="46"/>
      <c r="CF1" s="145"/>
      <c r="CG1" s="71"/>
      <c r="CH1" s="146"/>
      <c r="CI1" s="146"/>
      <c r="CJ1" s="146"/>
      <c r="CK1" s="146"/>
    </row>
    <row r="2" spans="1:89" s="47" customFormat="1" ht="20.100000000000001" customHeight="1">
      <c r="A2" s="48"/>
      <c r="B2" s="48"/>
      <c r="C2" s="531" t="s">
        <v>56</v>
      </c>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31"/>
      <c r="AT2" s="48"/>
      <c r="AU2" s="193" t="s">
        <v>57</v>
      </c>
      <c r="AV2" s="194">
        <f>MAX(AU8:CK55)</f>
        <v>0</v>
      </c>
      <c r="AX2" s="46"/>
      <c r="CF2" s="146"/>
      <c r="CH2" s="146"/>
      <c r="CI2" s="146"/>
      <c r="CJ2" s="146"/>
      <c r="CK2" s="146"/>
    </row>
    <row r="3" spans="1:89" s="47" customFormat="1" ht="20.100000000000001" customHeight="1">
      <c r="A3" s="48"/>
      <c r="B3" s="48"/>
      <c r="C3" s="531" t="s">
        <v>174</v>
      </c>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31"/>
      <c r="AT3" s="48"/>
      <c r="AU3" s="195" t="s">
        <v>58</v>
      </c>
      <c r="AV3" s="196">
        <f>MIN(AU8:CK55)</f>
        <v>0</v>
      </c>
      <c r="AX3" s="46"/>
      <c r="CF3" s="145"/>
      <c r="CG3" s="71"/>
      <c r="CH3" s="146"/>
      <c r="CI3" s="146"/>
      <c r="CJ3" s="146"/>
      <c r="CK3" s="146"/>
    </row>
    <row r="4" spans="1:89" s="1" customFormat="1" ht="20.100000000000001" customHeight="1">
      <c r="A4" s="14"/>
      <c r="B4" s="14"/>
      <c r="C4" s="554" t="s">
        <v>289</v>
      </c>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16"/>
      <c r="AT4" s="259"/>
      <c r="AU4" s="47"/>
      <c r="AV4" s="47"/>
      <c r="AW4" s="47"/>
      <c r="AX4" s="83"/>
      <c r="AY4" s="83"/>
      <c r="AZ4" s="83"/>
      <c r="BA4" s="83"/>
      <c r="BB4" s="46"/>
      <c r="BC4" s="71"/>
      <c r="BD4" s="46"/>
      <c r="BE4" s="46"/>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145"/>
      <c r="CG4" s="71"/>
      <c r="CH4" s="146"/>
      <c r="CI4" s="146"/>
      <c r="CJ4" s="146"/>
      <c r="CK4" s="146"/>
    </row>
    <row r="5" spans="1:89" s="47" customFormat="1" ht="20.100000000000001" customHeight="1">
      <c r="A5" s="48"/>
      <c r="B5" s="48"/>
      <c r="C5" s="531" t="s">
        <v>275</v>
      </c>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31"/>
      <c r="AT5" s="48"/>
      <c r="AU5" s="537" t="s">
        <v>55</v>
      </c>
      <c r="AV5" s="538"/>
      <c r="AW5" s="538"/>
      <c r="AX5" s="538"/>
      <c r="AY5" s="538"/>
      <c r="AZ5" s="538"/>
      <c r="BA5" s="538"/>
      <c r="BB5" s="538"/>
      <c r="BC5" s="538"/>
      <c r="BD5" s="538"/>
      <c r="BE5" s="538"/>
      <c r="BF5" s="538"/>
      <c r="BG5" s="538"/>
      <c r="BH5" s="538"/>
      <c r="BI5" s="538"/>
      <c r="BJ5" s="538"/>
      <c r="BK5" s="538"/>
      <c r="BL5" s="538"/>
      <c r="BM5" s="538"/>
      <c r="BN5" s="538"/>
      <c r="BO5" s="538"/>
      <c r="BP5" s="538"/>
      <c r="BQ5" s="538"/>
      <c r="BR5" s="538"/>
      <c r="BS5" s="538"/>
      <c r="BT5" s="538"/>
      <c r="BU5" s="538"/>
      <c r="BV5" s="538"/>
      <c r="BW5" s="538"/>
      <c r="BX5" s="538"/>
      <c r="BY5" s="538"/>
      <c r="BZ5" s="538"/>
      <c r="CA5" s="538"/>
      <c r="CB5" s="538"/>
      <c r="CC5" s="538"/>
      <c r="CD5" s="538"/>
      <c r="CE5" s="538"/>
      <c r="CF5" s="538"/>
      <c r="CG5" s="538"/>
      <c r="CH5" s="538"/>
      <c r="CI5" s="538"/>
      <c r="CJ5" s="538"/>
      <c r="CK5" s="539"/>
    </row>
    <row r="6" spans="1:89" s="47" customFormat="1" ht="39.950000000000003" customHeight="1">
      <c r="A6" s="48"/>
      <c r="B6" s="48"/>
      <c r="C6" s="256"/>
      <c r="D6" s="545" t="s">
        <v>180</v>
      </c>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c r="AE6" s="545"/>
      <c r="AF6" s="545"/>
      <c r="AG6" s="545"/>
      <c r="AH6" s="545"/>
      <c r="AI6" s="545"/>
      <c r="AJ6" s="545"/>
      <c r="AK6" s="545"/>
      <c r="AL6" s="545"/>
      <c r="AM6" s="545"/>
      <c r="AN6" s="545"/>
      <c r="AO6" s="545"/>
      <c r="AP6" s="545"/>
      <c r="AQ6" s="545"/>
      <c r="AR6" s="545"/>
      <c r="AS6" s="545"/>
      <c r="AT6" s="48"/>
      <c r="AX6" s="80"/>
      <c r="AY6" s="80"/>
      <c r="AZ6" s="80"/>
      <c r="BA6" s="80"/>
      <c r="BB6" s="80"/>
      <c r="BC6" s="80"/>
      <c r="BD6" s="80"/>
      <c r="BE6" s="80"/>
      <c r="BF6" s="46"/>
      <c r="BG6" s="71"/>
      <c r="BH6" s="46"/>
      <c r="BI6" s="46"/>
      <c r="CF6" s="146"/>
      <c r="CH6" s="146"/>
      <c r="CI6" s="146"/>
      <c r="CJ6" s="146"/>
      <c r="CK6" s="146"/>
    </row>
    <row r="7" spans="1:89" s="56" customFormat="1" ht="27.95" customHeight="1">
      <c r="A7" s="157"/>
      <c r="B7" s="158"/>
      <c r="C7" s="120" t="s">
        <v>0</v>
      </c>
      <c r="D7" s="439" t="s">
        <v>335</v>
      </c>
      <c r="E7" s="159" t="s">
        <v>147</v>
      </c>
      <c r="F7" s="159" t="s">
        <v>7</v>
      </c>
      <c r="G7" s="159" t="s">
        <v>255</v>
      </c>
      <c r="H7" s="159" t="s">
        <v>148</v>
      </c>
      <c r="I7" s="159" t="s">
        <v>23</v>
      </c>
      <c r="J7" s="159" t="s">
        <v>6</v>
      </c>
      <c r="K7" s="159" t="s">
        <v>5</v>
      </c>
      <c r="L7" s="159" t="s">
        <v>146</v>
      </c>
      <c r="M7" s="159" t="s">
        <v>35</v>
      </c>
      <c r="N7" s="159" t="s">
        <v>149</v>
      </c>
      <c r="O7" s="159" t="s">
        <v>24</v>
      </c>
      <c r="P7" s="159" t="s">
        <v>21</v>
      </c>
      <c r="Q7" s="160" t="s">
        <v>19</v>
      </c>
      <c r="R7" s="159" t="s">
        <v>4</v>
      </c>
      <c r="S7" s="159" t="s">
        <v>25</v>
      </c>
      <c r="T7" s="159" t="s">
        <v>26</v>
      </c>
      <c r="U7" s="159" t="s">
        <v>36</v>
      </c>
      <c r="V7" s="159" t="s">
        <v>150</v>
      </c>
      <c r="W7" s="159" t="s">
        <v>37</v>
      </c>
      <c r="X7" s="159" t="s">
        <v>3</v>
      </c>
      <c r="Y7" s="159" t="s">
        <v>27</v>
      </c>
      <c r="Z7" s="159" t="s">
        <v>28</v>
      </c>
      <c r="AA7" s="159" t="s">
        <v>151</v>
      </c>
      <c r="AB7" s="159" t="s">
        <v>39</v>
      </c>
      <c r="AC7" s="159" t="s">
        <v>38</v>
      </c>
      <c r="AD7" s="159" t="s">
        <v>152</v>
      </c>
      <c r="AE7" s="159" t="s">
        <v>29</v>
      </c>
      <c r="AF7" s="159" t="s">
        <v>30</v>
      </c>
      <c r="AG7" s="159" t="s">
        <v>256</v>
      </c>
      <c r="AH7" s="159" t="s">
        <v>31</v>
      </c>
      <c r="AI7" s="159" t="s">
        <v>153</v>
      </c>
      <c r="AJ7" s="159" t="s">
        <v>22</v>
      </c>
      <c r="AK7" s="159" t="s">
        <v>40</v>
      </c>
      <c r="AL7" s="159" t="s">
        <v>32</v>
      </c>
      <c r="AM7" s="159" t="s">
        <v>269</v>
      </c>
      <c r="AN7" s="159" t="s">
        <v>33</v>
      </c>
      <c r="AO7" s="160" t="s">
        <v>2</v>
      </c>
      <c r="AP7" s="159" t="s">
        <v>34</v>
      </c>
      <c r="AQ7" s="161" t="s">
        <v>257</v>
      </c>
      <c r="AR7" s="162" t="s">
        <v>8</v>
      </c>
      <c r="AS7" s="156"/>
      <c r="AT7" s="260"/>
      <c r="AU7" s="168" t="str">
        <f>+D7</f>
        <v>AED</v>
      </c>
      <c r="AV7" s="168" t="str">
        <f>+E7</f>
        <v>ARS</v>
      </c>
      <c r="AW7" s="168" t="str">
        <f t="shared" ref="AW7:BP7" si="0">+F7</f>
        <v>AUD</v>
      </c>
      <c r="AX7" s="168" t="str">
        <f t="shared" si="0"/>
        <v>BGN</v>
      </c>
      <c r="AY7" s="168" t="str">
        <f t="shared" si="0"/>
        <v>BHD</v>
      </c>
      <c r="AZ7" s="168" t="str">
        <f t="shared" si="0"/>
        <v>BRL</v>
      </c>
      <c r="BA7" s="168" t="str">
        <f t="shared" si="0"/>
        <v>CAD</v>
      </c>
      <c r="BB7" s="168" t="str">
        <f t="shared" si="0"/>
        <v>CHF</v>
      </c>
      <c r="BC7" s="168" t="str">
        <f t="shared" si="0"/>
        <v>CLP</v>
      </c>
      <c r="BD7" s="168" t="str">
        <f t="shared" si="0"/>
        <v>CNY</v>
      </c>
      <c r="BE7" s="168" t="str">
        <f t="shared" si="0"/>
        <v>COP</v>
      </c>
      <c r="BF7" s="168" t="str">
        <f t="shared" si="0"/>
        <v>CZK</v>
      </c>
      <c r="BG7" s="168" t="str">
        <f t="shared" si="0"/>
        <v>DKK</v>
      </c>
      <c r="BH7" s="168" t="str">
        <f t="shared" si="0"/>
        <v>EUR</v>
      </c>
      <c r="BI7" s="168" t="str">
        <f t="shared" si="0"/>
        <v>GBP</v>
      </c>
      <c r="BJ7" s="168" t="str">
        <f t="shared" si="0"/>
        <v>HKD</v>
      </c>
      <c r="BK7" s="168" t="str">
        <f t="shared" si="0"/>
        <v>HUF</v>
      </c>
      <c r="BL7" s="168" t="str">
        <f t="shared" si="0"/>
        <v>IDR</v>
      </c>
      <c r="BM7" s="168" t="str">
        <f t="shared" si="0"/>
        <v>ILS</v>
      </c>
      <c r="BN7" s="168" t="str">
        <f t="shared" si="0"/>
        <v>INR</v>
      </c>
      <c r="BO7" s="168" t="str">
        <f t="shared" si="0"/>
        <v>JPY</v>
      </c>
      <c r="BP7" s="168" t="str">
        <f t="shared" si="0"/>
        <v>KRW</v>
      </c>
      <c r="BQ7" s="168" t="str">
        <f t="shared" ref="BQ7:CI7" si="1">+Z7</f>
        <v>MXN</v>
      </c>
      <c r="BR7" s="168" t="str">
        <f t="shared" si="1"/>
        <v>MYR</v>
      </c>
      <c r="BS7" s="168" t="str">
        <f t="shared" si="1"/>
        <v>NOK</v>
      </c>
      <c r="BT7" s="168" t="str">
        <f t="shared" si="1"/>
        <v>NZD</v>
      </c>
      <c r="BU7" s="168" t="str">
        <f t="shared" si="1"/>
        <v>PEN</v>
      </c>
      <c r="BV7" s="168" t="str">
        <f t="shared" si="1"/>
        <v>PHP</v>
      </c>
      <c r="BW7" s="168" t="str">
        <f t="shared" si="1"/>
        <v>PLN</v>
      </c>
      <c r="BX7" s="168" t="str">
        <f t="shared" si="1"/>
        <v>RON</v>
      </c>
      <c r="BY7" s="168" t="str">
        <f t="shared" si="1"/>
        <v>RUB</v>
      </c>
      <c r="BZ7" s="168" t="str">
        <f t="shared" si="1"/>
        <v>SAR</v>
      </c>
      <c r="CA7" s="168" t="str">
        <f t="shared" si="1"/>
        <v>SEK</v>
      </c>
      <c r="CB7" s="168" t="str">
        <f t="shared" si="1"/>
        <v>SGD</v>
      </c>
      <c r="CC7" s="168" t="str">
        <f t="shared" si="1"/>
        <v>THB</v>
      </c>
      <c r="CD7" s="168" t="str">
        <f t="shared" si="1"/>
        <v>TRY</v>
      </c>
      <c r="CE7" s="168" t="str">
        <f t="shared" si="1"/>
        <v>TWD</v>
      </c>
      <c r="CF7" s="168" t="str">
        <f t="shared" si="1"/>
        <v>USD</v>
      </c>
      <c r="CG7" s="168" t="str">
        <f t="shared" si="1"/>
        <v>ZAR</v>
      </c>
      <c r="CH7" s="168" t="str">
        <f t="shared" si="1"/>
        <v>Other</v>
      </c>
      <c r="CI7" s="168" t="str">
        <f t="shared" si="1"/>
        <v>TOT</v>
      </c>
      <c r="CK7" s="169" t="str">
        <f>+CI7</f>
        <v>TOT</v>
      </c>
    </row>
    <row r="8" spans="1:89" s="61" customFormat="1" ht="30" customHeight="1">
      <c r="B8" s="67"/>
      <c r="C8" s="68" t="s">
        <v>155</v>
      </c>
      <c r="D8" s="460"/>
      <c r="E8" s="460"/>
      <c r="F8" s="460"/>
      <c r="G8" s="460"/>
      <c r="H8" s="460"/>
      <c r="I8" s="460"/>
      <c r="J8" s="460"/>
      <c r="K8" s="460"/>
      <c r="L8" s="460"/>
      <c r="M8" s="460"/>
      <c r="N8" s="460"/>
      <c r="O8" s="460"/>
      <c r="P8" s="461"/>
      <c r="Q8" s="461"/>
      <c r="R8" s="461"/>
      <c r="S8" s="461"/>
      <c r="T8" s="461"/>
      <c r="U8" s="461"/>
      <c r="V8" s="461"/>
      <c r="W8" s="461"/>
      <c r="X8" s="461"/>
      <c r="Y8" s="462"/>
      <c r="Z8" s="462"/>
      <c r="AA8" s="463"/>
      <c r="AB8" s="463"/>
      <c r="AC8" s="463"/>
      <c r="AD8" s="463"/>
      <c r="AE8" s="463"/>
      <c r="AF8" s="463"/>
      <c r="AG8" s="463"/>
      <c r="AH8" s="463"/>
      <c r="AI8" s="463"/>
      <c r="AJ8" s="463"/>
      <c r="AK8" s="463"/>
      <c r="AL8" s="463"/>
      <c r="AM8" s="463"/>
      <c r="AN8" s="463"/>
      <c r="AO8" s="463"/>
      <c r="AP8" s="463"/>
      <c r="AQ8" s="463"/>
      <c r="AR8" s="464"/>
      <c r="AS8" s="308"/>
      <c r="AT8" s="115"/>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c r="BT8" s="258"/>
      <c r="BU8" s="258"/>
      <c r="BV8" s="258"/>
      <c r="BW8" s="258"/>
      <c r="BX8" s="258"/>
      <c r="BY8" s="258"/>
      <c r="BZ8" s="258"/>
      <c r="CA8" s="258"/>
      <c r="CB8" s="258"/>
      <c r="CC8" s="258"/>
      <c r="CD8" s="258"/>
      <c r="CE8" s="258"/>
      <c r="CF8" s="258"/>
      <c r="CG8" s="258"/>
      <c r="CH8" s="258"/>
      <c r="CI8" s="258"/>
      <c r="CK8" s="258"/>
    </row>
    <row r="9" spans="1:89" s="57" customFormat="1" ht="17.100000000000001" customHeight="1">
      <c r="B9" s="62"/>
      <c r="C9" s="63" t="s">
        <v>10</v>
      </c>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65">
        <f t="shared" ref="AR9:AR18" si="2">+SUM(D9:AQ9)</f>
        <v>0</v>
      </c>
      <c r="AS9" s="313"/>
      <c r="AT9" s="63"/>
      <c r="AU9" s="93">
        <f>+D9-SUM(D10:D11)</f>
        <v>0</v>
      </c>
      <c r="AV9" s="93">
        <f>+E9-SUM(E10:E11)</f>
        <v>0</v>
      </c>
      <c r="AW9" s="93">
        <f t="shared" ref="AW9:BP9" si="3">+F9-SUM(F10:F11)</f>
        <v>0</v>
      </c>
      <c r="AX9" s="93">
        <f t="shared" si="3"/>
        <v>0</v>
      </c>
      <c r="AY9" s="93">
        <f t="shared" si="3"/>
        <v>0</v>
      </c>
      <c r="AZ9" s="93">
        <f t="shared" si="3"/>
        <v>0</v>
      </c>
      <c r="BA9" s="93">
        <f t="shared" si="3"/>
        <v>0</v>
      </c>
      <c r="BB9" s="93">
        <f t="shared" si="3"/>
        <v>0</v>
      </c>
      <c r="BC9" s="93">
        <f t="shared" si="3"/>
        <v>0</v>
      </c>
      <c r="BD9" s="93">
        <f t="shared" si="3"/>
        <v>0</v>
      </c>
      <c r="BE9" s="93">
        <f t="shared" si="3"/>
        <v>0</v>
      </c>
      <c r="BF9" s="93">
        <f t="shared" si="3"/>
        <v>0</v>
      </c>
      <c r="BG9" s="93">
        <f t="shared" si="3"/>
        <v>0</v>
      </c>
      <c r="BH9" s="93">
        <f t="shared" si="3"/>
        <v>0</v>
      </c>
      <c r="BI9" s="93">
        <f t="shared" si="3"/>
        <v>0</v>
      </c>
      <c r="BJ9" s="93">
        <f t="shared" si="3"/>
        <v>0</v>
      </c>
      <c r="BK9" s="93">
        <f t="shared" si="3"/>
        <v>0</v>
      </c>
      <c r="BL9" s="93">
        <f t="shared" si="3"/>
        <v>0</v>
      </c>
      <c r="BM9" s="93">
        <f t="shared" si="3"/>
        <v>0</v>
      </c>
      <c r="BN9" s="93">
        <f t="shared" si="3"/>
        <v>0</v>
      </c>
      <c r="BO9" s="93">
        <f t="shared" si="3"/>
        <v>0</v>
      </c>
      <c r="BP9" s="93">
        <f t="shared" si="3"/>
        <v>0</v>
      </c>
      <c r="BQ9" s="93">
        <f t="shared" ref="BQ9:CI9" si="4">+Z9-SUM(Z10:Z11)</f>
        <v>0</v>
      </c>
      <c r="BR9" s="93">
        <f t="shared" si="4"/>
        <v>0</v>
      </c>
      <c r="BS9" s="93">
        <f t="shared" si="4"/>
        <v>0</v>
      </c>
      <c r="BT9" s="93">
        <f t="shared" si="4"/>
        <v>0</v>
      </c>
      <c r="BU9" s="93">
        <f t="shared" si="4"/>
        <v>0</v>
      </c>
      <c r="BV9" s="93">
        <f t="shared" si="4"/>
        <v>0</v>
      </c>
      <c r="BW9" s="93">
        <f t="shared" si="4"/>
        <v>0</v>
      </c>
      <c r="BX9" s="93">
        <f t="shared" si="4"/>
        <v>0</v>
      </c>
      <c r="BY9" s="93">
        <f t="shared" si="4"/>
        <v>0</v>
      </c>
      <c r="BZ9" s="93">
        <f t="shared" si="4"/>
        <v>0</v>
      </c>
      <c r="CA9" s="93">
        <f t="shared" si="4"/>
        <v>0</v>
      </c>
      <c r="CB9" s="93">
        <f t="shared" si="4"/>
        <v>0</v>
      </c>
      <c r="CC9" s="93">
        <f t="shared" si="4"/>
        <v>0</v>
      </c>
      <c r="CD9" s="93">
        <f t="shared" si="4"/>
        <v>0</v>
      </c>
      <c r="CE9" s="93">
        <f t="shared" si="4"/>
        <v>0</v>
      </c>
      <c r="CF9" s="93">
        <f t="shared" si="4"/>
        <v>0</v>
      </c>
      <c r="CG9" s="93">
        <f t="shared" si="4"/>
        <v>0</v>
      </c>
      <c r="CH9" s="93">
        <f t="shared" si="4"/>
        <v>0</v>
      </c>
      <c r="CI9" s="93">
        <f t="shared" si="4"/>
        <v>0</v>
      </c>
      <c r="CK9" s="93">
        <f t="shared" ref="CK9:CK18" si="5">+AR9-SUM(D9:AQ9)</f>
        <v>0</v>
      </c>
    </row>
    <row r="10" spans="1:89" s="57" customFormat="1" ht="17.100000000000001" customHeight="1">
      <c r="B10" s="65"/>
      <c r="C10" s="66" t="s">
        <v>53</v>
      </c>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65">
        <f t="shared" si="2"/>
        <v>0</v>
      </c>
      <c r="AS10" s="313"/>
      <c r="AT10" s="6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K10" s="93">
        <f t="shared" si="5"/>
        <v>0</v>
      </c>
    </row>
    <row r="11" spans="1:89" s="57" customFormat="1" ht="17.100000000000001" customHeight="1">
      <c r="B11" s="65"/>
      <c r="C11" s="66" t="s">
        <v>54</v>
      </c>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65">
        <f t="shared" si="2"/>
        <v>0</v>
      </c>
      <c r="AS11" s="313"/>
      <c r="AT11" s="6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K11" s="93">
        <f t="shared" si="5"/>
        <v>0</v>
      </c>
    </row>
    <row r="12" spans="1:89" s="5" customFormat="1" ht="17.100000000000001" customHeight="1">
      <c r="A12" s="12"/>
      <c r="B12" s="15"/>
      <c r="C12" s="119" t="s">
        <v>11</v>
      </c>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65">
        <f t="shared" si="2"/>
        <v>0</v>
      </c>
      <c r="AS12" s="321"/>
      <c r="AT12" s="6"/>
      <c r="AU12" s="93">
        <f>+D12-SUM(D13:D14)</f>
        <v>0</v>
      </c>
      <c r="AV12" s="93">
        <f>+E12-SUM(E13:E14)</f>
        <v>0</v>
      </c>
      <c r="AW12" s="93">
        <f t="shared" ref="AW12:BP12" si="6">+F12-SUM(F13:F14)</f>
        <v>0</v>
      </c>
      <c r="AX12" s="93">
        <f t="shared" si="6"/>
        <v>0</v>
      </c>
      <c r="AY12" s="93">
        <f t="shared" si="6"/>
        <v>0</v>
      </c>
      <c r="AZ12" s="93">
        <f t="shared" si="6"/>
        <v>0</v>
      </c>
      <c r="BA12" s="93">
        <f t="shared" si="6"/>
        <v>0</v>
      </c>
      <c r="BB12" s="93">
        <f t="shared" si="6"/>
        <v>0</v>
      </c>
      <c r="BC12" s="93">
        <f t="shared" si="6"/>
        <v>0</v>
      </c>
      <c r="BD12" s="93">
        <f t="shared" si="6"/>
        <v>0</v>
      </c>
      <c r="BE12" s="93">
        <f t="shared" si="6"/>
        <v>0</v>
      </c>
      <c r="BF12" s="93">
        <f t="shared" si="6"/>
        <v>0</v>
      </c>
      <c r="BG12" s="93">
        <f t="shared" si="6"/>
        <v>0</v>
      </c>
      <c r="BH12" s="93">
        <f t="shared" si="6"/>
        <v>0</v>
      </c>
      <c r="BI12" s="93">
        <f t="shared" si="6"/>
        <v>0</v>
      </c>
      <c r="BJ12" s="93">
        <f t="shared" si="6"/>
        <v>0</v>
      </c>
      <c r="BK12" s="93">
        <f t="shared" si="6"/>
        <v>0</v>
      </c>
      <c r="BL12" s="93">
        <f t="shared" si="6"/>
        <v>0</v>
      </c>
      <c r="BM12" s="93">
        <f t="shared" si="6"/>
        <v>0</v>
      </c>
      <c r="BN12" s="93">
        <f t="shared" si="6"/>
        <v>0</v>
      </c>
      <c r="BO12" s="93">
        <f t="shared" si="6"/>
        <v>0</v>
      </c>
      <c r="BP12" s="93">
        <f t="shared" si="6"/>
        <v>0</v>
      </c>
      <c r="BQ12" s="93">
        <f t="shared" ref="BQ12:CI12" si="7">+Z12-SUM(Z13:Z14)</f>
        <v>0</v>
      </c>
      <c r="BR12" s="93">
        <f t="shared" si="7"/>
        <v>0</v>
      </c>
      <c r="BS12" s="93">
        <f t="shared" si="7"/>
        <v>0</v>
      </c>
      <c r="BT12" s="93">
        <f t="shared" si="7"/>
        <v>0</v>
      </c>
      <c r="BU12" s="93">
        <f t="shared" si="7"/>
        <v>0</v>
      </c>
      <c r="BV12" s="93">
        <f t="shared" si="7"/>
        <v>0</v>
      </c>
      <c r="BW12" s="93">
        <f t="shared" si="7"/>
        <v>0</v>
      </c>
      <c r="BX12" s="93">
        <f t="shared" si="7"/>
        <v>0</v>
      </c>
      <c r="BY12" s="93">
        <f t="shared" si="7"/>
        <v>0</v>
      </c>
      <c r="BZ12" s="93">
        <f t="shared" si="7"/>
        <v>0</v>
      </c>
      <c r="CA12" s="93">
        <f t="shared" si="7"/>
        <v>0</v>
      </c>
      <c r="CB12" s="93">
        <f t="shared" si="7"/>
        <v>0</v>
      </c>
      <c r="CC12" s="93">
        <f t="shared" si="7"/>
        <v>0</v>
      </c>
      <c r="CD12" s="93">
        <f t="shared" si="7"/>
        <v>0</v>
      </c>
      <c r="CE12" s="93">
        <f t="shared" si="7"/>
        <v>0</v>
      </c>
      <c r="CF12" s="93">
        <f t="shared" si="7"/>
        <v>0</v>
      </c>
      <c r="CG12" s="93">
        <f t="shared" si="7"/>
        <v>0</v>
      </c>
      <c r="CH12" s="93">
        <f t="shared" si="7"/>
        <v>0</v>
      </c>
      <c r="CI12" s="93">
        <f t="shared" si="7"/>
        <v>0</v>
      </c>
      <c r="CK12" s="93">
        <f t="shared" si="5"/>
        <v>0</v>
      </c>
    </row>
    <row r="13" spans="1:89" s="57" customFormat="1" ht="17.100000000000001" customHeight="1">
      <c r="B13" s="65"/>
      <c r="C13" s="66" t="s">
        <v>53</v>
      </c>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442"/>
      <c r="AM13" s="442"/>
      <c r="AN13" s="442"/>
      <c r="AO13" s="442"/>
      <c r="AP13" s="442"/>
      <c r="AQ13" s="442"/>
      <c r="AR13" s="465">
        <f t="shared" si="2"/>
        <v>0</v>
      </c>
      <c r="AS13" s="313"/>
      <c r="AT13" s="6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K13" s="93">
        <f t="shared" si="5"/>
        <v>0</v>
      </c>
    </row>
    <row r="14" spans="1:89" s="57" customFormat="1" ht="17.100000000000001" customHeight="1">
      <c r="B14" s="65"/>
      <c r="C14" s="66" t="s">
        <v>54</v>
      </c>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65">
        <f t="shared" si="2"/>
        <v>0</v>
      </c>
      <c r="AS14" s="313"/>
      <c r="AT14" s="6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K14" s="93">
        <f t="shared" si="5"/>
        <v>0</v>
      </c>
    </row>
    <row r="15" spans="1:89" s="5" customFormat="1" ht="17.100000000000001" customHeight="1">
      <c r="A15" s="12"/>
      <c r="B15" s="15"/>
      <c r="C15" s="119" t="s">
        <v>12</v>
      </c>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65">
        <f t="shared" si="2"/>
        <v>0</v>
      </c>
      <c r="AS15" s="321"/>
      <c r="AT15" s="6"/>
      <c r="AU15" s="93">
        <f>+D15-SUM(D16:D17)</f>
        <v>0</v>
      </c>
      <c r="AV15" s="93">
        <f>+E15-SUM(E16:E17)</f>
        <v>0</v>
      </c>
      <c r="AW15" s="93">
        <f t="shared" ref="AW15:BP15" si="8">+F15-SUM(F16:F17)</f>
        <v>0</v>
      </c>
      <c r="AX15" s="93">
        <f t="shared" si="8"/>
        <v>0</v>
      </c>
      <c r="AY15" s="93">
        <f t="shared" si="8"/>
        <v>0</v>
      </c>
      <c r="AZ15" s="93">
        <f t="shared" si="8"/>
        <v>0</v>
      </c>
      <c r="BA15" s="93">
        <f t="shared" si="8"/>
        <v>0</v>
      </c>
      <c r="BB15" s="93">
        <f t="shared" si="8"/>
        <v>0</v>
      </c>
      <c r="BC15" s="93">
        <f t="shared" si="8"/>
        <v>0</v>
      </c>
      <c r="BD15" s="93">
        <f t="shared" si="8"/>
        <v>0</v>
      </c>
      <c r="BE15" s="93">
        <f t="shared" si="8"/>
        <v>0</v>
      </c>
      <c r="BF15" s="93">
        <f t="shared" si="8"/>
        <v>0</v>
      </c>
      <c r="BG15" s="93">
        <f t="shared" si="8"/>
        <v>0</v>
      </c>
      <c r="BH15" s="93">
        <f t="shared" si="8"/>
        <v>0</v>
      </c>
      <c r="BI15" s="93">
        <f t="shared" si="8"/>
        <v>0</v>
      </c>
      <c r="BJ15" s="93">
        <f t="shared" si="8"/>
        <v>0</v>
      </c>
      <c r="BK15" s="93">
        <f t="shared" si="8"/>
        <v>0</v>
      </c>
      <c r="BL15" s="93">
        <f t="shared" si="8"/>
        <v>0</v>
      </c>
      <c r="BM15" s="93">
        <f t="shared" si="8"/>
        <v>0</v>
      </c>
      <c r="BN15" s="93">
        <f t="shared" si="8"/>
        <v>0</v>
      </c>
      <c r="BO15" s="93">
        <f t="shared" si="8"/>
        <v>0</v>
      </c>
      <c r="BP15" s="93">
        <f t="shared" si="8"/>
        <v>0</v>
      </c>
      <c r="BQ15" s="93">
        <f t="shared" ref="BQ15:CI15" si="9">+Z15-SUM(Z16:Z17)</f>
        <v>0</v>
      </c>
      <c r="BR15" s="93">
        <f t="shared" si="9"/>
        <v>0</v>
      </c>
      <c r="BS15" s="93">
        <f t="shared" si="9"/>
        <v>0</v>
      </c>
      <c r="BT15" s="93">
        <f t="shared" si="9"/>
        <v>0</v>
      </c>
      <c r="BU15" s="93">
        <f t="shared" si="9"/>
        <v>0</v>
      </c>
      <c r="BV15" s="93">
        <f t="shared" si="9"/>
        <v>0</v>
      </c>
      <c r="BW15" s="93">
        <f t="shared" si="9"/>
        <v>0</v>
      </c>
      <c r="BX15" s="93">
        <f t="shared" si="9"/>
        <v>0</v>
      </c>
      <c r="BY15" s="93">
        <f t="shared" si="9"/>
        <v>0</v>
      </c>
      <c r="BZ15" s="93">
        <f t="shared" si="9"/>
        <v>0</v>
      </c>
      <c r="CA15" s="93">
        <f t="shared" si="9"/>
        <v>0</v>
      </c>
      <c r="CB15" s="93">
        <f t="shared" si="9"/>
        <v>0</v>
      </c>
      <c r="CC15" s="93">
        <f t="shared" si="9"/>
        <v>0</v>
      </c>
      <c r="CD15" s="93">
        <f t="shared" si="9"/>
        <v>0</v>
      </c>
      <c r="CE15" s="93">
        <f t="shared" si="9"/>
        <v>0</v>
      </c>
      <c r="CF15" s="93">
        <f t="shared" si="9"/>
        <v>0</v>
      </c>
      <c r="CG15" s="93">
        <f t="shared" si="9"/>
        <v>0</v>
      </c>
      <c r="CH15" s="93">
        <f t="shared" si="9"/>
        <v>0</v>
      </c>
      <c r="CI15" s="93">
        <f t="shared" si="9"/>
        <v>0</v>
      </c>
      <c r="CK15" s="93">
        <f t="shared" si="5"/>
        <v>0</v>
      </c>
    </row>
    <row r="16" spans="1:89" s="57" customFormat="1" ht="17.100000000000001" customHeight="1">
      <c r="B16" s="65"/>
      <c r="C16" s="66" t="s">
        <v>53</v>
      </c>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65">
        <f t="shared" si="2"/>
        <v>0</v>
      </c>
      <c r="AS16" s="313"/>
      <c r="AT16" s="6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K16" s="93">
        <f t="shared" si="5"/>
        <v>0</v>
      </c>
    </row>
    <row r="17" spans="1:89" s="57" customFormat="1" ht="17.100000000000001" customHeight="1">
      <c r="B17" s="65"/>
      <c r="C17" s="66" t="s">
        <v>54</v>
      </c>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65">
        <f t="shared" si="2"/>
        <v>0</v>
      </c>
      <c r="AS17" s="313"/>
      <c r="AT17" s="6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K17" s="93">
        <f t="shared" si="5"/>
        <v>0</v>
      </c>
    </row>
    <row r="18" spans="1:89" s="5" customFormat="1" ht="17.100000000000001" customHeight="1">
      <c r="A18" s="12"/>
      <c r="B18" s="15"/>
      <c r="C18" s="119" t="s">
        <v>173</v>
      </c>
      <c r="D18" s="466">
        <f t="shared" ref="D18:AQ18" si="10">+SUM(D15,D12,D9)</f>
        <v>0</v>
      </c>
      <c r="E18" s="466">
        <f t="shared" ref="E18" si="11">+SUM(E15,E12,E9)</f>
        <v>0</v>
      </c>
      <c r="F18" s="466">
        <f t="shared" si="10"/>
        <v>0</v>
      </c>
      <c r="G18" s="466">
        <f t="shared" si="10"/>
        <v>0</v>
      </c>
      <c r="H18" s="466">
        <f t="shared" si="10"/>
        <v>0</v>
      </c>
      <c r="I18" s="466">
        <f t="shared" si="10"/>
        <v>0</v>
      </c>
      <c r="J18" s="466">
        <f t="shared" si="10"/>
        <v>0</v>
      </c>
      <c r="K18" s="466">
        <f t="shared" si="10"/>
        <v>0</v>
      </c>
      <c r="L18" s="466">
        <f t="shared" si="10"/>
        <v>0</v>
      </c>
      <c r="M18" s="466">
        <f t="shared" si="10"/>
        <v>0</v>
      </c>
      <c r="N18" s="466">
        <f t="shared" si="10"/>
        <v>0</v>
      </c>
      <c r="O18" s="466">
        <f t="shared" si="10"/>
        <v>0</v>
      </c>
      <c r="P18" s="466">
        <f t="shared" si="10"/>
        <v>0</v>
      </c>
      <c r="Q18" s="466">
        <f t="shared" si="10"/>
        <v>0</v>
      </c>
      <c r="R18" s="466">
        <f t="shared" si="10"/>
        <v>0</v>
      </c>
      <c r="S18" s="466">
        <f t="shared" si="10"/>
        <v>0</v>
      </c>
      <c r="T18" s="466">
        <f t="shared" si="10"/>
        <v>0</v>
      </c>
      <c r="U18" s="466">
        <f t="shared" si="10"/>
        <v>0</v>
      </c>
      <c r="V18" s="466">
        <f t="shared" si="10"/>
        <v>0</v>
      </c>
      <c r="W18" s="466">
        <f t="shared" si="10"/>
        <v>0</v>
      </c>
      <c r="X18" s="466">
        <f t="shared" si="10"/>
        <v>0</v>
      </c>
      <c r="Y18" s="466">
        <f t="shared" si="10"/>
        <v>0</v>
      </c>
      <c r="Z18" s="466">
        <f t="shared" si="10"/>
        <v>0</v>
      </c>
      <c r="AA18" s="466">
        <f t="shared" si="10"/>
        <v>0</v>
      </c>
      <c r="AB18" s="466">
        <f t="shared" si="10"/>
        <v>0</v>
      </c>
      <c r="AC18" s="466">
        <f t="shared" si="10"/>
        <v>0</v>
      </c>
      <c r="AD18" s="466">
        <f t="shared" si="10"/>
        <v>0</v>
      </c>
      <c r="AE18" s="466">
        <f t="shared" si="10"/>
        <v>0</v>
      </c>
      <c r="AF18" s="466">
        <f t="shared" si="10"/>
        <v>0</v>
      </c>
      <c r="AG18" s="466">
        <f t="shared" si="10"/>
        <v>0</v>
      </c>
      <c r="AH18" s="466">
        <f t="shared" si="10"/>
        <v>0</v>
      </c>
      <c r="AI18" s="466">
        <f t="shared" si="10"/>
        <v>0</v>
      </c>
      <c r="AJ18" s="466">
        <f t="shared" si="10"/>
        <v>0</v>
      </c>
      <c r="AK18" s="466">
        <f t="shared" si="10"/>
        <v>0</v>
      </c>
      <c r="AL18" s="466">
        <f t="shared" si="10"/>
        <v>0</v>
      </c>
      <c r="AM18" s="466">
        <f t="shared" si="10"/>
        <v>0</v>
      </c>
      <c r="AN18" s="466">
        <f t="shared" si="10"/>
        <v>0</v>
      </c>
      <c r="AO18" s="466">
        <f t="shared" si="10"/>
        <v>0</v>
      </c>
      <c r="AP18" s="466">
        <f t="shared" si="10"/>
        <v>0</v>
      </c>
      <c r="AQ18" s="466">
        <f t="shared" si="10"/>
        <v>0</v>
      </c>
      <c r="AR18" s="465">
        <f t="shared" si="2"/>
        <v>0</v>
      </c>
      <c r="AS18" s="321"/>
      <c r="AT18" s="6"/>
      <c r="AU18" s="93">
        <f>+D18-D9-D12-D15</f>
        <v>0</v>
      </c>
      <c r="AV18" s="93">
        <f>+E18-E9-E12-E15</f>
        <v>0</v>
      </c>
      <c r="AW18" s="93">
        <f t="shared" ref="AW18:BP18" si="12">+F18-F9-F12-F15</f>
        <v>0</v>
      </c>
      <c r="AX18" s="93">
        <f t="shared" si="12"/>
        <v>0</v>
      </c>
      <c r="AY18" s="93">
        <f t="shared" si="12"/>
        <v>0</v>
      </c>
      <c r="AZ18" s="93">
        <f t="shared" si="12"/>
        <v>0</v>
      </c>
      <c r="BA18" s="93">
        <f t="shared" si="12"/>
        <v>0</v>
      </c>
      <c r="BB18" s="93">
        <f t="shared" si="12"/>
        <v>0</v>
      </c>
      <c r="BC18" s="93">
        <f t="shared" si="12"/>
        <v>0</v>
      </c>
      <c r="BD18" s="93">
        <f t="shared" si="12"/>
        <v>0</v>
      </c>
      <c r="BE18" s="93">
        <f t="shared" si="12"/>
        <v>0</v>
      </c>
      <c r="BF18" s="93">
        <f t="shared" si="12"/>
        <v>0</v>
      </c>
      <c r="BG18" s="93">
        <f t="shared" si="12"/>
        <v>0</v>
      </c>
      <c r="BH18" s="93">
        <f t="shared" si="12"/>
        <v>0</v>
      </c>
      <c r="BI18" s="93">
        <f t="shared" si="12"/>
        <v>0</v>
      </c>
      <c r="BJ18" s="93">
        <f t="shared" si="12"/>
        <v>0</v>
      </c>
      <c r="BK18" s="93">
        <f t="shared" si="12"/>
        <v>0</v>
      </c>
      <c r="BL18" s="93">
        <f t="shared" si="12"/>
        <v>0</v>
      </c>
      <c r="BM18" s="93">
        <f t="shared" si="12"/>
        <v>0</v>
      </c>
      <c r="BN18" s="93">
        <f t="shared" si="12"/>
        <v>0</v>
      </c>
      <c r="BO18" s="93">
        <f t="shared" si="12"/>
        <v>0</v>
      </c>
      <c r="BP18" s="93">
        <f t="shared" si="12"/>
        <v>0</v>
      </c>
      <c r="BQ18" s="93">
        <f t="shared" ref="BQ18:CI18" si="13">+Z18-Z9-Z12-Z15</f>
        <v>0</v>
      </c>
      <c r="BR18" s="93">
        <f t="shared" si="13"/>
        <v>0</v>
      </c>
      <c r="BS18" s="93">
        <f t="shared" si="13"/>
        <v>0</v>
      </c>
      <c r="BT18" s="93">
        <f t="shared" si="13"/>
        <v>0</v>
      </c>
      <c r="BU18" s="93">
        <f t="shared" si="13"/>
        <v>0</v>
      </c>
      <c r="BV18" s="93">
        <f t="shared" si="13"/>
        <v>0</v>
      </c>
      <c r="BW18" s="93">
        <f t="shared" si="13"/>
        <v>0</v>
      </c>
      <c r="BX18" s="93">
        <f t="shared" si="13"/>
        <v>0</v>
      </c>
      <c r="BY18" s="93">
        <f t="shared" si="13"/>
        <v>0</v>
      </c>
      <c r="BZ18" s="93">
        <f t="shared" si="13"/>
        <v>0</v>
      </c>
      <c r="CA18" s="93">
        <f t="shared" si="13"/>
        <v>0</v>
      </c>
      <c r="CB18" s="93">
        <f t="shared" si="13"/>
        <v>0</v>
      </c>
      <c r="CC18" s="93">
        <f t="shared" si="13"/>
        <v>0</v>
      </c>
      <c r="CD18" s="93">
        <f t="shared" si="13"/>
        <v>0</v>
      </c>
      <c r="CE18" s="93">
        <f t="shared" si="13"/>
        <v>0</v>
      </c>
      <c r="CF18" s="93">
        <f t="shared" si="13"/>
        <v>0</v>
      </c>
      <c r="CG18" s="93">
        <f t="shared" si="13"/>
        <v>0</v>
      </c>
      <c r="CH18" s="93">
        <f t="shared" si="13"/>
        <v>0</v>
      </c>
      <c r="CI18" s="93">
        <f t="shared" si="13"/>
        <v>0</v>
      </c>
      <c r="CK18" s="93">
        <f t="shared" si="5"/>
        <v>0</v>
      </c>
    </row>
    <row r="19" spans="1:89" s="61" customFormat="1" ht="30" customHeight="1">
      <c r="B19" s="67"/>
      <c r="C19" s="420" t="s">
        <v>291</v>
      </c>
      <c r="D19" s="460"/>
      <c r="E19" s="460"/>
      <c r="F19" s="460"/>
      <c r="G19" s="460"/>
      <c r="H19" s="460"/>
      <c r="I19" s="460"/>
      <c r="J19" s="460"/>
      <c r="K19" s="460"/>
      <c r="L19" s="460"/>
      <c r="M19" s="460"/>
      <c r="N19" s="460"/>
      <c r="O19" s="460"/>
      <c r="P19" s="461"/>
      <c r="Q19" s="461"/>
      <c r="R19" s="461"/>
      <c r="S19" s="461"/>
      <c r="T19" s="461"/>
      <c r="U19" s="461"/>
      <c r="V19" s="461"/>
      <c r="W19" s="461"/>
      <c r="X19" s="461"/>
      <c r="Y19" s="467"/>
      <c r="Z19" s="467"/>
      <c r="AA19" s="468"/>
      <c r="AB19" s="468"/>
      <c r="AC19" s="468"/>
      <c r="AD19" s="468"/>
      <c r="AE19" s="468"/>
      <c r="AF19" s="468"/>
      <c r="AG19" s="468"/>
      <c r="AH19" s="468"/>
      <c r="AI19" s="468"/>
      <c r="AJ19" s="468"/>
      <c r="AK19" s="468"/>
      <c r="AL19" s="468"/>
      <c r="AM19" s="468"/>
      <c r="AN19" s="468"/>
      <c r="AO19" s="468"/>
      <c r="AP19" s="468"/>
      <c r="AQ19" s="468"/>
      <c r="AR19" s="469"/>
      <c r="AS19" s="308"/>
      <c r="AT19" s="115"/>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K19" s="93"/>
    </row>
    <row r="20" spans="1:89" s="57" customFormat="1" ht="17.100000000000001" customHeight="1">
      <c r="B20" s="62"/>
      <c r="C20" s="394" t="s">
        <v>10</v>
      </c>
      <c r="D20" s="470"/>
      <c r="E20" s="470"/>
      <c r="F20" s="470"/>
      <c r="G20" s="470"/>
      <c r="H20" s="470"/>
      <c r="I20" s="470"/>
      <c r="J20" s="470"/>
      <c r="K20" s="470"/>
      <c r="L20" s="470"/>
      <c r="M20" s="471"/>
      <c r="N20" s="471"/>
      <c r="O20" s="471"/>
      <c r="P20" s="472"/>
      <c r="Q20" s="472"/>
      <c r="R20" s="472"/>
      <c r="S20" s="472"/>
      <c r="T20" s="472"/>
      <c r="U20" s="472"/>
      <c r="V20" s="472"/>
      <c r="W20" s="472"/>
      <c r="X20" s="472"/>
      <c r="Y20" s="473"/>
      <c r="Z20" s="473"/>
      <c r="AA20" s="474"/>
      <c r="AB20" s="474"/>
      <c r="AC20" s="474"/>
      <c r="AD20" s="474"/>
      <c r="AE20" s="474"/>
      <c r="AF20" s="474"/>
      <c r="AG20" s="474"/>
      <c r="AH20" s="474"/>
      <c r="AI20" s="474"/>
      <c r="AJ20" s="474"/>
      <c r="AK20" s="474"/>
      <c r="AL20" s="474"/>
      <c r="AM20" s="474"/>
      <c r="AN20" s="474"/>
      <c r="AO20" s="474"/>
      <c r="AP20" s="474"/>
      <c r="AQ20" s="474"/>
      <c r="AR20" s="465">
        <f t="shared" ref="AR20:AR29" si="14">+SUM(D20:AQ20)</f>
        <v>0</v>
      </c>
      <c r="AS20" s="313"/>
      <c r="AT20" s="63"/>
      <c r="AU20" s="93">
        <f>+D20-SUM(D21:D22)</f>
        <v>0</v>
      </c>
      <c r="AV20" s="93">
        <f>+E20-SUM(E21:E22)</f>
        <v>0</v>
      </c>
      <c r="AW20" s="93">
        <f t="shared" ref="AW20:CI20" si="15">+F20-SUM(F21:F22)</f>
        <v>0</v>
      </c>
      <c r="AX20" s="93">
        <f t="shared" si="15"/>
        <v>0</v>
      </c>
      <c r="AY20" s="93">
        <f t="shared" si="15"/>
        <v>0</v>
      </c>
      <c r="AZ20" s="93">
        <f t="shared" si="15"/>
        <v>0</v>
      </c>
      <c r="BA20" s="93">
        <f t="shared" si="15"/>
        <v>0</v>
      </c>
      <c r="BB20" s="93">
        <f t="shared" si="15"/>
        <v>0</v>
      </c>
      <c r="BC20" s="93">
        <f t="shared" si="15"/>
        <v>0</v>
      </c>
      <c r="BD20" s="93">
        <f t="shared" si="15"/>
        <v>0</v>
      </c>
      <c r="BE20" s="93">
        <f t="shared" si="15"/>
        <v>0</v>
      </c>
      <c r="BF20" s="93">
        <f t="shared" si="15"/>
        <v>0</v>
      </c>
      <c r="BG20" s="93">
        <f t="shared" si="15"/>
        <v>0</v>
      </c>
      <c r="BH20" s="93">
        <f t="shared" si="15"/>
        <v>0</v>
      </c>
      <c r="BI20" s="93">
        <f t="shared" si="15"/>
        <v>0</v>
      </c>
      <c r="BJ20" s="93">
        <f t="shared" si="15"/>
        <v>0</v>
      </c>
      <c r="BK20" s="93">
        <f t="shared" si="15"/>
        <v>0</v>
      </c>
      <c r="BL20" s="93">
        <f t="shared" si="15"/>
        <v>0</v>
      </c>
      <c r="BM20" s="93">
        <f t="shared" si="15"/>
        <v>0</v>
      </c>
      <c r="BN20" s="93">
        <f t="shared" si="15"/>
        <v>0</v>
      </c>
      <c r="BO20" s="93">
        <f t="shared" si="15"/>
        <v>0</v>
      </c>
      <c r="BP20" s="93">
        <f t="shared" si="15"/>
        <v>0</v>
      </c>
      <c r="BQ20" s="93">
        <f t="shared" si="15"/>
        <v>0</v>
      </c>
      <c r="BR20" s="93">
        <f t="shared" si="15"/>
        <v>0</v>
      </c>
      <c r="BS20" s="93">
        <f t="shared" si="15"/>
        <v>0</v>
      </c>
      <c r="BT20" s="93">
        <f t="shared" si="15"/>
        <v>0</v>
      </c>
      <c r="BU20" s="93">
        <f t="shared" si="15"/>
        <v>0</v>
      </c>
      <c r="BV20" s="93">
        <f t="shared" si="15"/>
        <v>0</v>
      </c>
      <c r="BW20" s="93">
        <f t="shared" si="15"/>
        <v>0</v>
      </c>
      <c r="BX20" s="93">
        <f t="shared" si="15"/>
        <v>0</v>
      </c>
      <c r="BY20" s="93">
        <f t="shared" si="15"/>
        <v>0</v>
      </c>
      <c r="BZ20" s="93">
        <f t="shared" si="15"/>
        <v>0</v>
      </c>
      <c r="CA20" s="93">
        <f t="shared" si="15"/>
        <v>0</v>
      </c>
      <c r="CB20" s="93">
        <f t="shared" si="15"/>
        <v>0</v>
      </c>
      <c r="CC20" s="93">
        <f t="shared" si="15"/>
        <v>0</v>
      </c>
      <c r="CD20" s="93">
        <f t="shared" si="15"/>
        <v>0</v>
      </c>
      <c r="CE20" s="93">
        <f t="shared" si="15"/>
        <v>0</v>
      </c>
      <c r="CF20" s="93">
        <f t="shared" si="15"/>
        <v>0</v>
      </c>
      <c r="CG20" s="93">
        <f t="shared" si="15"/>
        <v>0</v>
      </c>
      <c r="CH20" s="93">
        <f t="shared" si="15"/>
        <v>0</v>
      </c>
      <c r="CI20" s="93">
        <f t="shared" si="15"/>
        <v>0</v>
      </c>
      <c r="CK20" s="93">
        <f t="shared" ref="CK20:CK29" si="16">+AR20-SUM(D20:AQ20)</f>
        <v>0</v>
      </c>
    </row>
    <row r="21" spans="1:89" s="57" customFormat="1" ht="17.100000000000001" customHeight="1">
      <c r="B21" s="65"/>
      <c r="C21" s="421" t="s">
        <v>53</v>
      </c>
      <c r="D21" s="470"/>
      <c r="E21" s="470"/>
      <c r="F21" s="470"/>
      <c r="G21" s="470"/>
      <c r="H21" s="470"/>
      <c r="I21" s="470"/>
      <c r="J21" s="470"/>
      <c r="K21" s="470"/>
      <c r="L21" s="470"/>
      <c r="M21" s="471"/>
      <c r="N21" s="471"/>
      <c r="O21" s="471"/>
      <c r="P21" s="472"/>
      <c r="Q21" s="472"/>
      <c r="R21" s="472"/>
      <c r="S21" s="472"/>
      <c r="T21" s="472"/>
      <c r="U21" s="472"/>
      <c r="V21" s="472"/>
      <c r="W21" s="472"/>
      <c r="X21" s="472"/>
      <c r="Y21" s="473"/>
      <c r="Z21" s="473"/>
      <c r="AA21" s="474"/>
      <c r="AB21" s="474"/>
      <c r="AC21" s="474"/>
      <c r="AD21" s="474"/>
      <c r="AE21" s="474"/>
      <c r="AF21" s="474"/>
      <c r="AG21" s="474"/>
      <c r="AH21" s="474"/>
      <c r="AI21" s="474"/>
      <c r="AJ21" s="474"/>
      <c r="AK21" s="474"/>
      <c r="AL21" s="474"/>
      <c r="AM21" s="474"/>
      <c r="AN21" s="474"/>
      <c r="AO21" s="474"/>
      <c r="AP21" s="474"/>
      <c r="AQ21" s="474"/>
      <c r="AR21" s="465">
        <f t="shared" si="14"/>
        <v>0</v>
      </c>
      <c r="AS21" s="313"/>
      <c r="AT21" s="6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K21" s="93">
        <f t="shared" si="16"/>
        <v>0</v>
      </c>
    </row>
    <row r="22" spans="1:89" s="57" customFormat="1" ht="17.100000000000001" customHeight="1">
      <c r="B22" s="65"/>
      <c r="C22" s="421" t="s">
        <v>54</v>
      </c>
      <c r="D22" s="470"/>
      <c r="E22" s="470"/>
      <c r="F22" s="470"/>
      <c r="G22" s="470"/>
      <c r="H22" s="470"/>
      <c r="I22" s="470"/>
      <c r="J22" s="470"/>
      <c r="K22" s="470"/>
      <c r="L22" s="470"/>
      <c r="M22" s="471"/>
      <c r="N22" s="471"/>
      <c r="O22" s="471"/>
      <c r="P22" s="472"/>
      <c r="Q22" s="472"/>
      <c r="R22" s="472"/>
      <c r="S22" s="472"/>
      <c r="T22" s="472"/>
      <c r="U22" s="472"/>
      <c r="V22" s="472"/>
      <c r="W22" s="472"/>
      <c r="X22" s="472"/>
      <c r="Y22" s="473"/>
      <c r="Z22" s="473"/>
      <c r="AA22" s="474"/>
      <c r="AB22" s="474"/>
      <c r="AC22" s="474"/>
      <c r="AD22" s="474"/>
      <c r="AE22" s="474"/>
      <c r="AF22" s="474"/>
      <c r="AG22" s="474"/>
      <c r="AH22" s="474"/>
      <c r="AI22" s="474"/>
      <c r="AJ22" s="474"/>
      <c r="AK22" s="474"/>
      <c r="AL22" s="474"/>
      <c r="AM22" s="474"/>
      <c r="AN22" s="474"/>
      <c r="AO22" s="474"/>
      <c r="AP22" s="474"/>
      <c r="AQ22" s="474"/>
      <c r="AR22" s="465">
        <f t="shared" si="14"/>
        <v>0</v>
      </c>
      <c r="AS22" s="313"/>
      <c r="AT22" s="6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K22" s="93">
        <f t="shared" si="16"/>
        <v>0</v>
      </c>
    </row>
    <row r="23" spans="1:89" s="5" customFormat="1" ht="17.100000000000001" customHeight="1">
      <c r="A23" s="12"/>
      <c r="B23" s="15"/>
      <c r="C23" s="422" t="s">
        <v>11</v>
      </c>
      <c r="D23" s="470"/>
      <c r="E23" s="470"/>
      <c r="F23" s="470"/>
      <c r="G23" s="470"/>
      <c r="H23" s="470"/>
      <c r="I23" s="470"/>
      <c r="J23" s="470"/>
      <c r="K23" s="470"/>
      <c r="L23" s="470"/>
      <c r="M23" s="470"/>
      <c r="N23" s="470"/>
      <c r="O23" s="470"/>
      <c r="P23" s="470"/>
      <c r="Q23" s="470"/>
      <c r="R23" s="470"/>
      <c r="S23" s="470"/>
      <c r="T23" s="470"/>
      <c r="U23" s="470"/>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65">
        <f t="shared" si="14"/>
        <v>0</v>
      </c>
      <c r="AS23" s="321"/>
      <c r="AT23" s="6"/>
      <c r="AU23" s="93">
        <f>+D23-SUM(D24:D25)</f>
        <v>0</v>
      </c>
      <c r="AV23" s="93">
        <f>+E23-SUM(E24:E25)</f>
        <v>0</v>
      </c>
      <c r="AW23" s="93">
        <f t="shared" ref="AW23:CI23" si="17">+F23-SUM(F24:F25)</f>
        <v>0</v>
      </c>
      <c r="AX23" s="93">
        <f t="shared" si="17"/>
        <v>0</v>
      </c>
      <c r="AY23" s="93">
        <f t="shared" si="17"/>
        <v>0</v>
      </c>
      <c r="AZ23" s="93">
        <f t="shared" si="17"/>
        <v>0</v>
      </c>
      <c r="BA23" s="93">
        <f t="shared" si="17"/>
        <v>0</v>
      </c>
      <c r="BB23" s="93">
        <f t="shared" si="17"/>
        <v>0</v>
      </c>
      <c r="BC23" s="93">
        <f t="shared" si="17"/>
        <v>0</v>
      </c>
      <c r="BD23" s="93">
        <f t="shared" si="17"/>
        <v>0</v>
      </c>
      <c r="BE23" s="93">
        <f t="shared" si="17"/>
        <v>0</v>
      </c>
      <c r="BF23" s="93">
        <f t="shared" si="17"/>
        <v>0</v>
      </c>
      <c r="BG23" s="93">
        <f t="shared" si="17"/>
        <v>0</v>
      </c>
      <c r="BH23" s="93">
        <f t="shared" si="17"/>
        <v>0</v>
      </c>
      <c r="BI23" s="93">
        <f t="shared" si="17"/>
        <v>0</v>
      </c>
      <c r="BJ23" s="93">
        <f t="shared" si="17"/>
        <v>0</v>
      </c>
      <c r="BK23" s="93">
        <f t="shared" si="17"/>
        <v>0</v>
      </c>
      <c r="BL23" s="93">
        <f t="shared" si="17"/>
        <v>0</v>
      </c>
      <c r="BM23" s="93">
        <f t="shared" si="17"/>
        <v>0</v>
      </c>
      <c r="BN23" s="93">
        <f t="shared" si="17"/>
        <v>0</v>
      </c>
      <c r="BO23" s="93">
        <f t="shared" si="17"/>
        <v>0</v>
      </c>
      <c r="BP23" s="93">
        <f t="shared" si="17"/>
        <v>0</v>
      </c>
      <c r="BQ23" s="93">
        <f t="shared" si="17"/>
        <v>0</v>
      </c>
      <c r="BR23" s="93">
        <f t="shared" si="17"/>
        <v>0</v>
      </c>
      <c r="BS23" s="93">
        <f t="shared" si="17"/>
        <v>0</v>
      </c>
      <c r="BT23" s="93">
        <f t="shared" si="17"/>
        <v>0</v>
      </c>
      <c r="BU23" s="93">
        <f t="shared" si="17"/>
        <v>0</v>
      </c>
      <c r="BV23" s="93">
        <f t="shared" si="17"/>
        <v>0</v>
      </c>
      <c r="BW23" s="93">
        <f t="shared" si="17"/>
        <v>0</v>
      </c>
      <c r="BX23" s="93">
        <f t="shared" si="17"/>
        <v>0</v>
      </c>
      <c r="BY23" s="93">
        <f t="shared" si="17"/>
        <v>0</v>
      </c>
      <c r="BZ23" s="93">
        <f t="shared" si="17"/>
        <v>0</v>
      </c>
      <c r="CA23" s="93">
        <f t="shared" si="17"/>
        <v>0</v>
      </c>
      <c r="CB23" s="93">
        <f t="shared" si="17"/>
        <v>0</v>
      </c>
      <c r="CC23" s="93">
        <f t="shared" si="17"/>
        <v>0</v>
      </c>
      <c r="CD23" s="93">
        <f t="shared" si="17"/>
        <v>0</v>
      </c>
      <c r="CE23" s="93">
        <f t="shared" si="17"/>
        <v>0</v>
      </c>
      <c r="CF23" s="93">
        <f t="shared" si="17"/>
        <v>0</v>
      </c>
      <c r="CG23" s="93">
        <f t="shared" si="17"/>
        <v>0</v>
      </c>
      <c r="CH23" s="93">
        <f t="shared" si="17"/>
        <v>0</v>
      </c>
      <c r="CI23" s="93">
        <f t="shared" si="17"/>
        <v>0</v>
      </c>
      <c r="CK23" s="93">
        <f t="shared" si="16"/>
        <v>0</v>
      </c>
    </row>
    <row r="24" spans="1:89" s="57" customFormat="1" ht="17.100000000000001" customHeight="1">
      <c r="B24" s="65"/>
      <c r="C24" s="421" t="s">
        <v>53</v>
      </c>
      <c r="D24" s="470"/>
      <c r="E24" s="470"/>
      <c r="F24" s="470"/>
      <c r="G24" s="470"/>
      <c r="H24" s="470"/>
      <c r="I24" s="470"/>
      <c r="J24" s="470"/>
      <c r="K24" s="470"/>
      <c r="L24" s="470"/>
      <c r="M24" s="471"/>
      <c r="N24" s="471"/>
      <c r="O24" s="471"/>
      <c r="P24" s="472"/>
      <c r="Q24" s="472"/>
      <c r="R24" s="472"/>
      <c r="S24" s="472"/>
      <c r="T24" s="472"/>
      <c r="U24" s="472"/>
      <c r="V24" s="472"/>
      <c r="W24" s="472"/>
      <c r="X24" s="472"/>
      <c r="Y24" s="473"/>
      <c r="Z24" s="473"/>
      <c r="AA24" s="474"/>
      <c r="AB24" s="474"/>
      <c r="AC24" s="474"/>
      <c r="AD24" s="474"/>
      <c r="AE24" s="474"/>
      <c r="AF24" s="474"/>
      <c r="AG24" s="474"/>
      <c r="AH24" s="474"/>
      <c r="AI24" s="474"/>
      <c r="AJ24" s="474"/>
      <c r="AK24" s="474"/>
      <c r="AL24" s="474"/>
      <c r="AM24" s="474"/>
      <c r="AN24" s="474"/>
      <c r="AO24" s="474"/>
      <c r="AP24" s="474"/>
      <c r="AQ24" s="474"/>
      <c r="AR24" s="465">
        <f t="shared" si="14"/>
        <v>0</v>
      </c>
      <c r="AS24" s="313"/>
      <c r="AT24" s="6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K24" s="93">
        <f t="shared" si="16"/>
        <v>0</v>
      </c>
    </row>
    <row r="25" spans="1:89" s="57" customFormat="1" ht="17.100000000000001" customHeight="1">
      <c r="B25" s="65"/>
      <c r="C25" s="421" t="s">
        <v>54</v>
      </c>
      <c r="D25" s="470"/>
      <c r="E25" s="470"/>
      <c r="F25" s="470"/>
      <c r="G25" s="470"/>
      <c r="H25" s="470"/>
      <c r="I25" s="470"/>
      <c r="J25" s="470"/>
      <c r="K25" s="470"/>
      <c r="L25" s="470"/>
      <c r="M25" s="471"/>
      <c r="N25" s="471"/>
      <c r="O25" s="471"/>
      <c r="P25" s="472"/>
      <c r="Q25" s="472"/>
      <c r="R25" s="472"/>
      <c r="S25" s="472"/>
      <c r="T25" s="472"/>
      <c r="U25" s="472"/>
      <c r="V25" s="472"/>
      <c r="W25" s="472"/>
      <c r="X25" s="472"/>
      <c r="Y25" s="473"/>
      <c r="Z25" s="473"/>
      <c r="AA25" s="474"/>
      <c r="AB25" s="474"/>
      <c r="AC25" s="474"/>
      <c r="AD25" s="474"/>
      <c r="AE25" s="474"/>
      <c r="AF25" s="474"/>
      <c r="AG25" s="474"/>
      <c r="AH25" s="474"/>
      <c r="AI25" s="474"/>
      <c r="AJ25" s="474"/>
      <c r="AK25" s="474"/>
      <c r="AL25" s="474"/>
      <c r="AM25" s="474"/>
      <c r="AN25" s="474"/>
      <c r="AO25" s="474"/>
      <c r="AP25" s="474"/>
      <c r="AQ25" s="474"/>
      <c r="AR25" s="465">
        <f t="shared" si="14"/>
        <v>0</v>
      </c>
      <c r="AS25" s="313"/>
      <c r="AT25" s="6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K25" s="93">
        <f t="shared" si="16"/>
        <v>0</v>
      </c>
    </row>
    <row r="26" spans="1:89" s="5" customFormat="1" ht="17.100000000000001" customHeight="1">
      <c r="A26" s="12"/>
      <c r="B26" s="15"/>
      <c r="C26" s="422" t="s">
        <v>12</v>
      </c>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65">
        <f t="shared" si="14"/>
        <v>0</v>
      </c>
      <c r="AS26" s="321"/>
      <c r="AT26" s="6"/>
      <c r="AU26" s="93">
        <f>+D26-SUM(D27:D28)</f>
        <v>0</v>
      </c>
      <c r="AV26" s="93">
        <f>+E26-SUM(E27:E28)</f>
        <v>0</v>
      </c>
      <c r="AW26" s="93">
        <f t="shared" ref="AW26:CI26" si="18">+F26-SUM(F27:F28)</f>
        <v>0</v>
      </c>
      <c r="AX26" s="93">
        <f t="shared" si="18"/>
        <v>0</v>
      </c>
      <c r="AY26" s="93">
        <f t="shared" si="18"/>
        <v>0</v>
      </c>
      <c r="AZ26" s="93">
        <f t="shared" si="18"/>
        <v>0</v>
      </c>
      <c r="BA26" s="93">
        <f t="shared" si="18"/>
        <v>0</v>
      </c>
      <c r="BB26" s="93">
        <f t="shared" si="18"/>
        <v>0</v>
      </c>
      <c r="BC26" s="93">
        <f t="shared" si="18"/>
        <v>0</v>
      </c>
      <c r="BD26" s="93">
        <f t="shared" si="18"/>
        <v>0</v>
      </c>
      <c r="BE26" s="93">
        <f t="shared" si="18"/>
        <v>0</v>
      </c>
      <c r="BF26" s="93">
        <f t="shared" si="18"/>
        <v>0</v>
      </c>
      <c r="BG26" s="93">
        <f t="shared" si="18"/>
        <v>0</v>
      </c>
      <c r="BH26" s="93">
        <f t="shared" si="18"/>
        <v>0</v>
      </c>
      <c r="BI26" s="93">
        <f t="shared" si="18"/>
        <v>0</v>
      </c>
      <c r="BJ26" s="93">
        <f t="shared" si="18"/>
        <v>0</v>
      </c>
      <c r="BK26" s="93">
        <f t="shared" si="18"/>
        <v>0</v>
      </c>
      <c r="BL26" s="93">
        <f t="shared" si="18"/>
        <v>0</v>
      </c>
      <c r="BM26" s="93">
        <f t="shared" si="18"/>
        <v>0</v>
      </c>
      <c r="BN26" s="93">
        <f t="shared" si="18"/>
        <v>0</v>
      </c>
      <c r="BO26" s="93">
        <f t="shared" si="18"/>
        <v>0</v>
      </c>
      <c r="BP26" s="93">
        <f t="shared" si="18"/>
        <v>0</v>
      </c>
      <c r="BQ26" s="93">
        <f t="shared" si="18"/>
        <v>0</v>
      </c>
      <c r="BR26" s="93">
        <f t="shared" si="18"/>
        <v>0</v>
      </c>
      <c r="BS26" s="93">
        <f t="shared" si="18"/>
        <v>0</v>
      </c>
      <c r="BT26" s="93">
        <f t="shared" si="18"/>
        <v>0</v>
      </c>
      <c r="BU26" s="93">
        <f t="shared" si="18"/>
        <v>0</v>
      </c>
      <c r="BV26" s="93">
        <f t="shared" si="18"/>
        <v>0</v>
      </c>
      <c r="BW26" s="93">
        <f t="shared" si="18"/>
        <v>0</v>
      </c>
      <c r="BX26" s="93">
        <f t="shared" si="18"/>
        <v>0</v>
      </c>
      <c r="BY26" s="93">
        <f t="shared" si="18"/>
        <v>0</v>
      </c>
      <c r="BZ26" s="93">
        <f t="shared" si="18"/>
        <v>0</v>
      </c>
      <c r="CA26" s="93">
        <f t="shared" si="18"/>
        <v>0</v>
      </c>
      <c r="CB26" s="93">
        <f t="shared" si="18"/>
        <v>0</v>
      </c>
      <c r="CC26" s="93">
        <f t="shared" si="18"/>
        <v>0</v>
      </c>
      <c r="CD26" s="93">
        <f t="shared" si="18"/>
        <v>0</v>
      </c>
      <c r="CE26" s="93">
        <f t="shared" si="18"/>
        <v>0</v>
      </c>
      <c r="CF26" s="93">
        <f t="shared" si="18"/>
        <v>0</v>
      </c>
      <c r="CG26" s="93">
        <f t="shared" si="18"/>
        <v>0</v>
      </c>
      <c r="CH26" s="93">
        <f t="shared" si="18"/>
        <v>0</v>
      </c>
      <c r="CI26" s="93">
        <f t="shared" si="18"/>
        <v>0</v>
      </c>
      <c r="CK26" s="93">
        <f t="shared" si="16"/>
        <v>0</v>
      </c>
    </row>
    <row r="27" spans="1:89" s="57" customFormat="1" ht="17.100000000000001" customHeight="1">
      <c r="B27" s="65"/>
      <c r="C27" s="421" t="s">
        <v>53</v>
      </c>
      <c r="D27" s="470"/>
      <c r="E27" s="470"/>
      <c r="F27" s="470"/>
      <c r="G27" s="470"/>
      <c r="H27" s="470"/>
      <c r="I27" s="470"/>
      <c r="J27" s="470"/>
      <c r="K27" s="470"/>
      <c r="L27" s="470"/>
      <c r="M27" s="471"/>
      <c r="N27" s="471"/>
      <c r="O27" s="471"/>
      <c r="P27" s="472"/>
      <c r="Q27" s="472"/>
      <c r="R27" s="472"/>
      <c r="S27" s="472"/>
      <c r="T27" s="472"/>
      <c r="U27" s="472"/>
      <c r="V27" s="472"/>
      <c r="W27" s="472"/>
      <c r="X27" s="472"/>
      <c r="Y27" s="473"/>
      <c r="Z27" s="473"/>
      <c r="AA27" s="474"/>
      <c r="AB27" s="474"/>
      <c r="AC27" s="474"/>
      <c r="AD27" s="474"/>
      <c r="AE27" s="474"/>
      <c r="AF27" s="474"/>
      <c r="AG27" s="474"/>
      <c r="AH27" s="474"/>
      <c r="AI27" s="474"/>
      <c r="AJ27" s="474"/>
      <c r="AK27" s="474"/>
      <c r="AL27" s="474"/>
      <c r="AM27" s="474"/>
      <c r="AN27" s="474"/>
      <c r="AO27" s="474"/>
      <c r="AP27" s="474"/>
      <c r="AQ27" s="474"/>
      <c r="AR27" s="465">
        <f t="shared" si="14"/>
        <v>0</v>
      </c>
      <c r="AS27" s="313"/>
      <c r="AT27" s="6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K27" s="93">
        <f t="shared" si="16"/>
        <v>0</v>
      </c>
    </row>
    <row r="28" spans="1:89" s="57" customFormat="1" ht="17.100000000000001" customHeight="1">
      <c r="B28" s="65"/>
      <c r="C28" s="421" t="s">
        <v>54</v>
      </c>
      <c r="D28" s="470"/>
      <c r="E28" s="470"/>
      <c r="F28" s="470"/>
      <c r="G28" s="470"/>
      <c r="H28" s="470"/>
      <c r="I28" s="470"/>
      <c r="J28" s="470"/>
      <c r="K28" s="470"/>
      <c r="L28" s="470"/>
      <c r="M28" s="471"/>
      <c r="N28" s="471"/>
      <c r="O28" s="471"/>
      <c r="P28" s="472"/>
      <c r="Q28" s="472"/>
      <c r="R28" s="472"/>
      <c r="S28" s="472"/>
      <c r="T28" s="472"/>
      <c r="U28" s="472"/>
      <c r="V28" s="472"/>
      <c r="W28" s="472"/>
      <c r="X28" s="472"/>
      <c r="Y28" s="473"/>
      <c r="Z28" s="473"/>
      <c r="AA28" s="474"/>
      <c r="AB28" s="474"/>
      <c r="AC28" s="474"/>
      <c r="AD28" s="474"/>
      <c r="AE28" s="474"/>
      <c r="AF28" s="474"/>
      <c r="AG28" s="474"/>
      <c r="AH28" s="474"/>
      <c r="AI28" s="474"/>
      <c r="AJ28" s="474"/>
      <c r="AK28" s="474"/>
      <c r="AL28" s="474"/>
      <c r="AM28" s="474"/>
      <c r="AN28" s="474"/>
      <c r="AO28" s="474"/>
      <c r="AP28" s="474"/>
      <c r="AQ28" s="474"/>
      <c r="AR28" s="465">
        <f t="shared" si="14"/>
        <v>0</v>
      </c>
      <c r="AS28" s="313"/>
      <c r="AT28" s="6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K28" s="93">
        <f t="shared" si="16"/>
        <v>0</v>
      </c>
    </row>
    <row r="29" spans="1:89" s="6" customFormat="1" ht="17.100000000000001" customHeight="1">
      <c r="A29" s="12"/>
      <c r="B29" s="15"/>
      <c r="C29" s="422" t="s">
        <v>292</v>
      </c>
      <c r="D29" s="466">
        <f t="shared" ref="D29:AQ29" si="19">+SUM(D26,D23,D20)</f>
        <v>0</v>
      </c>
      <c r="E29" s="466">
        <f t="shared" ref="E29" si="20">+SUM(E26,E23,E20)</f>
        <v>0</v>
      </c>
      <c r="F29" s="466">
        <f t="shared" si="19"/>
        <v>0</v>
      </c>
      <c r="G29" s="466">
        <f t="shared" si="19"/>
        <v>0</v>
      </c>
      <c r="H29" s="466">
        <f t="shared" si="19"/>
        <v>0</v>
      </c>
      <c r="I29" s="466">
        <f t="shared" si="19"/>
        <v>0</v>
      </c>
      <c r="J29" s="466">
        <f t="shared" si="19"/>
        <v>0</v>
      </c>
      <c r="K29" s="466">
        <f t="shared" si="19"/>
        <v>0</v>
      </c>
      <c r="L29" s="466">
        <f t="shared" si="19"/>
        <v>0</v>
      </c>
      <c r="M29" s="466">
        <f t="shared" si="19"/>
        <v>0</v>
      </c>
      <c r="N29" s="466">
        <f t="shared" si="19"/>
        <v>0</v>
      </c>
      <c r="O29" s="466">
        <f t="shared" si="19"/>
        <v>0</v>
      </c>
      <c r="P29" s="466">
        <f t="shared" si="19"/>
        <v>0</v>
      </c>
      <c r="Q29" s="466">
        <f t="shared" si="19"/>
        <v>0</v>
      </c>
      <c r="R29" s="466">
        <f t="shared" si="19"/>
        <v>0</v>
      </c>
      <c r="S29" s="466">
        <f t="shared" si="19"/>
        <v>0</v>
      </c>
      <c r="T29" s="466">
        <f t="shared" si="19"/>
        <v>0</v>
      </c>
      <c r="U29" s="466">
        <f t="shared" si="19"/>
        <v>0</v>
      </c>
      <c r="V29" s="466">
        <f t="shared" si="19"/>
        <v>0</v>
      </c>
      <c r="W29" s="466">
        <f t="shared" si="19"/>
        <v>0</v>
      </c>
      <c r="X29" s="466">
        <f t="shared" si="19"/>
        <v>0</v>
      </c>
      <c r="Y29" s="466">
        <f t="shared" si="19"/>
        <v>0</v>
      </c>
      <c r="Z29" s="466">
        <f t="shared" si="19"/>
        <v>0</v>
      </c>
      <c r="AA29" s="466">
        <f t="shared" si="19"/>
        <v>0</v>
      </c>
      <c r="AB29" s="466">
        <f t="shared" si="19"/>
        <v>0</v>
      </c>
      <c r="AC29" s="466">
        <f t="shared" si="19"/>
        <v>0</v>
      </c>
      <c r="AD29" s="466">
        <f t="shared" si="19"/>
        <v>0</v>
      </c>
      <c r="AE29" s="466">
        <f t="shared" si="19"/>
        <v>0</v>
      </c>
      <c r="AF29" s="466">
        <f t="shared" si="19"/>
        <v>0</v>
      </c>
      <c r="AG29" s="466">
        <f t="shared" si="19"/>
        <v>0</v>
      </c>
      <c r="AH29" s="466">
        <f t="shared" si="19"/>
        <v>0</v>
      </c>
      <c r="AI29" s="466">
        <f t="shared" si="19"/>
        <v>0</v>
      </c>
      <c r="AJ29" s="466">
        <f t="shared" si="19"/>
        <v>0</v>
      </c>
      <c r="AK29" s="466">
        <f t="shared" si="19"/>
        <v>0</v>
      </c>
      <c r="AL29" s="466">
        <f t="shared" si="19"/>
        <v>0</v>
      </c>
      <c r="AM29" s="466">
        <f t="shared" si="19"/>
        <v>0</v>
      </c>
      <c r="AN29" s="466">
        <f t="shared" si="19"/>
        <v>0</v>
      </c>
      <c r="AO29" s="466">
        <f t="shared" si="19"/>
        <v>0</v>
      </c>
      <c r="AP29" s="466">
        <f t="shared" si="19"/>
        <v>0</v>
      </c>
      <c r="AQ29" s="466">
        <f t="shared" si="19"/>
        <v>0</v>
      </c>
      <c r="AR29" s="465">
        <f t="shared" si="14"/>
        <v>0</v>
      </c>
      <c r="AS29" s="321"/>
      <c r="AU29" s="93">
        <f>+D29-D20-D23-D26</f>
        <v>0</v>
      </c>
      <c r="AV29" s="93">
        <f>+E29-E20-E23-E26</f>
        <v>0</v>
      </c>
      <c r="AW29" s="93">
        <f t="shared" ref="AW29:CI29" si="21">+F29-F20-F23-F26</f>
        <v>0</v>
      </c>
      <c r="AX29" s="93">
        <f t="shared" si="21"/>
        <v>0</v>
      </c>
      <c r="AY29" s="93">
        <f t="shared" si="21"/>
        <v>0</v>
      </c>
      <c r="AZ29" s="93">
        <f t="shared" si="21"/>
        <v>0</v>
      </c>
      <c r="BA29" s="93">
        <f t="shared" si="21"/>
        <v>0</v>
      </c>
      <c r="BB29" s="93">
        <f t="shared" si="21"/>
        <v>0</v>
      </c>
      <c r="BC29" s="93">
        <f t="shared" si="21"/>
        <v>0</v>
      </c>
      <c r="BD29" s="93">
        <f t="shared" si="21"/>
        <v>0</v>
      </c>
      <c r="BE29" s="93">
        <f t="shared" si="21"/>
        <v>0</v>
      </c>
      <c r="BF29" s="93">
        <f t="shared" si="21"/>
        <v>0</v>
      </c>
      <c r="BG29" s="93">
        <f t="shared" si="21"/>
        <v>0</v>
      </c>
      <c r="BH29" s="93">
        <f t="shared" si="21"/>
        <v>0</v>
      </c>
      <c r="BI29" s="93">
        <f t="shared" si="21"/>
        <v>0</v>
      </c>
      <c r="BJ29" s="93">
        <f t="shared" si="21"/>
        <v>0</v>
      </c>
      <c r="BK29" s="93">
        <f t="shared" si="21"/>
        <v>0</v>
      </c>
      <c r="BL29" s="93">
        <f t="shared" si="21"/>
        <v>0</v>
      </c>
      <c r="BM29" s="93">
        <f t="shared" si="21"/>
        <v>0</v>
      </c>
      <c r="BN29" s="93">
        <f t="shared" si="21"/>
        <v>0</v>
      </c>
      <c r="BO29" s="93">
        <f t="shared" si="21"/>
        <v>0</v>
      </c>
      <c r="BP29" s="93">
        <f t="shared" si="21"/>
        <v>0</v>
      </c>
      <c r="BQ29" s="93">
        <f t="shared" si="21"/>
        <v>0</v>
      </c>
      <c r="BR29" s="93">
        <f t="shared" si="21"/>
        <v>0</v>
      </c>
      <c r="BS29" s="93">
        <f t="shared" si="21"/>
        <v>0</v>
      </c>
      <c r="BT29" s="93">
        <f t="shared" si="21"/>
        <v>0</v>
      </c>
      <c r="BU29" s="93">
        <f t="shared" si="21"/>
        <v>0</v>
      </c>
      <c r="BV29" s="93">
        <f t="shared" si="21"/>
        <v>0</v>
      </c>
      <c r="BW29" s="93">
        <f t="shared" si="21"/>
        <v>0</v>
      </c>
      <c r="BX29" s="93">
        <f t="shared" si="21"/>
        <v>0</v>
      </c>
      <c r="BY29" s="93">
        <f t="shared" si="21"/>
        <v>0</v>
      </c>
      <c r="BZ29" s="93">
        <f t="shared" si="21"/>
        <v>0</v>
      </c>
      <c r="CA29" s="93">
        <f t="shared" si="21"/>
        <v>0</v>
      </c>
      <c r="CB29" s="93">
        <f t="shared" si="21"/>
        <v>0</v>
      </c>
      <c r="CC29" s="93">
        <f t="shared" si="21"/>
        <v>0</v>
      </c>
      <c r="CD29" s="93">
        <f t="shared" si="21"/>
        <v>0</v>
      </c>
      <c r="CE29" s="93">
        <f t="shared" si="21"/>
        <v>0</v>
      </c>
      <c r="CF29" s="93">
        <f t="shared" si="21"/>
        <v>0</v>
      </c>
      <c r="CG29" s="93">
        <f t="shared" si="21"/>
        <v>0</v>
      </c>
      <c r="CH29" s="93">
        <f t="shared" si="21"/>
        <v>0</v>
      </c>
      <c r="CI29" s="93">
        <f t="shared" si="21"/>
        <v>0</v>
      </c>
      <c r="CK29" s="93">
        <f t="shared" si="16"/>
        <v>0</v>
      </c>
    </row>
    <row r="30" spans="1:89" s="61" customFormat="1" ht="30" customHeight="1">
      <c r="B30" s="67"/>
      <c r="C30" s="420" t="s">
        <v>290</v>
      </c>
      <c r="D30" s="460"/>
      <c r="E30" s="460"/>
      <c r="F30" s="460"/>
      <c r="G30" s="460"/>
      <c r="H30" s="460"/>
      <c r="I30" s="460"/>
      <c r="J30" s="460"/>
      <c r="K30" s="460"/>
      <c r="L30" s="460"/>
      <c r="M30" s="460"/>
      <c r="N30" s="460"/>
      <c r="O30" s="460"/>
      <c r="P30" s="461"/>
      <c r="Q30" s="461"/>
      <c r="R30" s="461"/>
      <c r="S30" s="461"/>
      <c r="T30" s="461"/>
      <c r="U30" s="461"/>
      <c r="V30" s="461"/>
      <c r="W30" s="461"/>
      <c r="X30" s="461"/>
      <c r="Y30" s="467"/>
      <c r="Z30" s="467"/>
      <c r="AA30" s="468"/>
      <c r="AB30" s="468"/>
      <c r="AC30" s="468"/>
      <c r="AD30" s="468"/>
      <c r="AE30" s="468"/>
      <c r="AF30" s="468"/>
      <c r="AG30" s="468"/>
      <c r="AH30" s="468"/>
      <c r="AI30" s="468"/>
      <c r="AJ30" s="468"/>
      <c r="AK30" s="468"/>
      <c r="AL30" s="468"/>
      <c r="AM30" s="468"/>
      <c r="AN30" s="468"/>
      <c r="AO30" s="468"/>
      <c r="AP30" s="468"/>
      <c r="AQ30" s="468"/>
      <c r="AR30" s="469"/>
      <c r="AS30" s="308"/>
      <c r="AT30" s="115"/>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K30" s="93"/>
    </row>
    <row r="31" spans="1:89" s="57" customFormat="1" ht="17.100000000000001" customHeight="1">
      <c r="B31" s="62"/>
      <c r="C31" s="394" t="s">
        <v>10</v>
      </c>
      <c r="D31" s="470"/>
      <c r="E31" s="470"/>
      <c r="F31" s="470"/>
      <c r="G31" s="470"/>
      <c r="H31" s="470"/>
      <c r="I31" s="470"/>
      <c r="J31" s="470"/>
      <c r="K31" s="470"/>
      <c r="L31" s="470"/>
      <c r="M31" s="471"/>
      <c r="N31" s="471"/>
      <c r="O31" s="471"/>
      <c r="P31" s="472"/>
      <c r="Q31" s="472"/>
      <c r="R31" s="472"/>
      <c r="S31" s="472"/>
      <c r="T31" s="472"/>
      <c r="U31" s="472"/>
      <c r="V31" s="472"/>
      <c r="W31" s="472"/>
      <c r="X31" s="472"/>
      <c r="Y31" s="473"/>
      <c r="Z31" s="473"/>
      <c r="AA31" s="474"/>
      <c r="AB31" s="474"/>
      <c r="AC31" s="474"/>
      <c r="AD31" s="474"/>
      <c r="AE31" s="474"/>
      <c r="AF31" s="474"/>
      <c r="AG31" s="474"/>
      <c r="AH31" s="474"/>
      <c r="AI31" s="474"/>
      <c r="AJ31" s="474"/>
      <c r="AK31" s="474"/>
      <c r="AL31" s="474"/>
      <c r="AM31" s="474"/>
      <c r="AN31" s="474"/>
      <c r="AO31" s="474"/>
      <c r="AP31" s="474"/>
      <c r="AQ31" s="474"/>
      <c r="AR31" s="465">
        <f t="shared" ref="AR31:AR40" si="22">+SUM(D31:AQ31)</f>
        <v>0</v>
      </c>
      <c r="AS31" s="313"/>
      <c r="AT31" s="63"/>
      <c r="AU31" s="93">
        <f>+D31-SUM(D32:D33)</f>
        <v>0</v>
      </c>
      <c r="AV31" s="93">
        <f>+E31-SUM(E32:E33)</f>
        <v>0</v>
      </c>
      <c r="AW31" s="93">
        <f t="shared" ref="AW31:BP31" si="23">+F31-SUM(F32:F33)</f>
        <v>0</v>
      </c>
      <c r="AX31" s="93">
        <f t="shared" si="23"/>
        <v>0</v>
      </c>
      <c r="AY31" s="93">
        <f t="shared" si="23"/>
        <v>0</v>
      </c>
      <c r="AZ31" s="93">
        <f t="shared" si="23"/>
        <v>0</v>
      </c>
      <c r="BA31" s="93">
        <f t="shared" si="23"/>
        <v>0</v>
      </c>
      <c r="BB31" s="93">
        <f t="shared" si="23"/>
        <v>0</v>
      </c>
      <c r="BC31" s="93">
        <f t="shared" si="23"/>
        <v>0</v>
      </c>
      <c r="BD31" s="93">
        <f t="shared" si="23"/>
        <v>0</v>
      </c>
      <c r="BE31" s="93">
        <f t="shared" si="23"/>
        <v>0</v>
      </c>
      <c r="BF31" s="93">
        <f t="shared" si="23"/>
        <v>0</v>
      </c>
      <c r="BG31" s="93">
        <f t="shared" si="23"/>
        <v>0</v>
      </c>
      <c r="BH31" s="93">
        <f t="shared" si="23"/>
        <v>0</v>
      </c>
      <c r="BI31" s="93">
        <f t="shared" si="23"/>
        <v>0</v>
      </c>
      <c r="BJ31" s="93">
        <f t="shared" si="23"/>
        <v>0</v>
      </c>
      <c r="BK31" s="93">
        <f t="shared" si="23"/>
        <v>0</v>
      </c>
      <c r="BL31" s="93">
        <f t="shared" si="23"/>
        <v>0</v>
      </c>
      <c r="BM31" s="93">
        <f t="shared" si="23"/>
        <v>0</v>
      </c>
      <c r="BN31" s="93">
        <f t="shared" si="23"/>
        <v>0</v>
      </c>
      <c r="BO31" s="93">
        <f t="shared" si="23"/>
        <v>0</v>
      </c>
      <c r="BP31" s="93">
        <f t="shared" si="23"/>
        <v>0</v>
      </c>
      <c r="BQ31" s="93">
        <f t="shared" ref="BQ31:CI31" si="24">+Z31-SUM(Z32:Z33)</f>
        <v>0</v>
      </c>
      <c r="BR31" s="93">
        <f t="shared" si="24"/>
        <v>0</v>
      </c>
      <c r="BS31" s="93">
        <f t="shared" si="24"/>
        <v>0</v>
      </c>
      <c r="BT31" s="93">
        <f t="shared" si="24"/>
        <v>0</v>
      </c>
      <c r="BU31" s="93">
        <f t="shared" si="24"/>
        <v>0</v>
      </c>
      <c r="BV31" s="93">
        <f t="shared" si="24"/>
        <v>0</v>
      </c>
      <c r="BW31" s="93">
        <f t="shared" si="24"/>
        <v>0</v>
      </c>
      <c r="BX31" s="93">
        <f t="shared" si="24"/>
        <v>0</v>
      </c>
      <c r="BY31" s="93">
        <f t="shared" si="24"/>
        <v>0</v>
      </c>
      <c r="BZ31" s="93">
        <f t="shared" si="24"/>
        <v>0</v>
      </c>
      <c r="CA31" s="93">
        <f t="shared" si="24"/>
        <v>0</v>
      </c>
      <c r="CB31" s="93">
        <f t="shared" si="24"/>
        <v>0</v>
      </c>
      <c r="CC31" s="93">
        <f t="shared" si="24"/>
        <v>0</v>
      </c>
      <c r="CD31" s="93">
        <f t="shared" si="24"/>
        <v>0</v>
      </c>
      <c r="CE31" s="93">
        <f t="shared" si="24"/>
        <v>0</v>
      </c>
      <c r="CF31" s="93">
        <f t="shared" si="24"/>
        <v>0</v>
      </c>
      <c r="CG31" s="93">
        <f t="shared" si="24"/>
        <v>0</v>
      </c>
      <c r="CH31" s="93">
        <f t="shared" si="24"/>
        <v>0</v>
      </c>
      <c r="CI31" s="93">
        <f t="shared" si="24"/>
        <v>0</v>
      </c>
      <c r="CK31" s="93">
        <f t="shared" ref="CK31:CK40" si="25">+AR31-SUM(D31:AQ31)</f>
        <v>0</v>
      </c>
    </row>
    <row r="32" spans="1:89" s="57" customFormat="1" ht="17.100000000000001" customHeight="1">
      <c r="B32" s="65"/>
      <c r="C32" s="421" t="s">
        <v>53</v>
      </c>
      <c r="D32" s="470"/>
      <c r="E32" s="470"/>
      <c r="F32" s="470"/>
      <c r="G32" s="470"/>
      <c r="H32" s="470"/>
      <c r="I32" s="470"/>
      <c r="J32" s="470"/>
      <c r="K32" s="470"/>
      <c r="L32" s="470"/>
      <c r="M32" s="471"/>
      <c r="N32" s="471"/>
      <c r="O32" s="471"/>
      <c r="P32" s="472"/>
      <c r="Q32" s="472"/>
      <c r="R32" s="472"/>
      <c r="S32" s="472"/>
      <c r="T32" s="472"/>
      <c r="U32" s="472"/>
      <c r="V32" s="472"/>
      <c r="W32" s="472"/>
      <c r="X32" s="472"/>
      <c r="Y32" s="473"/>
      <c r="Z32" s="473"/>
      <c r="AA32" s="474"/>
      <c r="AB32" s="474"/>
      <c r="AC32" s="474"/>
      <c r="AD32" s="474"/>
      <c r="AE32" s="474"/>
      <c r="AF32" s="474"/>
      <c r="AG32" s="474"/>
      <c r="AH32" s="474"/>
      <c r="AI32" s="474"/>
      <c r="AJ32" s="474"/>
      <c r="AK32" s="474"/>
      <c r="AL32" s="474"/>
      <c r="AM32" s="474"/>
      <c r="AN32" s="474"/>
      <c r="AO32" s="474"/>
      <c r="AP32" s="474"/>
      <c r="AQ32" s="474"/>
      <c r="AR32" s="465">
        <f t="shared" si="22"/>
        <v>0</v>
      </c>
      <c r="AS32" s="313"/>
      <c r="AT32" s="6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K32" s="93">
        <f t="shared" si="25"/>
        <v>0</v>
      </c>
    </row>
    <row r="33" spans="1:89" s="57" customFormat="1" ht="17.100000000000001" customHeight="1">
      <c r="B33" s="65"/>
      <c r="C33" s="421" t="s">
        <v>54</v>
      </c>
      <c r="D33" s="470"/>
      <c r="E33" s="470"/>
      <c r="F33" s="470"/>
      <c r="G33" s="470"/>
      <c r="H33" s="470"/>
      <c r="I33" s="470"/>
      <c r="J33" s="470"/>
      <c r="K33" s="470"/>
      <c r="L33" s="470"/>
      <c r="M33" s="471"/>
      <c r="N33" s="471"/>
      <c r="O33" s="471"/>
      <c r="P33" s="472"/>
      <c r="Q33" s="472"/>
      <c r="R33" s="472"/>
      <c r="S33" s="472"/>
      <c r="T33" s="472"/>
      <c r="U33" s="472"/>
      <c r="V33" s="472"/>
      <c r="W33" s="472"/>
      <c r="X33" s="472"/>
      <c r="Y33" s="473"/>
      <c r="Z33" s="473"/>
      <c r="AA33" s="474"/>
      <c r="AB33" s="474"/>
      <c r="AC33" s="474"/>
      <c r="AD33" s="474"/>
      <c r="AE33" s="474"/>
      <c r="AF33" s="474"/>
      <c r="AG33" s="474"/>
      <c r="AH33" s="474"/>
      <c r="AI33" s="474"/>
      <c r="AJ33" s="474"/>
      <c r="AK33" s="474"/>
      <c r="AL33" s="474"/>
      <c r="AM33" s="474"/>
      <c r="AN33" s="474"/>
      <c r="AO33" s="474"/>
      <c r="AP33" s="474"/>
      <c r="AQ33" s="474"/>
      <c r="AR33" s="465">
        <f t="shared" si="22"/>
        <v>0</v>
      </c>
      <c r="AS33" s="313"/>
      <c r="AT33" s="6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K33" s="93">
        <f t="shared" si="25"/>
        <v>0</v>
      </c>
    </row>
    <row r="34" spans="1:89" s="5" customFormat="1" ht="17.100000000000001" customHeight="1">
      <c r="A34" s="12"/>
      <c r="B34" s="15"/>
      <c r="C34" s="422" t="s">
        <v>11</v>
      </c>
      <c r="D34" s="470"/>
      <c r="E34" s="470"/>
      <c r="F34" s="470"/>
      <c r="G34" s="470"/>
      <c r="H34" s="470"/>
      <c r="I34" s="470"/>
      <c r="J34" s="470"/>
      <c r="K34" s="470"/>
      <c r="L34" s="470"/>
      <c r="M34" s="470"/>
      <c r="N34" s="470"/>
      <c r="O34" s="470"/>
      <c r="P34" s="470"/>
      <c r="Q34" s="470"/>
      <c r="R34" s="470"/>
      <c r="S34" s="470"/>
      <c r="T34" s="470"/>
      <c r="U34" s="470"/>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65">
        <f t="shared" si="22"/>
        <v>0</v>
      </c>
      <c r="AS34" s="321"/>
      <c r="AT34" s="6"/>
      <c r="AU34" s="93">
        <f>+D34-SUM(D35:D36)</f>
        <v>0</v>
      </c>
      <c r="AV34" s="93">
        <f>+E34-SUM(E35:E36)</f>
        <v>0</v>
      </c>
      <c r="AW34" s="93">
        <f t="shared" ref="AW34:BP34" si="26">+F34-SUM(F35:F36)</f>
        <v>0</v>
      </c>
      <c r="AX34" s="93">
        <f t="shared" si="26"/>
        <v>0</v>
      </c>
      <c r="AY34" s="93">
        <f t="shared" si="26"/>
        <v>0</v>
      </c>
      <c r="AZ34" s="93">
        <f t="shared" si="26"/>
        <v>0</v>
      </c>
      <c r="BA34" s="93">
        <f t="shared" si="26"/>
        <v>0</v>
      </c>
      <c r="BB34" s="93">
        <f t="shared" si="26"/>
        <v>0</v>
      </c>
      <c r="BC34" s="93">
        <f t="shared" si="26"/>
        <v>0</v>
      </c>
      <c r="BD34" s="93">
        <f t="shared" si="26"/>
        <v>0</v>
      </c>
      <c r="BE34" s="93">
        <f t="shared" si="26"/>
        <v>0</v>
      </c>
      <c r="BF34" s="93">
        <f t="shared" si="26"/>
        <v>0</v>
      </c>
      <c r="BG34" s="93">
        <f t="shared" si="26"/>
        <v>0</v>
      </c>
      <c r="BH34" s="93">
        <f t="shared" si="26"/>
        <v>0</v>
      </c>
      <c r="BI34" s="93">
        <f t="shared" si="26"/>
        <v>0</v>
      </c>
      <c r="BJ34" s="93">
        <f t="shared" si="26"/>
        <v>0</v>
      </c>
      <c r="BK34" s="93">
        <f t="shared" si="26"/>
        <v>0</v>
      </c>
      <c r="BL34" s="93">
        <f t="shared" si="26"/>
        <v>0</v>
      </c>
      <c r="BM34" s="93">
        <f t="shared" si="26"/>
        <v>0</v>
      </c>
      <c r="BN34" s="93">
        <f t="shared" si="26"/>
        <v>0</v>
      </c>
      <c r="BO34" s="93">
        <f t="shared" si="26"/>
        <v>0</v>
      </c>
      <c r="BP34" s="93">
        <f t="shared" si="26"/>
        <v>0</v>
      </c>
      <c r="BQ34" s="93">
        <f t="shared" ref="BQ34:CI34" si="27">+Z34-SUM(Z35:Z36)</f>
        <v>0</v>
      </c>
      <c r="BR34" s="93">
        <f t="shared" si="27"/>
        <v>0</v>
      </c>
      <c r="BS34" s="93">
        <f t="shared" si="27"/>
        <v>0</v>
      </c>
      <c r="BT34" s="93">
        <f t="shared" si="27"/>
        <v>0</v>
      </c>
      <c r="BU34" s="93">
        <f t="shared" si="27"/>
        <v>0</v>
      </c>
      <c r="BV34" s="93">
        <f t="shared" si="27"/>
        <v>0</v>
      </c>
      <c r="BW34" s="93">
        <f t="shared" si="27"/>
        <v>0</v>
      </c>
      <c r="BX34" s="93">
        <f t="shared" si="27"/>
        <v>0</v>
      </c>
      <c r="BY34" s="93">
        <f t="shared" si="27"/>
        <v>0</v>
      </c>
      <c r="BZ34" s="93">
        <f t="shared" si="27"/>
        <v>0</v>
      </c>
      <c r="CA34" s="93">
        <f t="shared" si="27"/>
        <v>0</v>
      </c>
      <c r="CB34" s="93">
        <f t="shared" si="27"/>
        <v>0</v>
      </c>
      <c r="CC34" s="93">
        <f t="shared" si="27"/>
        <v>0</v>
      </c>
      <c r="CD34" s="93">
        <f t="shared" si="27"/>
        <v>0</v>
      </c>
      <c r="CE34" s="93">
        <f t="shared" si="27"/>
        <v>0</v>
      </c>
      <c r="CF34" s="93">
        <f t="shared" si="27"/>
        <v>0</v>
      </c>
      <c r="CG34" s="93">
        <f t="shared" si="27"/>
        <v>0</v>
      </c>
      <c r="CH34" s="93">
        <f t="shared" si="27"/>
        <v>0</v>
      </c>
      <c r="CI34" s="93">
        <f t="shared" si="27"/>
        <v>0</v>
      </c>
      <c r="CK34" s="93">
        <f t="shared" si="25"/>
        <v>0</v>
      </c>
    </row>
    <row r="35" spans="1:89" s="57" customFormat="1" ht="17.100000000000001" customHeight="1">
      <c r="B35" s="65"/>
      <c r="C35" s="421" t="s">
        <v>53</v>
      </c>
      <c r="D35" s="470"/>
      <c r="E35" s="470"/>
      <c r="F35" s="470"/>
      <c r="G35" s="470"/>
      <c r="H35" s="470"/>
      <c r="I35" s="470"/>
      <c r="J35" s="470"/>
      <c r="K35" s="470"/>
      <c r="L35" s="470"/>
      <c r="M35" s="471"/>
      <c r="N35" s="471"/>
      <c r="O35" s="471"/>
      <c r="P35" s="472"/>
      <c r="Q35" s="472"/>
      <c r="R35" s="472"/>
      <c r="S35" s="472"/>
      <c r="T35" s="472"/>
      <c r="U35" s="472"/>
      <c r="V35" s="472"/>
      <c r="W35" s="472"/>
      <c r="X35" s="472"/>
      <c r="Y35" s="473"/>
      <c r="Z35" s="473"/>
      <c r="AA35" s="474"/>
      <c r="AB35" s="474"/>
      <c r="AC35" s="474"/>
      <c r="AD35" s="474"/>
      <c r="AE35" s="474"/>
      <c r="AF35" s="474"/>
      <c r="AG35" s="474"/>
      <c r="AH35" s="474"/>
      <c r="AI35" s="474"/>
      <c r="AJ35" s="474"/>
      <c r="AK35" s="474"/>
      <c r="AL35" s="474"/>
      <c r="AM35" s="474"/>
      <c r="AN35" s="474"/>
      <c r="AO35" s="474"/>
      <c r="AP35" s="474"/>
      <c r="AQ35" s="474"/>
      <c r="AR35" s="465">
        <f t="shared" si="22"/>
        <v>0</v>
      </c>
      <c r="AS35" s="313"/>
      <c r="AT35" s="6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K35" s="93">
        <f t="shared" si="25"/>
        <v>0</v>
      </c>
    </row>
    <row r="36" spans="1:89" s="57" customFormat="1" ht="17.100000000000001" customHeight="1">
      <c r="B36" s="65"/>
      <c r="C36" s="421" t="s">
        <v>54</v>
      </c>
      <c r="D36" s="470"/>
      <c r="E36" s="470"/>
      <c r="F36" s="470"/>
      <c r="G36" s="470"/>
      <c r="H36" s="470"/>
      <c r="I36" s="470"/>
      <c r="J36" s="470"/>
      <c r="K36" s="470"/>
      <c r="L36" s="470"/>
      <c r="M36" s="471"/>
      <c r="N36" s="471"/>
      <c r="O36" s="471"/>
      <c r="P36" s="472"/>
      <c r="Q36" s="472"/>
      <c r="R36" s="472"/>
      <c r="S36" s="472"/>
      <c r="T36" s="472"/>
      <c r="U36" s="472"/>
      <c r="V36" s="472"/>
      <c r="W36" s="472"/>
      <c r="X36" s="472"/>
      <c r="Y36" s="473"/>
      <c r="Z36" s="473"/>
      <c r="AA36" s="474"/>
      <c r="AB36" s="474"/>
      <c r="AC36" s="474"/>
      <c r="AD36" s="474"/>
      <c r="AE36" s="474"/>
      <c r="AF36" s="474"/>
      <c r="AG36" s="474"/>
      <c r="AH36" s="474"/>
      <c r="AI36" s="474"/>
      <c r="AJ36" s="474"/>
      <c r="AK36" s="474"/>
      <c r="AL36" s="474"/>
      <c r="AM36" s="474"/>
      <c r="AN36" s="474"/>
      <c r="AO36" s="474"/>
      <c r="AP36" s="474"/>
      <c r="AQ36" s="474"/>
      <c r="AR36" s="465">
        <f t="shared" si="22"/>
        <v>0</v>
      </c>
      <c r="AS36" s="313"/>
      <c r="AT36" s="6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c r="BZ36" s="93"/>
      <c r="CA36" s="93"/>
      <c r="CB36" s="93"/>
      <c r="CC36" s="93"/>
      <c r="CD36" s="93"/>
      <c r="CE36" s="93"/>
      <c r="CF36" s="93"/>
      <c r="CG36" s="93"/>
      <c r="CH36" s="93"/>
      <c r="CI36" s="93"/>
      <c r="CK36" s="93">
        <f t="shared" si="25"/>
        <v>0</v>
      </c>
    </row>
    <row r="37" spans="1:89" s="5" customFormat="1" ht="17.100000000000001" customHeight="1">
      <c r="A37" s="12"/>
      <c r="B37" s="15"/>
      <c r="C37" s="422" t="s">
        <v>12</v>
      </c>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0"/>
      <c r="AO37" s="470"/>
      <c r="AP37" s="470"/>
      <c r="AQ37" s="470"/>
      <c r="AR37" s="465">
        <f t="shared" si="22"/>
        <v>0</v>
      </c>
      <c r="AS37" s="321"/>
      <c r="AT37" s="6"/>
      <c r="AU37" s="93">
        <f>+D37-SUM(D38:D39)</f>
        <v>0</v>
      </c>
      <c r="AV37" s="93">
        <f>+E37-SUM(E38:E39)</f>
        <v>0</v>
      </c>
      <c r="AW37" s="93">
        <f t="shared" ref="AW37:BP37" si="28">+F37-SUM(F38:F39)</f>
        <v>0</v>
      </c>
      <c r="AX37" s="93">
        <f t="shared" si="28"/>
        <v>0</v>
      </c>
      <c r="AY37" s="93">
        <f t="shared" si="28"/>
        <v>0</v>
      </c>
      <c r="AZ37" s="93">
        <f t="shared" si="28"/>
        <v>0</v>
      </c>
      <c r="BA37" s="93">
        <f t="shared" si="28"/>
        <v>0</v>
      </c>
      <c r="BB37" s="93">
        <f t="shared" si="28"/>
        <v>0</v>
      </c>
      <c r="BC37" s="93">
        <f t="shared" si="28"/>
        <v>0</v>
      </c>
      <c r="BD37" s="93">
        <f t="shared" si="28"/>
        <v>0</v>
      </c>
      <c r="BE37" s="93">
        <f t="shared" si="28"/>
        <v>0</v>
      </c>
      <c r="BF37" s="93">
        <f t="shared" si="28"/>
        <v>0</v>
      </c>
      <c r="BG37" s="93">
        <f t="shared" si="28"/>
        <v>0</v>
      </c>
      <c r="BH37" s="93">
        <f t="shared" si="28"/>
        <v>0</v>
      </c>
      <c r="BI37" s="93">
        <f t="shared" si="28"/>
        <v>0</v>
      </c>
      <c r="BJ37" s="93">
        <f t="shared" si="28"/>
        <v>0</v>
      </c>
      <c r="BK37" s="93">
        <f t="shared" si="28"/>
        <v>0</v>
      </c>
      <c r="BL37" s="93">
        <f t="shared" si="28"/>
        <v>0</v>
      </c>
      <c r="BM37" s="93">
        <f t="shared" si="28"/>
        <v>0</v>
      </c>
      <c r="BN37" s="93">
        <f t="shared" si="28"/>
        <v>0</v>
      </c>
      <c r="BO37" s="93">
        <f t="shared" si="28"/>
        <v>0</v>
      </c>
      <c r="BP37" s="93">
        <f t="shared" si="28"/>
        <v>0</v>
      </c>
      <c r="BQ37" s="93">
        <f t="shared" ref="BQ37:CI37" si="29">+Z37-SUM(Z38:Z39)</f>
        <v>0</v>
      </c>
      <c r="BR37" s="93">
        <f t="shared" si="29"/>
        <v>0</v>
      </c>
      <c r="BS37" s="93">
        <f t="shared" si="29"/>
        <v>0</v>
      </c>
      <c r="BT37" s="93">
        <f t="shared" si="29"/>
        <v>0</v>
      </c>
      <c r="BU37" s="93">
        <f t="shared" si="29"/>
        <v>0</v>
      </c>
      <c r="BV37" s="93">
        <f t="shared" si="29"/>
        <v>0</v>
      </c>
      <c r="BW37" s="93">
        <f t="shared" si="29"/>
        <v>0</v>
      </c>
      <c r="BX37" s="93">
        <f t="shared" si="29"/>
        <v>0</v>
      </c>
      <c r="BY37" s="93">
        <f t="shared" si="29"/>
        <v>0</v>
      </c>
      <c r="BZ37" s="93">
        <f t="shared" si="29"/>
        <v>0</v>
      </c>
      <c r="CA37" s="93">
        <f t="shared" si="29"/>
        <v>0</v>
      </c>
      <c r="CB37" s="93">
        <f t="shared" si="29"/>
        <v>0</v>
      </c>
      <c r="CC37" s="93">
        <f t="shared" si="29"/>
        <v>0</v>
      </c>
      <c r="CD37" s="93">
        <f t="shared" si="29"/>
        <v>0</v>
      </c>
      <c r="CE37" s="93">
        <f t="shared" si="29"/>
        <v>0</v>
      </c>
      <c r="CF37" s="93">
        <f t="shared" si="29"/>
        <v>0</v>
      </c>
      <c r="CG37" s="93">
        <f t="shared" si="29"/>
        <v>0</v>
      </c>
      <c r="CH37" s="93">
        <f t="shared" si="29"/>
        <v>0</v>
      </c>
      <c r="CI37" s="93">
        <f t="shared" si="29"/>
        <v>0</v>
      </c>
      <c r="CK37" s="93">
        <f t="shared" si="25"/>
        <v>0</v>
      </c>
    </row>
    <row r="38" spans="1:89" s="57" customFormat="1" ht="17.100000000000001" customHeight="1">
      <c r="B38" s="65"/>
      <c r="C38" s="421" t="s">
        <v>53</v>
      </c>
      <c r="D38" s="470"/>
      <c r="E38" s="470"/>
      <c r="F38" s="470"/>
      <c r="G38" s="470"/>
      <c r="H38" s="470"/>
      <c r="I38" s="470"/>
      <c r="J38" s="470"/>
      <c r="K38" s="470"/>
      <c r="L38" s="470"/>
      <c r="M38" s="471"/>
      <c r="N38" s="471"/>
      <c r="O38" s="471"/>
      <c r="P38" s="472"/>
      <c r="Q38" s="472"/>
      <c r="R38" s="472"/>
      <c r="S38" s="472"/>
      <c r="T38" s="472"/>
      <c r="U38" s="472"/>
      <c r="V38" s="472"/>
      <c r="W38" s="472"/>
      <c r="X38" s="472"/>
      <c r="Y38" s="473"/>
      <c r="Z38" s="473"/>
      <c r="AA38" s="474"/>
      <c r="AB38" s="474"/>
      <c r="AC38" s="474"/>
      <c r="AD38" s="474"/>
      <c r="AE38" s="474"/>
      <c r="AF38" s="474"/>
      <c r="AG38" s="474"/>
      <c r="AH38" s="474"/>
      <c r="AI38" s="474"/>
      <c r="AJ38" s="474"/>
      <c r="AK38" s="474"/>
      <c r="AL38" s="474"/>
      <c r="AM38" s="474"/>
      <c r="AN38" s="474"/>
      <c r="AO38" s="474"/>
      <c r="AP38" s="474"/>
      <c r="AQ38" s="474"/>
      <c r="AR38" s="465">
        <f t="shared" si="22"/>
        <v>0</v>
      </c>
      <c r="AS38" s="313"/>
      <c r="AT38" s="6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c r="BZ38" s="93"/>
      <c r="CA38" s="93"/>
      <c r="CB38" s="93"/>
      <c r="CC38" s="93"/>
      <c r="CD38" s="93"/>
      <c r="CE38" s="93"/>
      <c r="CF38" s="93"/>
      <c r="CG38" s="93"/>
      <c r="CH38" s="93"/>
      <c r="CI38" s="93"/>
      <c r="CK38" s="93">
        <f t="shared" si="25"/>
        <v>0</v>
      </c>
    </row>
    <row r="39" spans="1:89" s="57" customFormat="1" ht="17.100000000000001" customHeight="1">
      <c r="B39" s="65"/>
      <c r="C39" s="421" t="s">
        <v>54</v>
      </c>
      <c r="D39" s="470"/>
      <c r="E39" s="470"/>
      <c r="F39" s="470"/>
      <c r="G39" s="470"/>
      <c r="H39" s="470"/>
      <c r="I39" s="470"/>
      <c r="J39" s="470"/>
      <c r="K39" s="470"/>
      <c r="L39" s="470"/>
      <c r="M39" s="471"/>
      <c r="N39" s="471"/>
      <c r="O39" s="471"/>
      <c r="P39" s="472"/>
      <c r="Q39" s="472"/>
      <c r="R39" s="472"/>
      <c r="S39" s="472"/>
      <c r="T39" s="472"/>
      <c r="U39" s="472"/>
      <c r="V39" s="472"/>
      <c r="W39" s="472"/>
      <c r="X39" s="472"/>
      <c r="Y39" s="473"/>
      <c r="Z39" s="473"/>
      <c r="AA39" s="474"/>
      <c r="AB39" s="474"/>
      <c r="AC39" s="474"/>
      <c r="AD39" s="474"/>
      <c r="AE39" s="474"/>
      <c r="AF39" s="474"/>
      <c r="AG39" s="474"/>
      <c r="AH39" s="474"/>
      <c r="AI39" s="474"/>
      <c r="AJ39" s="474"/>
      <c r="AK39" s="474"/>
      <c r="AL39" s="474"/>
      <c r="AM39" s="474"/>
      <c r="AN39" s="474"/>
      <c r="AO39" s="474"/>
      <c r="AP39" s="474"/>
      <c r="AQ39" s="474"/>
      <c r="AR39" s="465">
        <f t="shared" si="22"/>
        <v>0</v>
      </c>
      <c r="AS39" s="313"/>
      <c r="AT39" s="6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3"/>
      <c r="CI39" s="93"/>
      <c r="CK39" s="93">
        <f t="shared" si="25"/>
        <v>0</v>
      </c>
    </row>
    <row r="40" spans="1:89" s="6" customFormat="1" ht="17.100000000000001" customHeight="1">
      <c r="A40" s="12"/>
      <c r="B40" s="15"/>
      <c r="C40" s="422" t="s">
        <v>293</v>
      </c>
      <c r="D40" s="466">
        <f t="shared" ref="D40:AQ40" si="30">+SUM(D37,D34,D31)</f>
        <v>0</v>
      </c>
      <c r="E40" s="466">
        <f t="shared" ref="E40" si="31">+SUM(E37,E34,E31)</f>
        <v>0</v>
      </c>
      <c r="F40" s="466">
        <f t="shared" si="30"/>
        <v>0</v>
      </c>
      <c r="G40" s="466">
        <f t="shared" si="30"/>
        <v>0</v>
      </c>
      <c r="H40" s="466">
        <f t="shared" si="30"/>
        <v>0</v>
      </c>
      <c r="I40" s="466">
        <f t="shared" si="30"/>
        <v>0</v>
      </c>
      <c r="J40" s="466">
        <f t="shared" si="30"/>
        <v>0</v>
      </c>
      <c r="K40" s="466">
        <f t="shared" si="30"/>
        <v>0</v>
      </c>
      <c r="L40" s="466">
        <f t="shared" si="30"/>
        <v>0</v>
      </c>
      <c r="M40" s="466">
        <f t="shared" si="30"/>
        <v>0</v>
      </c>
      <c r="N40" s="466">
        <f t="shared" si="30"/>
        <v>0</v>
      </c>
      <c r="O40" s="466">
        <f t="shared" si="30"/>
        <v>0</v>
      </c>
      <c r="P40" s="466">
        <f t="shared" si="30"/>
        <v>0</v>
      </c>
      <c r="Q40" s="466">
        <f t="shared" si="30"/>
        <v>0</v>
      </c>
      <c r="R40" s="466">
        <f t="shared" si="30"/>
        <v>0</v>
      </c>
      <c r="S40" s="466">
        <f t="shared" si="30"/>
        <v>0</v>
      </c>
      <c r="T40" s="466">
        <f t="shared" si="30"/>
        <v>0</v>
      </c>
      <c r="U40" s="466">
        <f t="shared" si="30"/>
        <v>0</v>
      </c>
      <c r="V40" s="466">
        <f t="shared" si="30"/>
        <v>0</v>
      </c>
      <c r="W40" s="466">
        <f t="shared" si="30"/>
        <v>0</v>
      </c>
      <c r="X40" s="466">
        <f t="shared" si="30"/>
        <v>0</v>
      </c>
      <c r="Y40" s="466">
        <f t="shared" si="30"/>
        <v>0</v>
      </c>
      <c r="Z40" s="466">
        <f t="shared" si="30"/>
        <v>0</v>
      </c>
      <c r="AA40" s="466">
        <f t="shared" si="30"/>
        <v>0</v>
      </c>
      <c r="AB40" s="466">
        <f t="shared" si="30"/>
        <v>0</v>
      </c>
      <c r="AC40" s="466">
        <f t="shared" si="30"/>
        <v>0</v>
      </c>
      <c r="AD40" s="466">
        <f t="shared" si="30"/>
        <v>0</v>
      </c>
      <c r="AE40" s="466">
        <f t="shared" si="30"/>
        <v>0</v>
      </c>
      <c r="AF40" s="466">
        <f t="shared" si="30"/>
        <v>0</v>
      </c>
      <c r="AG40" s="466">
        <f t="shared" si="30"/>
        <v>0</v>
      </c>
      <c r="AH40" s="466">
        <f t="shared" si="30"/>
        <v>0</v>
      </c>
      <c r="AI40" s="466">
        <f t="shared" si="30"/>
        <v>0</v>
      </c>
      <c r="AJ40" s="466">
        <f t="shared" si="30"/>
        <v>0</v>
      </c>
      <c r="AK40" s="466">
        <f t="shared" si="30"/>
        <v>0</v>
      </c>
      <c r="AL40" s="466">
        <f t="shared" si="30"/>
        <v>0</v>
      </c>
      <c r="AM40" s="466">
        <f t="shared" si="30"/>
        <v>0</v>
      </c>
      <c r="AN40" s="466">
        <f t="shared" si="30"/>
        <v>0</v>
      </c>
      <c r="AO40" s="466">
        <f t="shared" si="30"/>
        <v>0</v>
      </c>
      <c r="AP40" s="466">
        <f t="shared" si="30"/>
        <v>0</v>
      </c>
      <c r="AQ40" s="466">
        <f t="shared" si="30"/>
        <v>0</v>
      </c>
      <c r="AR40" s="465">
        <f t="shared" si="22"/>
        <v>0</v>
      </c>
      <c r="AS40" s="321"/>
      <c r="AU40" s="93">
        <f>+D40-D31-D34-D37</f>
        <v>0</v>
      </c>
      <c r="AV40" s="93">
        <f>+E40-E31-E34-E37</f>
        <v>0</v>
      </c>
      <c r="AW40" s="93">
        <f t="shared" ref="AW40:BP40" si="32">+F40-F31-F34-F37</f>
        <v>0</v>
      </c>
      <c r="AX40" s="93">
        <f t="shared" si="32"/>
        <v>0</v>
      </c>
      <c r="AY40" s="93">
        <f t="shared" si="32"/>
        <v>0</v>
      </c>
      <c r="AZ40" s="93">
        <f t="shared" si="32"/>
        <v>0</v>
      </c>
      <c r="BA40" s="93">
        <f t="shared" si="32"/>
        <v>0</v>
      </c>
      <c r="BB40" s="93">
        <f t="shared" si="32"/>
        <v>0</v>
      </c>
      <c r="BC40" s="93">
        <f t="shared" si="32"/>
        <v>0</v>
      </c>
      <c r="BD40" s="93">
        <f t="shared" si="32"/>
        <v>0</v>
      </c>
      <c r="BE40" s="93">
        <f t="shared" si="32"/>
        <v>0</v>
      </c>
      <c r="BF40" s="93">
        <f t="shared" si="32"/>
        <v>0</v>
      </c>
      <c r="BG40" s="93">
        <f t="shared" si="32"/>
        <v>0</v>
      </c>
      <c r="BH40" s="93">
        <f t="shared" si="32"/>
        <v>0</v>
      </c>
      <c r="BI40" s="93">
        <f t="shared" si="32"/>
        <v>0</v>
      </c>
      <c r="BJ40" s="93">
        <f t="shared" si="32"/>
        <v>0</v>
      </c>
      <c r="BK40" s="93">
        <f t="shared" si="32"/>
        <v>0</v>
      </c>
      <c r="BL40" s="93">
        <f t="shared" si="32"/>
        <v>0</v>
      </c>
      <c r="BM40" s="93">
        <f t="shared" si="32"/>
        <v>0</v>
      </c>
      <c r="BN40" s="93">
        <f t="shared" si="32"/>
        <v>0</v>
      </c>
      <c r="BO40" s="93">
        <f t="shared" si="32"/>
        <v>0</v>
      </c>
      <c r="BP40" s="93">
        <f t="shared" si="32"/>
        <v>0</v>
      </c>
      <c r="BQ40" s="93">
        <f t="shared" ref="BQ40:CI40" si="33">+Z40-Z31-Z34-Z37</f>
        <v>0</v>
      </c>
      <c r="BR40" s="93">
        <f t="shared" si="33"/>
        <v>0</v>
      </c>
      <c r="BS40" s="93">
        <f t="shared" si="33"/>
        <v>0</v>
      </c>
      <c r="BT40" s="93">
        <f t="shared" si="33"/>
        <v>0</v>
      </c>
      <c r="BU40" s="93">
        <f t="shared" si="33"/>
        <v>0</v>
      </c>
      <c r="BV40" s="93">
        <f t="shared" si="33"/>
        <v>0</v>
      </c>
      <c r="BW40" s="93">
        <f t="shared" si="33"/>
        <v>0</v>
      </c>
      <c r="BX40" s="93">
        <f t="shared" si="33"/>
        <v>0</v>
      </c>
      <c r="BY40" s="93">
        <f t="shared" si="33"/>
        <v>0</v>
      </c>
      <c r="BZ40" s="93">
        <f t="shared" si="33"/>
        <v>0</v>
      </c>
      <c r="CA40" s="93">
        <f t="shared" si="33"/>
        <v>0</v>
      </c>
      <c r="CB40" s="93">
        <f t="shared" si="33"/>
        <v>0</v>
      </c>
      <c r="CC40" s="93">
        <f t="shared" si="33"/>
        <v>0</v>
      </c>
      <c r="CD40" s="93">
        <f t="shared" si="33"/>
        <v>0</v>
      </c>
      <c r="CE40" s="93">
        <f t="shared" si="33"/>
        <v>0</v>
      </c>
      <c r="CF40" s="93">
        <f t="shared" si="33"/>
        <v>0</v>
      </c>
      <c r="CG40" s="93">
        <f t="shared" si="33"/>
        <v>0</v>
      </c>
      <c r="CH40" s="93">
        <f t="shared" si="33"/>
        <v>0</v>
      </c>
      <c r="CI40" s="93">
        <f t="shared" si="33"/>
        <v>0</v>
      </c>
      <c r="CK40" s="93">
        <f t="shared" si="25"/>
        <v>0</v>
      </c>
    </row>
    <row r="41" spans="1:89" s="61" customFormat="1" ht="24.95" customHeight="1">
      <c r="B41" s="67"/>
      <c r="C41" s="420" t="s">
        <v>298</v>
      </c>
      <c r="D41" s="475"/>
      <c r="E41" s="475"/>
      <c r="F41" s="475"/>
      <c r="G41" s="475"/>
      <c r="H41" s="475"/>
      <c r="I41" s="475"/>
      <c r="J41" s="475"/>
      <c r="K41" s="475"/>
      <c r="L41" s="475"/>
      <c r="M41" s="475"/>
      <c r="N41" s="475"/>
      <c r="O41" s="475"/>
      <c r="P41" s="461"/>
      <c r="Q41" s="461"/>
      <c r="R41" s="461"/>
      <c r="S41" s="461"/>
      <c r="T41" s="461"/>
      <c r="U41" s="461"/>
      <c r="V41" s="461"/>
      <c r="W41" s="461"/>
      <c r="X41" s="461"/>
      <c r="Y41" s="467"/>
      <c r="Z41" s="467"/>
      <c r="AA41" s="468"/>
      <c r="AB41" s="468"/>
      <c r="AC41" s="468"/>
      <c r="AD41" s="468"/>
      <c r="AE41" s="468"/>
      <c r="AF41" s="468"/>
      <c r="AG41" s="468"/>
      <c r="AH41" s="468"/>
      <c r="AI41" s="468"/>
      <c r="AJ41" s="468"/>
      <c r="AK41" s="468"/>
      <c r="AL41" s="468"/>
      <c r="AM41" s="468"/>
      <c r="AN41" s="468"/>
      <c r="AO41" s="468"/>
      <c r="AP41" s="468"/>
      <c r="AQ41" s="468"/>
      <c r="AR41" s="469"/>
      <c r="AS41" s="308"/>
      <c r="AT41" s="115"/>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c r="BZ41" s="93"/>
      <c r="CA41" s="93"/>
      <c r="CB41" s="93"/>
      <c r="CC41" s="93"/>
      <c r="CD41" s="93"/>
      <c r="CE41" s="93"/>
      <c r="CF41" s="93"/>
      <c r="CG41" s="93"/>
      <c r="CH41" s="93"/>
      <c r="CI41" s="93"/>
      <c r="CK41" s="93"/>
    </row>
    <row r="42" spans="1:89" s="57" customFormat="1" ht="17.100000000000001" customHeight="1">
      <c r="B42" s="62"/>
      <c r="C42" s="394" t="s">
        <v>10</v>
      </c>
      <c r="D42" s="470"/>
      <c r="E42" s="470"/>
      <c r="F42" s="470"/>
      <c r="G42" s="470"/>
      <c r="H42" s="470"/>
      <c r="I42" s="470"/>
      <c r="J42" s="470"/>
      <c r="K42" s="470"/>
      <c r="L42" s="470"/>
      <c r="M42" s="471"/>
      <c r="N42" s="471"/>
      <c r="O42" s="471"/>
      <c r="P42" s="472"/>
      <c r="Q42" s="472"/>
      <c r="R42" s="472"/>
      <c r="S42" s="472"/>
      <c r="T42" s="472"/>
      <c r="U42" s="472"/>
      <c r="V42" s="472"/>
      <c r="W42" s="472"/>
      <c r="X42" s="472"/>
      <c r="Y42" s="473"/>
      <c r="Z42" s="473"/>
      <c r="AA42" s="474"/>
      <c r="AB42" s="474"/>
      <c r="AC42" s="474"/>
      <c r="AD42" s="474"/>
      <c r="AE42" s="474"/>
      <c r="AF42" s="474"/>
      <c r="AG42" s="474"/>
      <c r="AH42" s="474"/>
      <c r="AI42" s="474"/>
      <c r="AJ42" s="474"/>
      <c r="AK42" s="474"/>
      <c r="AL42" s="474"/>
      <c r="AM42" s="474"/>
      <c r="AN42" s="474"/>
      <c r="AO42" s="474"/>
      <c r="AP42" s="474"/>
      <c r="AQ42" s="474"/>
      <c r="AR42" s="465">
        <f t="shared" ref="AR42:AR51" si="34">+SUM(D42:AQ42)</f>
        <v>0</v>
      </c>
      <c r="AS42" s="313"/>
      <c r="AT42" s="63"/>
      <c r="AU42" s="93">
        <f>+D42-SUM(D43:D44)</f>
        <v>0</v>
      </c>
      <c r="AV42" s="93">
        <f>+E42-SUM(E43:E44)</f>
        <v>0</v>
      </c>
      <c r="AW42" s="93">
        <f t="shared" ref="AW42:BP42" si="35">+F42-SUM(F43:F44)</f>
        <v>0</v>
      </c>
      <c r="AX42" s="93">
        <f t="shared" si="35"/>
        <v>0</v>
      </c>
      <c r="AY42" s="93">
        <f t="shared" si="35"/>
        <v>0</v>
      </c>
      <c r="AZ42" s="93">
        <f t="shared" si="35"/>
        <v>0</v>
      </c>
      <c r="BA42" s="93">
        <f t="shared" si="35"/>
        <v>0</v>
      </c>
      <c r="BB42" s="93">
        <f t="shared" si="35"/>
        <v>0</v>
      </c>
      <c r="BC42" s="93">
        <f t="shared" si="35"/>
        <v>0</v>
      </c>
      <c r="BD42" s="93">
        <f t="shared" si="35"/>
        <v>0</v>
      </c>
      <c r="BE42" s="93">
        <f t="shared" si="35"/>
        <v>0</v>
      </c>
      <c r="BF42" s="93">
        <f t="shared" si="35"/>
        <v>0</v>
      </c>
      <c r="BG42" s="93">
        <f t="shared" si="35"/>
        <v>0</v>
      </c>
      <c r="BH42" s="93">
        <f t="shared" si="35"/>
        <v>0</v>
      </c>
      <c r="BI42" s="93">
        <f t="shared" si="35"/>
        <v>0</v>
      </c>
      <c r="BJ42" s="93">
        <f t="shared" si="35"/>
        <v>0</v>
      </c>
      <c r="BK42" s="93">
        <f t="shared" si="35"/>
        <v>0</v>
      </c>
      <c r="BL42" s="93">
        <f t="shared" si="35"/>
        <v>0</v>
      </c>
      <c r="BM42" s="93">
        <f t="shared" si="35"/>
        <v>0</v>
      </c>
      <c r="BN42" s="93">
        <f t="shared" si="35"/>
        <v>0</v>
      </c>
      <c r="BO42" s="93">
        <f t="shared" si="35"/>
        <v>0</v>
      </c>
      <c r="BP42" s="93">
        <f t="shared" si="35"/>
        <v>0</v>
      </c>
      <c r="BQ42" s="93">
        <f t="shared" ref="BQ42:CI42" si="36">+Z42-SUM(Z43:Z44)</f>
        <v>0</v>
      </c>
      <c r="BR42" s="93">
        <f t="shared" si="36"/>
        <v>0</v>
      </c>
      <c r="BS42" s="93">
        <f t="shared" si="36"/>
        <v>0</v>
      </c>
      <c r="BT42" s="93">
        <f t="shared" si="36"/>
        <v>0</v>
      </c>
      <c r="BU42" s="93">
        <f t="shared" si="36"/>
        <v>0</v>
      </c>
      <c r="BV42" s="93">
        <f t="shared" si="36"/>
        <v>0</v>
      </c>
      <c r="BW42" s="93">
        <f t="shared" si="36"/>
        <v>0</v>
      </c>
      <c r="BX42" s="93">
        <f t="shared" si="36"/>
        <v>0</v>
      </c>
      <c r="BY42" s="93">
        <f t="shared" si="36"/>
        <v>0</v>
      </c>
      <c r="BZ42" s="93">
        <f t="shared" si="36"/>
        <v>0</v>
      </c>
      <c r="CA42" s="93">
        <f t="shared" si="36"/>
        <v>0</v>
      </c>
      <c r="CB42" s="93">
        <f t="shared" si="36"/>
        <v>0</v>
      </c>
      <c r="CC42" s="93">
        <f t="shared" si="36"/>
        <v>0</v>
      </c>
      <c r="CD42" s="93">
        <f t="shared" si="36"/>
        <v>0</v>
      </c>
      <c r="CE42" s="93">
        <f t="shared" si="36"/>
        <v>0</v>
      </c>
      <c r="CF42" s="93">
        <f t="shared" si="36"/>
        <v>0</v>
      </c>
      <c r="CG42" s="93">
        <f t="shared" si="36"/>
        <v>0</v>
      </c>
      <c r="CH42" s="93">
        <f t="shared" si="36"/>
        <v>0</v>
      </c>
      <c r="CI42" s="93">
        <f t="shared" si="36"/>
        <v>0</v>
      </c>
      <c r="CK42" s="93">
        <f t="shared" ref="CK42:CK51" si="37">+AR42-SUM(D42:AQ42)</f>
        <v>0</v>
      </c>
    </row>
    <row r="43" spans="1:89" s="57" customFormat="1" ht="17.100000000000001" customHeight="1">
      <c r="B43" s="65"/>
      <c r="C43" s="421" t="s">
        <v>53</v>
      </c>
      <c r="D43" s="470"/>
      <c r="E43" s="470"/>
      <c r="F43" s="470"/>
      <c r="G43" s="470"/>
      <c r="H43" s="470"/>
      <c r="I43" s="470"/>
      <c r="J43" s="470"/>
      <c r="K43" s="470"/>
      <c r="L43" s="470"/>
      <c r="M43" s="471"/>
      <c r="N43" s="471"/>
      <c r="O43" s="471"/>
      <c r="P43" s="472"/>
      <c r="Q43" s="472"/>
      <c r="R43" s="472"/>
      <c r="S43" s="472"/>
      <c r="T43" s="472"/>
      <c r="U43" s="472"/>
      <c r="V43" s="472"/>
      <c r="W43" s="472"/>
      <c r="X43" s="472"/>
      <c r="Y43" s="473"/>
      <c r="Z43" s="473"/>
      <c r="AA43" s="474"/>
      <c r="AB43" s="474"/>
      <c r="AC43" s="474"/>
      <c r="AD43" s="474"/>
      <c r="AE43" s="474"/>
      <c r="AF43" s="474"/>
      <c r="AG43" s="474"/>
      <c r="AH43" s="474"/>
      <c r="AI43" s="474"/>
      <c r="AJ43" s="474"/>
      <c r="AK43" s="474"/>
      <c r="AL43" s="474"/>
      <c r="AM43" s="474"/>
      <c r="AN43" s="474"/>
      <c r="AO43" s="474"/>
      <c r="AP43" s="474"/>
      <c r="AQ43" s="474"/>
      <c r="AR43" s="465">
        <f t="shared" si="34"/>
        <v>0</v>
      </c>
      <c r="AS43" s="313"/>
      <c r="AT43" s="6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K43" s="93">
        <f t="shared" si="37"/>
        <v>0</v>
      </c>
    </row>
    <row r="44" spans="1:89" s="57" customFormat="1" ht="17.100000000000001" customHeight="1">
      <c r="B44" s="65"/>
      <c r="C44" s="421" t="s">
        <v>54</v>
      </c>
      <c r="D44" s="470"/>
      <c r="E44" s="470"/>
      <c r="F44" s="470"/>
      <c r="G44" s="470"/>
      <c r="H44" s="470"/>
      <c r="I44" s="470"/>
      <c r="J44" s="470"/>
      <c r="K44" s="470"/>
      <c r="L44" s="470"/>
      <c r="M44" s="471"/>
      <c r="N44" s="471"/>
      <c r="O44" s="471"/>
      <c r="P44" s="472"/>
      <c r="Q44" s="472"/>
      <c r="R44" s="472"/>
      <c r="S44" s="472"/>
      <c r="T44" s="472"/>
      <c r="U44" s="472"/>
      <c r="V44" s="472"/>
      <c r="W44" s="472"/>
      <c r="X44" s="472"/>
      <c r="Y44" s="473"/>
      <c r="Z44" s="473"/>
      <c r="AA44" s="474"/>
      <c r="AB44" s="474"/>
      <c r="AC44" s="474"/>
      <c r="AD44" s="474"/>
      <c r="AE44" s="474"/>
      <c r="AF44" s="474"/>
      <c r="AG44" s="474"/>
      <c r="AH44" s="474"/>
      <c r="AI44" s="474"/>
      <c r="AJ44" s="474"/>
      <c r="AK44" s="474"/>
      <c r="AL44" s="474"/>
      <c r="AM44" s="474"/>
      <c r="AN44" s="474"/>
      <c r="AO44" s="474"/>
      <c r="AP44" s="474"/>
      <c r="AQ44" s="474"/>
      <c r="AR44" s="465">
        <f t="shared" si="34"/>
        <v>0</v>
      </c>
      <c r="AS44" s="313"/>
      <c r="AT44" s="6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K44" s="93">
        <f t="shared" si="37"/>
        <v>0</v>
      </c>
    </row>
    <row r="45" spans="1:89" s="5" customFormat="1" ht="17.100000000000001" customHeight="1">
      <c r="A45" s="12"/>
      <c r="B45" s="15"/>
      <c r="C45" s="422" t="s">
        <v>11</v>
      </c>
      <c r="D45" s="470"/>
      <c r="E45" s="470"/>
      <c r="F45" s="470"/>
      <c r="G45" s="470"/>
      <c r="H45" s="470"/>
      <c r="I45" s="470"/>
      <c r="J45" s="470"/>
      <c r="K45" s="470"/>
      <c r="L45" s="470"/>
      <c r="M45" s="470"/>
      <c r="N45" s="470"/>
      <c r="O45" s="470"/>
      <c r="P45" s="470"/>
      <c r="Q45" s="470"/>
      <c r="R45" s="470"/>
      <c r="S45" s="470"/>
      <c r="T45" s="470"/>
      <c r="U45" s="470"/>
      <c r="V45" s="470"/>
      <c r="W45" s="470"/>
      <c r="X45" s="470"/>
      <c r="Y45" s="470"/>
      <c r="Z45" s="470"/>
      <c r="AA45" s="470"/>
      <c r="AB45" s="470"/>
      <c r="AC45" s="470"/>
      <c r="AD45" s="470"/>
      <c r="AE45" s="470"/>
      <c r="AF45" s="470"/>
      <c r="AG45" s="470"/>
      <c r="AH45" s="470"/>
      <c r="AI45" s="470"/>
      <c r="AJ45" s="470"/>
      <c r="AK45" s="470"/>
      <c r="AL45" s="470"/>
      <c r="AM45" s="470"/>
      <c r="AN45" s="470"/>
      <c r="AO45" s="470"/>
      <c r="AP45" s="470"/>
      <c r="AQ45" s="470"/>
      <c r="AR45" s="465">
        <f t="shared" si="34"/>
        <v>0</v>
      </c>
      <c r="AS45" s="321"/>
      <c r="AT45" s="6"/>
      <c r="AU45" s="93">
        <f>+D45-SUM(D46:D47)</f>
        <v>0</v>
      </c>
      <c r="AV45" s="93">
        <f>+E45-SUM(E46:E47)</f>
        <v>0</v>
      </c>
      <c r="AW45" s="93">
        <f t="shared" ref="AW45:BP45" si="38">+F45-SUM(F46:F47)</f>
        <v>0</v>
      </c>
      <c r="AX45" s="93">
        <f t="shared" si="38"/>
        <v>0</v>
      </c>
      <c r="AY45" s="93">
        <f t="shared" si="38"/>
        <v>0</v>
      </c>
      <c r="AZ45" s="93">
        <f t="shared" si="38"/>
        <v>0</v>
      </c>
      <c r="BA45" s="93">
        <f t="shared" si="38"/>
        <v>0</v>
      </c>
      <c r="BB45" s="93">
        <f t="shared" si="38"/>
        <v>0</v>
      </c>
      <c r="BC45" s="93">
        <f t="shared" si="38"/>
        <v>0</v>
      </c>
      <c r="BD45" s="93">
        <f t="shared" si="38"/>
        <v>0</v>
      </c>
      <c r="BE45" s="93">
        <f t="shared" si="38"/>
        <v>0</v>
      </c>
      <c r="BF45" s="93">
        <f t="shared" si="38"/>
        <v>0</v>
      </c>
      <c r="BG45" s="93">
        <f t="shared" si="38"/>
        <v>0</v>
      </c>
      <c r="BH45" s="93">
        <f t="shared" si="38"/>
        <v>0</v>
      </c>
      <c r="BI45" s="93">
        <f t="shared" si="38"/>
        <v>0</v>
      </c>
      <c r="BJ45" s="93">
        <f t="shared" si="38"/>
        <v>0</v>
      </c>
      <c r="BK45" s="93">
        <f t="shared" si="38"/>
        <v>0</v>
      </c>
      <c r="BL45" s="93">
        <f t="shared" si="38"/>
        <v>0</v>
      </c>
      <c r="BM45" s="93">
        <f t="shared" si="38"/>
        <v>0</v>
      </c>
      <c r="BN45" s="93">
        <f t="shared" si="38"/>
        <v>0</v>
      </c>
      <c r="BO45" s="93">
        <f t="shared" si="38"/>
        <v>0</v>
      </c>
      <c r="BP45" s="93">
        <f t="shared" si="38"/>
        <v>0</v>
      </c>
      <c r="BQ45" s="93">
        <f t="shared" ref="BQ45:CI45" si="39">+Z45-SUM(Z46:Z47)</f>
        <v>0</v>
      </c>
      <c r="BR45" s="93">
        <f t="shared" si="39"/>
        <v>0</v>
      </c>
      <c r="BS45" s="93">
        <f t="shared" si="39"/>
        <v>0</v>
      </c>
      <c r="BT45" s="93">
        <f t="shared" si="39"/>
        <v>0</v>
      </c>
      <c r="BU45" s="93">
        <f t="shared" si="39"/>
        <v>0</v>
      </c>
      <c r="BV45" s="93">
        <f t="shared" si="39"/>
        <v>0</v>
      </c>
      <c r="BW45" s="93">
        <f t="shared" si="39"/>
        <v>0</v>
      </c>
      <c r="BX45" s="93">
        <f t="shared" si="39"/>
        <v>0</v>
      </c>
      <c r="BY45" s="93">
        <f t="shared" si="39"/>
        <v>0</v>
      </c>
      <c r="BZ45" s="93">
        <f t="shared" si="39"/>
        <v>0</v>
      </c>
      <c r="CA45" s="93">
        <f t="shared" si="39"/>
        <v>0</v>
      </c>
      <c r="CB45" s="93">
        <f t="shared" si="39"/>
        <v>0</v>
      </c>
      <c r="CC45" s="93">
        <f t="shared" si="39"/>
        <v>0</v>
      </c>
      <c r="CD45" s="93">
        <f t="shared" si="39"/>
        <v>0</v>
      </c>
      <c r="CE45" s="93">
        <f t="shared" si="39"/>
        <v>0</v>
      </c>
      <c r="CF45" s="93">
        <f t="shared" si="39"/>
        <v>0</v>
      </c>
      <c r="CG45" s="93">
        <f t="shared" si="39"/>
        <v>0</v>
      </c>
      <c r="CH45" s="93">
        <f t="shared" si="39"/>
        <v>0</v>
      </c>
      <c r="CI45" s="93">
        <f t="shared" si="39"/>
        <v>0</v>
      </c>
      <c r="CK45" s="93">
        <f t="shared" si="37"/>
        <v>0</v>
      </c>
    </row>
    <row r="46" spans="1:89" s="57" customFormat="1" ht="17.100000000000001" customHeight="1">
      <c r="B46" s="65"/>
      <c r="C46" s="421" t="s">
        <v>53</v>
      </c>
      <c r="D46" s="470"/>
      <c r="E46" s="470"/>
      <c r="F46" s="470"/>
      <c r="G46" s="470"/>
      <c r="H46" s="470"/>
      <c r="I46" s="470"/>
      <c r="J46" s="470"/>
      <c r="K46" s="470"/>
      <c r="L46" s="470"/>
      <c r="M46" s="471"/>
      <c r="N46" s="471"/>
      <c r="O46" s="471"/>
      <c r="P46" s="472"/>
      <c r="Q46" s="472"/>
      <c r="R46" s="472"/>
      <c r="S46" s="472"/>
      <c r="T46" s="472"/>
      <c r="U46" s="472"/>
      <c r="V46" s="472"/>
      <c r="W46" s="472"/>
      <c r="X46" s="472"/>
      <c r="Y46" s="473"/>
      <c r="Z46" s="473"/>
      <c r="AA46" s="474"/>
      <c r="AB46" s="474"/>
      <c r="AC46" s="474"/>
      <c r="AD46" s="474"/>
      <c r="AE46" s="474"/>
      <c r="AF46" s="474"/>
      <c r="AG46" s="474"/>
      <c r="AH46" s="474"/>
      <c r="AI46" s="474"/>
      <c r="AJ46" s="474"/>
      <c r="AK46" s="474"/>
      <c r="AL46" s="474"/>
      <c r="AM46" s="474"/>
      <c r="AN46" s="474"/>
      <c r="AO46" s="474"/>
      <c r="AP46" s="474"/>
      <c r="AQ46" s="474"/>
      <c r="AR46" s="465">
        <f t="shared" si="34"/>
        <v>0</v>
      </c>
      <c r="AS46" s="313"/>
      <c r="AT46" s="6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K46" s="93">
        <f t="shared" si="37"/>
        <v>0</v>
      </c>
    </row>
    <row r="47" spans="1:89" s="57" customFormat="1" ht="17.100000000000001" customHeight="1">
      <c r="B47" s="65"/>
      <c r="C47" s="421" t="s">
        <v>54</v>
      </c>
      <c r="D47" s="470"/>
      <c r="E47" s="470"/>
      <c r="F47" s="470"/>
      <c r="G47" s="470"/>
      <c r="H47" s="470"/>
      <c r="I47" s="470"/>
      <c r="J47" s="470"/>
      <c r="K47" s="470"/>
      <c r="L47" s="470"/>
      <c r="M47" s="471"/>
      <c r="N47" s="471"/>
      <c r="O47" s="471"/>
      <c r="P47" s="472"/>
      <c r="Q47" s="472"/>
      <c r="R47" s="472"/>
      <c r="S47" s="472"/>
      <c r="T47" s="472"/>
      <c r="U47" s="472"/>
      <c r="V47" s="472"/>
      <c r="W47" s="472"/>
      <c r="X47" s="472"/>
      <c r="Y47" s="473"/>
      <c r="Z47" s="473"/>
      <c r="AA47" s="474"/>
      <c r="AB47" s="474"/>
      <c r="AC47" s="474"/>
      <c r="AD47" s="474"/>
      <c r="AE47" s="474"/>
      <c r="AF47" s="474"/>
      <c r="AG47" s="474"/>
      <c r="AH47" s="474"/>
      <c r="AI47" s="474"/>
      <c r="AJ47" s="474"/>
      <c r="AK47" s="474"/>
      <c r="AL47" s="474"/>
      <c r="AM47" s="474"/>
      <c r="AN47" s="474"/>
      <c r="AO47" s="474"/>
      <c r="AP47" s="474"/>
      <c r="AQ47" s="474"/>
      <c r="AR47" s="465">
        <f t="shared" si="34"/>
        <v>0</v>
      </c>
      <c r="AS47" s="313"/>
      <c r="AT47" s="63"/>
      <c r="AU47" s="93"/>
      <c r="AV47" s="93"/>
      <c r="AW47" s="93"/>
      <c r="AX47" s="93"/>
      <c r="AY47" s="93"/>
      <c r="AZ47" s="93"/>
      <c r="BA47" s="93"/>
      <c r="BB47" s="93"/>
      <c r="BC47" s="93"/>
      <c r="BD47" s="93"/>
      <c r="BE47" s="93"/>
      <c r="BF47" s="93"/>
      <c r="BG47" s="93"/>
      <c r="BH47" s="93"/>
      <c r="BI47" s="93"/>
      <c r="BJ47" s="93"/>
      <c r="BK47" s="93"/>
      <c r="BL47" s="93"/>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K47" s="93">
        <f t="shared" si="37"/>
        <v>0</v>
      </c>
    </row>
    <row r="48" spans="1:89" s="5" customFormat="1" ht="17.100000000000001" customHeight="1">
      <c r="A48" s="12"/>
      <c r="B48" s="15"/>
      <c r="C48" s="422" t="s">
        <v>12</v>
      </c>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65">
        <f t="shared" si="34"/>
        <v>0</v>
      </c>
      <c r="AS48" s="321"/>
      <c r="AT48" s="6"/>
      <c r="AU48" s="93">
        <f>+D48-SUM(D49:D50)</f>
        <v>0</v>
      </c>
      <c r="AV48" s="93">
        <f>+E48-SUM(E49:E50)</f>
        <v>0</v>
      </c>
      <c r="AW48" s="93">
        <f t="shared" ref="AW48:BP48" si="40">+F48-SUM(F49:F50)</f>
        <v>0</v>
      </c>
      <c r="AX48" s="93">
        <f t="shared" si="40"/>
        <v>0</v>
      </c>
      <c r="AY48" s="93">
        <f t="shared" si="40"/>
        <v>0</v>
      </c>
      <c r="AZ48" s="93">
        <f t="shared" si="40"/>
        <v>0</v>
      </c>
      <c r="BA48" s="93">
        <f t="shared" si="40"/>
        <v>0</v>
      </c>
      <c r="BB48" s="93">
        <f t="shared" si="40"/>
        <v>0</v>
      </c>
      <c r="BC48" s="93">
        <f t="shared" si="40"/>
        <v>0</v>
      </c>
      <c r="BD48" s="93">
        <f t="shared" si="40"/>
        <v>0</v>
      </c>
      <c r="BE48" s="93">
        <f t="shared" si="40"/>
        <v>0</v>
      </c>
      <c r="BF48" s="93">
        <f t="shared" si="40"/>
        <v>0</v>
      </c>
      <c r="BG48" s="93">
        <f t="shared" si="40"/>
        <v>0</v>
      </c>
      <c r="BH48" s="93">
        <f t="shared" si="40"/>
        <v>0</v>
      </c>
      <c r="BI48" s="93">
        <f t="shared" si="40"/>
        <v>0</v>
      </c>
      <c r="BJ48" s="93">
        <f t="shared" si="40"/>
        <v>0</v>
      </c>
      <c r="BK48" s="93">
        <f t="shared" si="40"/>
        <v>0</v>
      </c>
      <c r="BL48" s="93">
        <f t="shared" si="40"/>
        <v>0</v>
      </c>
      <c r="BM48" s="93">
        <f t="shared" si="40"/>
        <v>0</v>
      </c>
      <c r="BN48" s="93">
        <f t="shared" si="40"/>
        <v>0</v>
      </c>
      <c r="BO48" s="93">
        <f t="shared" si="40"/>
        <v>0</v>
      </c>
      <c r="BP48" s="93">
        <f t="shared" si="40"/>
        <v>0</v>
      </c>
      <c r="BQ48" s="93">
        <f t="shared" ref="BQ48:CI48" si="41">+Z48-SUM(Z49:Z50)</f>
        <v>0</v>
      </c>
      <c r="BR48" s="93">
        <f t="shared" si="41"/>
        <v>0</v>
      </c>
      <c r="BS48" s="93">
        <f t="shared" si="41"/>
        <v>0</v>
      </c>
      <c r="BT48" s="93">
        <f t="shared" si="41"/>
        <v>0</v>
      </c>
      <c r="BU48" s="93">
        <f t="shared" si="41"/>
        <v>0</v>
      </c>
      <c r="BV48" s="93">
        <f t="shared" si="41"/>
        <v>0</v>
      </c>
      <c r="BW48" s="93">
        <f t="shared" si="41"/>
        <v>0</v>
      </c>
      <c r="BX48" s="93">
        <f t="shared" si="41"/>
        <v>0</v>
      </c>
      <c r="BY48" s="93">
        <f t="shared" si="41"/>
        <v>0</v>
      </c>
      <c r="BZ48" s="93">
        <f t="shared" si="41"/>
        <v>0</v>
      </c>
      <c r="CA48" s="93">
        <f t="shared" si="41"/>
        <v>0</v>
      </c>
      <c r="CB48" s="93">
        <f t="shared" si="41"/>
        <v>0</v>
      </c>
      <c r="CC48" s="93">
        <f t="shared" si="41"/>
        <v>0</v>
      </c>
      <c r="CD48" s="93">
        <f t="shared" si="41"/>
        <v>0</v>
      </c>
      <c r="CE48" s="93">
        <f t="shared" si="41"/>
        <v>0</v>
      </c>
      <c r="CF48" s="93">
        <f t="shared" si="41"/>
        <v>0</v>
      </c>
      <c r="CG48" s="93">
        <f t="shared" si="41"/>
        <v>0</v>
      </c>
      <c r="CH48" s="93">
        <f t="shared" si="41"/>
        <v>0</v>
      </c>
      <c r="CI48" s="93">
        <f t="shared" si="41"/>
        <v>0</v>
      </c>
      <c r="CK48" s="93">
        <f t="shared" si="37"/>
        <v>0</v>
      </c>
    </row>
    <row r="49" spans="1:89" s="57" customFormat="1" ht="17.100000000000001" customHeight="1">
      <c r="B49" s="65"/>
      <c r="C49" s="421" t="s">
        <v>53</v>
      </c>
      <c r="D49" s="470"/>
      <c r="E49" s="470"/>
      <c r="F49" s="470"/>
      <c r="G49" s="470"/>
      <c r="H49" s="470"/>
      <c r="I49" s="470"/>
      <c r="J49" s="470"/>
      <c r="K49" s="470"/>
      <c r="L49" s="470"/>
      <c r="M49" s="471"/>
      <c r="N49" s="471"/>
      <c r="O49" s="471"/>
      <c r="P49" s="472"/>
      <c r="Q49" s="472"/>
      <c r="R49" s="472"/>
      <c r="S49" s="472"/>
      <c r="T49" s="472"/>
      <c r="U49" s="472"/>
      <c r="V49" s="472"/>
      <c r="W49" s="472"/>
      <c r="X49" s="472"/>
      <c r="Y49" s="473"/>
      <c r="Z49" s="473"/>
      <c r="AA49" s="474"/>
      <c r="AB49" s="474"/>
      <c r="AC49" s="474"/>
      <c r="AD49" s="474"/>
      <c r="AE49" s="474"/>
      <c r="AF49" s="474"/>
      <c r="AG49" s="474"/>
      <c r="AH49" s="474"/>
      <c r="AI49" s="474"/>
      <c r="AJ49" s="474"/>
      <c r="AK49" s="474"/>
      <c r="AL49" s="474"/>
      <c r="AM49" s="474"/>
      <c r="AN49" s="474"/>
      <c r="AO49" s="474"/>
      <c r="AP49" s="474"/>
      <c r="AQ49" s="474"/>
      <c r="AR49" s="465">
        <f t="shared" si="34"/>
        <v>0</v>
      </c>
      <c r="AS49" s="313"/>
      <c r="AT49" s="63"/>
      <c r="AU49" s="93"/>
      <c r="AV49" s="93"/>
      <c r="AW49" s="93"/>
      <c r="AX49" s="93"/>
      <c r="AY49" s="93"/>
      <c r="AZ49" s="93"/>
      <c r="BA49" s="93"/>
      <c r="BB49" s="93"/>
      <c r="BC49" s="93"/>
      <c r="BD49" s="93"/>
      <c r="BE49" s="93"/>
      <c r="BF49" s="93"/>
      <c r="BG49" s="93"/>
      <c r="BH49" s="93"/>
      <c r="BI49" s="93"/>
      <c r="BJ49" s="93"/>
      <c r="BK49" s="93"/>
      <c r="BL49" s="93"/>
      <c r="BM49" s="93"/>
      <c r="BN49" s="93"/>
      <c r="BO49" s="93"/>
      <c r="BP49" s="93"/>
      <c r="BQ49" s="93"/>
      <c r="BR49" s="93"/>
      <c r="BS49" s="93"/>
      <c r="BT49" s="93"/>
      <c r="BU49" s="93"/>
      <c r="BV49" s="93"/>
      <c r="BW49" s="93"/>
      <c r="BX49" s="93"/>
      <c r="BY49" s="93"/>
      <c r="BZ49" s="93"/>
      <c r="CA49" s="93"/>
      <c r="CB49" s="93"/>
      <c r="CC49" s="93"/>
      <c r="CD49" s="93"/>
      <c r="CE49" s="93"/>
      <c r="CF49" s="93"/>
      <c r="CG49" s="93"/>
      <c r="CH49" s="93"/>
      <c r="CI49" s="93"/>
      <c r="CK49" s="93">
        <f t="shared" si="37"/>
        <v>0</v>
      </c>
    </row>
    <row r="50" spans="1:89" s="57" customFormat="1" ht="17.100000000000001" customHeight="1">
      <c r="B50" s="65"/>
      <c r="C50" s="421" t="s">
        <v>54</v>
      </c>
      <c r="D50" s="470"/>
      <c r="E50" s="470"/>
      <c r="F50" s="470"/>
      <c r="G50" s="470"/>
      <c r="H50" s="470"/>
      <c r="I50" s="470"/>
      <c r="J50" s="470"/>
      <c r="K50" s="470"/>
      <c r="L50" s="470"/>
      <c r="M50" s="471"/>
      <c r="N50" s="471"/>
      <c r="O50" s="471"/>
      <c r="P50" s="472"/>
      <c r="Q50" s="472"/>
      <c r="R50" s="472"/>
      <c r="S50" s="472"/>
      <c r="T50" s="472"/>
      <c r="U50" s="472"/>
      <c r="V50" s="472"/>
      <c r="W50" s="472"/>
      <c r="X50" s="472"/>
      <c r="Y50" s="473"/>
      <c r="Z50" s="473"/>
      <c r="AA50" s="474"/>
      <c r="AB50" s="474"/>
      <c r="AC50" s="474"/>
      <c r="AD50" s="474"/>
      <c r="AE50" s="474"/>
      <c r="AF50" s="474"/>
      <c r="AG50" s="474"/>
      <c r="AH50" s="474"/>
      <c r="AI50" s="474"/>
      <c r="AJ50" s="474"/>
      <c r="AK50" s="474"/>
      <c r="AL50" s="474"/>
      <c r="AM50" s="474"/>
      <c r="AN50" s="474"/>
      <c r="AO50" s="474"/>
      <c r="AP50" s="474"/>
      <c r="AQ50" s="474"/>
      <c r="AR50" s="465">
        <f t="shared" si="34"/>
        <v>0</v>
      </c>
      <c r="AS50" s="313"/>
      <c r="AT50" s="63"/>
      <c r="AU50" s="93"/>
      <c r="AV50" s="93"/>
      <c r="AW50" s="93"/>
      <c r="AX50" s="93"/>
      <c r="AY50" s="93"/>
      <c r="AZ50" s="93"/>
      <c r="BA50" s="93"/>
      <c r="BB50" s="93"/>
      <c r="BC50" s="93"/>
      <c r="BD50" s="93"/>
      <c r="BE50" s="93"/>
      <c r="BF50" s="93"/>
      <c r="BG50" s="93"/>
      <c r="BH50" s="93"/>
      <c r="BI50" s="93"/>
      <c r="BJ50" s="93"/>
      <c r="BK50" s="93"/>
      <c r="BL50" s="93"/>
      <c r="BM50" s="93"/>
      <c r="BN50" s="93"/>
      <c r="BO50" s="93"/>
      <c r="BP50" s="93"/>
      <c r="BQ50" s="93"/>
      <c r="BR50" s="93"/>
      <c r="BS50" s="93"/>
      <c r="BT50" s="93"/>
      <c r="BU50" s="93"/>
      <c r="BV50" s="93"/>
      <c r="BW50" s="93"/>
      <c r="BX50" s="93"/>
      <c r="BY50" s="93"/>
      <c r="BZ50" s="93"/>
      <c r="CA50" s="93"/>
      <c r="CB50" s="93"/>
      <c r="CC50" s="93"/>
      <c r="CD50" s="93"/>
      <c r="CE50" s="93"/>
      <c r="CF50" s="93"/>
      <c r="CG50" s="93"/>
      <c r="CH50" s="93"/>
      <c r="CI50" s="93"/>
      <c r="CK50" s="93">
        <f t="shared" si="37"/>
        <v>0</v>
      </c>
    </row>
    <row r="51" spans="1:89" s="5" customFormat="1" ht="17.100000000000001" customHeight="1">
      <c r="A51" s="12"/>
      <c r="B51" s="15"/>
      <c r="C51" s="422" t="s">
        <v>295</v>
      </c>
      <c r="D51" s="466">
        <f t="shared" ref="D51:AQ51" si="42">+SUM(D48,D45,D42)</f>
        <v>0</v>
      </c>
      <c r="E51" s="466">
        <f t="shared" ref="E51" si="43">+SUM(E48,E45,E42)</f>
        <v>0</v>
      </c>
      <c r="F51" s="466">
        <f t="shared" si="42"/>
        <v>0</v>
      </c>
      <c r="G51" s="466">
        <f t="shared" si="42"/>
        <v>0</v>
      </c>
      <c r="H51" s="466">
        <f t="shared" si="42"/>
        <v>0</v>
      </c>
      <c r="I51" s="466">
        <f t="shared" si="42"/>
        <v>0</v>
      </c>
      <c r="J51" s="466">
        <f t="shared" si="42"/>
        <v>0</v>
      </c>
      <c r="K51" s="466">
        <f t="shared" si="42"/>
        <v>0</v>
      </c>
      <c r="L51" s="466">
        <f t="shared" si="42"/>
        <v>0</v>
      </c>
      <c r="M51" s="466">
        <f t="shared" si="42"/>
        <v>0</v>
      </c>
      <c r="N51" s="466">
        <f t="shared" si="42"/>
        <v>0</v>
      </c>
      <c r="O51" s="466">
        <f t="shared" si="42"/>
        <v>0</v>
      </c>
      <c r="P51" s="466">
        <f t="shared" si="42"/>
        <v>0</v>
      </c>
      <c r="Q51" s="466">
        <f t="shared" si="42"/>
        <v>0</v>
      </c>
      <c r="R51" s="466">
        <f t="shared" si="42"/>
        <v>0</v>
      </c>
      <c r="S51" s="466">
        <f t="shared" si="42"/>
        <v>0</v>
      </c>
      <c r="T51" s="466">
        <f t="shared" si="42"/>
        <v>0</v>
      </c>
      <c r="U51" s="466">
        <f t="shared" si="42"/>
        <v>0</v>
      </c>
      <c r="V51" s="466">
        <f t="shared" si="42"/>
        <v>0</v>
      </c>
      <c r="W51" s="466">
        <f t="shared" si="42"/>
        <v>0</v>
      </c>
      <c r="X51" s="466">
        <f t="shared" si="42"/>
        <v>0</v>
      </c>
      <c r="Y51" s="466">
        <f t="shared" si="42"/>
        <v>0</v>
      </c>
      <c r="Z51" s="466">
        <f t="shared" si="42"/>
        <v>0</v>
      </c>
      <c r="AA51" s="466">
        <f t="shared" si="42"/>
        <v>0</v>
      </c>
      <c r="AB51" s="466">
        <f t="shared" si="42"/>
        <v>0</v>
      </c>
      <c r="AC51" s="466">
        <f t="shared" si="42"/>
        <v>0</v>
      </c>
      <c r="AD51" s="466">
        <f t="shared" si="42"/>
        <v>0</v>
      </c>
      <c r="AE51" s="466">
        <f t="shared" si="42"/>
        <v>0</v>
      </c>
      <c r="AF51" s="466">
        <f t="shared" si="42"/>
        <v>0</v>
      </c>
      <c r="AG51" s="466">
        <f t="shared" si="42"/>
        <v>0</v>
      </c>
      <c r="AH51" s="466">
        <f t="shared" si="42"/>
        <v>0</v>
      </c>
      <c r="AI51" s="466">
        <f t="shared" si="42"/>
        <v>0</v>
      </c>
      <c r="AJ51" s="466">
        <f t="shared" si="42"/>
        <v>0</v>
      </c>
      <c r="AK51" s="466">
        <f t="shared" si="42"/>
        <v>0</v>
      </c>
      <c r="AL51" s="466">
        <f t="shared" si="42"/>
        <v>0</v>
      </c>
      <c r="AM51" s="466">
        <f t="shared" si="42"/>
        <v>0</v>
      </c>
      <c r="AN51" s="466">
        <f t="shared" si="42"/>
        <v>0</v>
      </c>
      <c r="AO51" s="466">
        <f t="shared" si="42"/>
        <v>0</v>
      </c>
      <c r="AP51" s="466">
        <f t="shared" si="42"/>
        <v>0</v>
      </c>
      <c r="AQ51" s="466">
        <f t="shared" si="42"/>
        <v>0</v>
      </c>
      <c r="AR51" s="465">
        <f t="shared" si="34"/>
        <v>0</v>
      </c>
      <c r="AS51" s="321"/>
      <c r="AT51" s="6"/>
      <c r="AU51" s="93">
        <f>+D51-D42-D45-D48</f>
        <v>0</v>
      </c>
      <c r="AV51" s="93">
        <f>+E51-E42-E45-E48</f>
        <v>0</v>
      </c>
      <c r="AW51" s="93">
        <f t="shared" ref="AW51:BP51" si="44">+F51-F42-F45-F48</f>
        <v>0</v>
      </c>
      <c r="AX51" s="93">
        <f t="shared" si="44"/>
        <v>0</v>
      </c>
      <c r="AY51" s="93">
        <f t="shared" si="44"/>
        <v>0</v>
      </c>
      <c r="AZ51" s="93">
        <f t="shared" si="44"/>
        <v>0</v>
      </c>
      <c r="BA51" s="93">
        <f t="shared" si="44"/>
        <v>0</v>
      </c>
      <c r="BB51" s="93">
        <f t="shared" si="44"/>
        <v>0</v>
      </c>
      <c r="BC51" s="93">
        <f t="shared" si="44"/>
        <v>0</v>
      </c>
      <c r="BD51" s="93">
        <f t="shared" si="44"/>
        <v>0</v>
      </c>
      <c r="BE51" s="93">
        <f t="shared" si="44"/>
        <v>0</v>
      </c>
      <c r="BF51" s="93">
        <f t="shared" si="44"/>
        <v>0</v>
      </c>
      <c r="BG51" s="93">
        <f t="shared" si="44"/>
        <v>0</v>
      </c>
      <c r="BH51" s="93">
        <f t="shared" si="44"/>
        <v>0</v>
      </c>
      <c r="BI51" s="93">
        <f t="shared" si="44"/>
        <v>0</v>
      </c>
      <c r="BJ51" s="93">
        <f t="shared" si="44"/>
        <v>0</v>
      </c>
      <c r="BK51" s="93">
        <f t="shared" si="44"/>
        <v>0</v>
      </c>
      <c r="BL51" s="93">
        <f t="shared" si="44"/>
        <v>0</v>
      </c>
      <c r="BM51" s="93">
        <f t="shared" si="44"/>
        <v>0</v>
      </c>
      <c r="BN51" s="93">
        <f t="shared" si="44"/>
        <v>0</v>
      </c>
      <c r="BO51" s="93">
        <f t="shared" si="44"/>
        <v>0</v>
      </c>
      <c r="BP51" s="93">
        <f t="shared" si="44"/>
        <v>0</v>
      </c>
      <c r="BQ51" s="93">
        <f t="shared" ref="BQ51:CI51" si="45">+Z51-Z42-Z45-Z48</f>
        <v>0</v>
      </c>
      <c r="BR51" s="93">
        <f t="shared" si="45"/>
        <v>0</v>
      </c>
      <c r="BS51" s="93">
        <f t="shared" si="45"/>
        <v>0</v>
      </c>
      <c r="BT51" s="93">
        <f t="shared" si="45"/>
        <v>0</v>
      </c>
      <c r="BU51" s="93">
        <f t="shared" si="45"/>
        <v>0</v>
      </c>
      <c r="BV51" s="93">
        <f t="shared" si="45"/>
        <v>0</v>
      </c>
      <c r="BW51" s="93">
        <f t="shared" si="45"/>
        <v>0</v>
      </c>
      <c r="BX51" s="93">
        <f t="shared" si="45"/>
        <v>0</v>
      </c>
      <c r="BY51" s="93">
        <f t="shared" si="45"/>
        <v>0</v>
      </c>
      <c r="BZ51" s="93">
        <f t="shared" si="45"/>
        <v>0</v>
      </c>
      <c r="CA51" s="93">
        <f t="shared" si="45"/>
        <v>0</v>
      </c>
      <c r="CB51" s="93">
        <f t="shared" si="45"/>
        <v>0</v>
      </c>
      <c r="CC51" s="93">
        <f t="shared" si="45"/>
        <v>0</v>
      </c>
      <c r="CD51" s="93">
        <f t="shared" si="45"/>
        <v>0</v>
      </c>
      <c r="CE51" s="93">
        <f t="shared" si="45"/>
        <v>0</v>
      </c>
      <c r="CF51" s="93">
        <f t="shared" si="45"/>
        <v>0</v>
      </c>
      <c r="CG51" s="93">
        <f t="shared" si="45"/>
        <v>0</v>
      </c>
      <c r="CH51" s="93">
        <f t="shared" si="45"/>
        <v>0</v>
      </c>
      <c r="CI51" s="93">
        <f t="shared" si="45"/>
        <v>0</v>
      </c>
      <c r="CK51" s="93">
        <f t="shared" si="37"/>
        <v>0</v>
      </c>
    </row>
    <row r="52" spans="1:89" s="61" customFormat="1" ht="30" customHeight="1">
      <c r="B52" s="67"/>
      <c r="C52" s="68" t="s">
        <v>175</v>
      </c>
      <c r="D52" s="476"/>
      <c r="E52" s="476"/>
      <c r="F52" s="476"/>
      <c r="G52" s="476"/>
      <c r="H52" s="476"/>
      <c r="I52" s="476"/>
      <c r="J52" s="476"/>
      <c r="K52" s="476"/>
      <c r="L52" s="476"/>
      <c r="M52" s="476"/>
      <c r="N52" s="476"/>
      <c r="O52" s="476"/>
      <c r="P52" s="476"/>
      <c r="Q52" s="476"/>
      <c r="R52" s="476"/>
      <c r="S52" s="476"/>
      <c r="T52" s="476"/>
      <c r="U52" s="476"/>
      <c r="V52" s="476"/>
      <c r="W52" s="476"/>
      <c r="X52" s="476"/>
      <c r="Y52" s="476"/>
      <c r="Z52" s="476"/>
      <c r="AA52" s="476"/>
      <c r="AB52" s="476"/>
      <c r="AC52" s="476"/>
      <c r="AD52" s="476"/>
      <c r="AE52" s="476"/>
      <c r="AF52" s="476"/>
      <c r="AG52" s="476"/>
      <c r="AH52" s="476"/>
      <c r="AI52" s="476"/>
      <c r="AJ52" s="476"/>
      <c r="AK52" s="476"/>
      <c r="AL52" s="476"/>
      <c r="AM52" s="476"/>
      <c r="AN52" s="476"/>
      <c r="AO52" s="476"/>
      <c r="AP52" s="476"/>
      <c r="AQ52" s="476"/>
      <c r="AR52" s="477"/>
      <c r="AS52" s="308"/>
      <c r="AT52" s="115"/>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0"/>
      <c r="BR52" s="250"/>
      <c r="BS52" s="250"/>
      <c r="BT52" s="250"/>
      <c r="BU52" s="250"/>
      <c r="BV52" s="250"/>
      <c r="BW52" s="250"/>
      <c r="BX52" s="250"/>
      <c r="BY52" s="250"/>
      <c r="BZ52" s="250"/>
      <c r="CA52" s="250"/>
      <c r="CB52" s="250"/>
      <c r="CC52" s="250"/>
      <c r="CD52" s="250"/>
      <c r="CE52" s="250"/>
      <c r="CF52" s="250"/>
      <c r="CG52" s="250"/>
      <c r="CH52" s="250"/>
      <c r="CI52" s="250"/>
      <c r="CK52" s="250"/>
    </row>
    <row r="53" spans="1:89" s="61" customFormat="1" ht="30" customHeight="1">
      <c r="B53" s="67"/>
      <c r="C53" s="68" t="s">
        <v>176</v>
      </c>
      <c r="D53" s="478">
        <f t="shared" ref="D53:AQ53" si="46">+D18+D29+D40+D51+D52</f>
        <v>0</v>
      </c>
      <c r="E53" s="478">
        <f t="shared" ref="E53" si="47">+E18+E29+E40+E51+E52</f>
        <v>0</v>
      </c>
      <c r="F53" s="478">
        <f t="shared" si="46"/>
        <v>0</v>
      </c>
      <c r="G53" s="478">
        <f t="shared" si="46"/>
        <v>0</v>
      </c>
      <c r="H53" s="478">
        <f t="shared" si="46"/>
        <v>0</v>
      </c>
      <c r="I53" s="478">
        <f t="shared" si="46"/>
        <v>0</v>
      </c>
      <c r="J53" s="478">
        <f t="shared" si="46"/>
        <v>0</v>
      </c>
      <c r="K53" s="478">
        <f t="shared" si="46"/>
        <v>0</v>
      </c>
      <c r="L53" s="478">
        <f t="shared" si="46"/>
        <v>0</v>
      </c>
      <c r="M53" s="478">
        <f t="shared" si="46"/>
        <v>0</v>
      </c>
      <c r="N53" s="478">
        <f t="shared" si="46"/>
        <v>0</v>
      </c>
      <c r="O53" s="478">
        <f t="shared" si="46"/>
        <v>0</v>
      </c>
      <c r="P53" s="478">
        <f t="shared" si="46"/>
        <v>0</v>
      </c>
      <c r="Q53" s="478">
        <f t="shared" si="46"/>
        <v>0</v>
      </c>
      <c r="R53" s="478">
        <f t="shared" si="46"/>
        <v>0</v>
      </c>
      <c r="S53" s="478">
        <f t="shared" si="46"/>
        <v>0</v>
      </c>
      <c r="T53" s="478">
        <f t="shared" si="46"/>
        <v>0</v>
      </c>
      <c r="U53" s="478">
        <f t="shared" si="46"/>
        <v>0</v>
      </c>
      <c r="V53" s="478">
        <f t="shared" si="46"/>
        <v>0</v>
      </c>
      <c r="W53" s="478">
        <f t="shared" si="46"/>
        <v>0</v>
      </c>
      <c r="X53" s="478">
        <f t="shared" si="46"/>
        <v>0</v>
      </c>
      <c r="Y53" s="478">
        <f t="shared" si="46"/>
        <v>0</v>
      </c>
      <c r="Z53" s="478">
        <f t="shared" si="46"/>
        <v>0</v>
      </c>
      <c r="AA53" s="478">
        <f t="shared" si="46"/>
        <v>0</v>
      </c>
      <c r="AB53" s="478">
        <f t="shared" si="46"/>
        <v>0</v>
      </c>
      <c r="AC53" s="478">
        <f t="shared" si="46"/>
        <v>0</v>
      </c>
      <c r="AD53" s="478">
        <f t="shared" si="46"/>
        <v>0</v>
      </c>
      <c r="AE53" s="478">
        <f t="shared" si="46"/>
        <v>0</v>
      </c>
      <c r="AF53" s="478">
        <f t="shared" si="46"/>
        <v>0</v>
      </c>
      <c r="AG53" s="478">
        <f t="shared" si="46"/>
        <v>0</v>
      </c>
      <c r="AH53" s="478">
        <f t="shared" si="46"/>
        <v>0</v>
      </c>
      <c r="AI53" s="478">
        <f t="shared" si="46"/>
        <v>0</v>
      </c>
      <c r="AJ53" s="478">
        <f t="shared" si="46"/>
        <v>0</v>
      </c>
      <c r="AK53" s="478">
        <f t="shared" si="46"/>
        <v>0</v>
      </c>
      <c r="AL53" s="478">
        <f t="shared" si="46"/>
        <v>0</v>
      </c>
      <c r="AM53" s="478">
        <f t="shared" si="46"/>
        <v>0</v>
      </c>
      <c r="AN53" s="478">
        <f t="shared" si="46"/>
        <v>0</v>
      </c>
      <c r="AO53" s="478">
        <f t="shared" si="46"/>
        <v>0</v>
      </c>
      <c r="AP53" s="478">
        <f t="shared" si="46"/>
        <v>0</v>
      </c>
      <c r="AQ53" s="478">
        <f t="shared" si="46"/>
        <v>0</v>
      </c>
      <c r="AR53" s="479">
        <f>+SUM(D53:AQ53)+AR52</f>
        <v>0</v>
      </c>
      <c r="AS53" s="308"/>
      <c r="AT53" s="115"/>
      <c r="AU53" s="250">
        <f>+D53-SUM(D18,D29,D40,D51)</f>
        <v>0</v>
      </c>
      <c r="AV53" s="250">
        <f t="shared" ref="AV53:CH53" si="48">+E53-SUM(E18,E29,E40,E51)</f>
        <v>0</v>
      </c>
      <c r="AW53" s="250">
        <f t="shared" si="48"/>
        <v>0</v>
      </c>
      <c r="AX53" s="250">
        <f t="shared" si="48"/>
        <v>0</v>
      </c>
      <c r="AY53" s="250">
        <f t="shared" si="48"/>
        <v>0</v>
      </c>
      <c r="AZ53" s="250">
        <f t="shared" si="48"/>
        <v>0</v>
      </c>
      <c r="BA53" s="250">
        <f t="shared" si="48"/>
        <v>0</v>
      </c>
      <c r="BB53" s="250">
        <f t="shared" si="48"/>
        <v>0</v>
      </c>
      <c r="BC53" s="250">
        <f t="shared" si="48"/>
        <v>0</v>
      </c>
      <c r="BD53" s="250">
        <f t="shared" si="48"/>
        <v>0</v>
      </c>
      <c r="BE53" s="250">
        <f t="shared" si="48"/>
        <v>0</v>
      </c>
      <c r="BF53" s="250">
        <f t="shared" si="48"/>
        <v>0</v>
      </c>
      <c r="BG53" s="250">
        <f t="shared" si="48"/>
        <v>0</v>
      </c>
      <c r="BH53" s="250">
        <f t="shared" si="48"/>
        <v>0</v>
      </c>
      <c r="BI53" s="250">
        <f t="shared" si="48"/>
        <v>0</v>
      </c>
      <c r="BJ53" s="250">
        <f t="shared" si="48"/>
        <v>0</v>
      </c>
      <c r="BK53" s="250">
        <f t="shared" si="48"/>
        <v>0</v>
      </c>
      <c r="BL53" s="250">
        <f t="shared" si="48"/>
        <v>0</v>
      </c>
      <c r="BM53" s="250">
        <f t="shared" si="48"/>
        <v>0</v>
      </c>
      <c r="BN53" s="250">
        <f t="shared" si="48"/>
        <v>0</v>
      </c>
      <c r="BO53" s="250">
        <f t="shared" si="48"/>
        <v>0</v>
      </c>
      <c r="BP53" s="250">
        <f t="shared" si="48"/>
        <v>0</v>
      </c>
      <c r="BQ53" s="250">
        <f t="shared" si="48"/>
        <v>0</v>
      </c>
      <c r="BR53" s="250">
        <f t="shared" si="48"/>
        <v>0</v>
      </c>
      <c r="BS53" s="250">
        <f t="shared" si="48"/>
        <v>0</v>
      </c>
      <c r="BT53" s="250">
        <f t="shared" si="48"/>
        <v>0</v>
      </c>
      <c r="BU53" s="250">
        <f t="shared" si="48"/>
        <v>0</v>
      </c>
      <c r="BV53" s="250">
        <f t="shared" si="48"/>
        <v>0</v>
      </c>
      <c r="BW53" s="250">
        <f t="shared" si="48"/>
        <v>0</v>
      </c>
      <c r="BX53" s="250">
        <f t="shared" si="48"/>
        <v>0</v>
      </c>
      <c r="BY53" s="250">
        <f t="shared" si="48"/>
        <v>0</v>
      </c>
      <c r="BZ53" s="250">
        <f t="shared" si="48"/>
        <v>0</v>
      </c>
      <c r="CA53" s="250">
        <f t="shared" si="48"/>
        <v>0</v>
      </c>
      <c r="CB53" s="250">
        <f t="shared" si="48"/>
        <v>0</v>
      </c>
      <c r="CC53" s="250">
        <f t="shared" si="48"/>
        <v>0</v>
      </c>
      <c r="CD53" s="250">
        <f t="shared" si="48"/>
        <v>0</v>
      </c>
      <c r="CE53" s="250">
        <f t="shared" si="48"/>
        <v>0</v>
      </c>
      <c r="CF53" s="250">
        <f t="shared" si="48"/>
        <v>0</v>
      </c>
      <c r="CG53" s="250">
        <f t="shared" si="48"/>
        <v>0</v>
      </c>
      <c r="CH53" s="250">
        <f t="shared" si="48"/>
        <v>0</v>
      </c>
      <c r="CI53" s="250">
        <f t="shared" ref="CI53" si="49">+AR53-SUM(AR18,AR29,AR40,AR51,AR52)</f>
        <v>0</v>
      </c>
      <c r="CK53" s="250">
        <f>+AR53-SUM(D53:AQ53)-AR52</f>
        <v>0</v>
      </c>
    </row>
    <row r="54" spans="1:89" s="6" customFormat="1" ht="18.75">
      <c r="A54" s="12"/>
      <c r="B54" s="15"/>
      <c r="C54" s="457" t="s">
        <v>352</v>
      </c>
      <c r="D54" s="458"/>
      <c r="E54" s="458"/>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9"/>
      <c r="AS54" s="321"/>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K54" s="251">
        <f>+IF(SUM(AR53)&gt;0,IF(OR(AR54=0,AR54=""),111,IF((AR54&gt;AR53),111,0)),0)</f>
        <v>0</v>
      </c>
    </row>
    <row r="55" spans="1:89" s="182" customFormat="1" ht="9.9499999999999993" customHeight="1">
      <c r="B55" s="188"/>
      <c r="C55" s="185"/>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E55" s="305"/>
      <c r="AF55" s="305"/>
      <c r="AG55" s="305"/>
      <c r="AH55" s="305"/>
      <c r="AI55" s="305"/>
      <c r="AJ55" s="305"/>
      <c r="AK55" s="305"/>
      <c r="AL55" s="305"/>
      <c r="AM55" s="305"/>
      <c r="AN55" s="322"/>
      <c r="AO55" s="323"/>
      <c r="AP55" s="324"/>
      <c r="AQ55" s="325"/>
      <c r="AR55" s="326"/>
      <c r="AS55" s="327"/>
      <c r="AT55" s="261"/>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K55" s="257"/>
    </row>
    <row r="56" spans="1:89" s="13" customFormat="1" ht="65.25" customHeight="1">
      <c r="A56" s="122"/>
      <c r="B56" s="123"/>
      <c r="C56" s="540" t="s">
        <v>286</v>
      </c>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124"/>
      <c r="AT56" s="17"/>
    </row>
    <row r="57" spans="1:89"/>
    <row r="58" spans="1:89"/>
    <row r="59" spans="1:89"/>
    <row r="60" spans="1:89"/>
    <row r="61" spans="1:89"/>
    <row r="62" spans="1:89"/>
    <row r="63" spans="1:89"/>
    <row r="64" spans="1:89"/>
    <row r="65"/>
    <row r="66"/>
    <row r="67"/>
    <row r="68"/>
    <row r="69"/>
    <row r="70"/>
  </sheetData>
  <mergeCells count="7">
    <mergeCell ref="AU5:CK5"/>
    <mergeCell ref="C56:AR56"/>
    <mergeCell ref="C2:AR2"/>
    <mergeCell ref="C3:AR3"/>
    <mergeCell ref="C4:AR4"/>
    <mergeCell ref="C5:AR5"/>
    <mergeCell ref="D6:AS6"/>
  </mergeCells>
  <phoneticPr fontId="0" type="noConversion"/>
  <conditionalFormatting sqref="AS34 AS37 AS15 AS18 AS48 AS40 AS45 AS51 AS54 AS12 D9:D18 D30:D55 F30:AR54 F9:AR18 F55:AN55">
    <cfRule type="expression" dxfId="15" priority="7" stopIfTrue="1">
      <formula>AND(D9&lt;&gt;"",OR(D9&lt;0,NOT(ISNUMBER(D9))))</formula>
    </cfRule>
  </conditionalFormatting>
  <conditionalFormatting sqref="AQ55:AT55">
    <cfRule type="expression" dxfId="14" priority="8" stopIfTrue="1">
      <formula>AQ55=1</formula>
    </cfRule>
  </conditionalFormatting>
  <conditionalFormatting sqref="AU8:CK18 AU30:CK53 AU55:CK55 AU54:CJ54">
    <cfRule type="expression" dxfId="13" priority="9" stopIfTrue="1">
      <formula>ABS(AU8)&gt;10</formula>
    </cfRule>
  </conditionalFormatting>
  <conditionalFormatting sqref="AS23 AS26 AS29 D19:D29 F19:AR29">
    <cfRule type="expression" dxfId="12" priority="4" stopIfTrue="1">
      <formula>AND(D19&lt;&gt;"",OR(D19&lt;0,NOT(ISNUMBER(D19))))</formula>
    </cfRule>
  </conditionalFormatting>
  <conditionalFormatting sqref="AU19:CK29">
    <cfRule type="expression" dxfId="11" priority="5" stopIfTrue="1">
      <formula>ABS(AU19)&gt;10</formula>
    </cfRule>
  </conditionalFormatting>
  <conditionalFormatting sqref="Z6">
    <cfRule type="expression" dxfId="10" priority="104" stopIfTrue="1">
      <formula>COUNTA(Z9:BP54)&lt;&gt;COUNTIF(Z9:BP54,"&gt;=0")</formula>
    </cfRule>
  </conditionalFormatting>
  <conditionalFormatting sqref="F6:H6">
    <cfRule type="expression" dxfId="9" priority="105" stopIfTrue="1">
      <formula>COUNTA(F9:AS54)&lt;&gt;COUNTIF(F9:AS54,"&gt;=0")</formula>
    </cfRule>
  </conditionalFormatting>
  <conditionalFormatting sqref="D6:E6 AC6:AS6 I6:Y6">
    <cfRule type="expression" dxfId="8" priority="107" stopIfTrue="1">
      <formula>COUNTA(D9:AR54)&lt;&gt;COUNTIF(D9:AR54,"&gt;=0")</formula>
    </cfRule>
  </conditionalFormatting>
  <conditionalFormatting sqref="CK54">
    <cfRule type="expression" dxfId="7" priority="3" stopIfTrue="1">
      <formula>ABS(CK54)&gt;10</formula>
    </cfRule>
  </conditionalFormatting>
  <conditionalFormatting sqref="AA6:AB6">
    <cfRule type="expression" dxfId="6" priority="162" stopIfTrue="1">
      <formula>COUNTA(AA9:BP54)&lt;&gt;COUNTIF(AA9:BP54,"&gt;=0")</formula>
    </cfRule>
  </conditionalFormatting>
  <conditionalFormatting sqref="E9:E18 E30:E55">
    <cfRule type="expression" dxfId="5" priority="2" stopIfTrue="1">
      <formula>AND(E9&lt;&gt;"",OR(E9&lt;0,NOT(ISNUMBER(E9))))</formula>
    </cfRule>
  </conditionalFormatting>
  <conditionalFormatting sqref="E19:E29">
    <cfRule type="expression" dxfId="4" priority="1" stopIfTrue="1">
      <formula>AND(E19&lt;&gt;"",OR(E19&lt;0,NOT(ISNUMBER(E19))))</formula>
    </cfRule>
  </conditionalFormatting>
  <pageMargins left="0.23622047244094491" right="0.23622047244094491" top="0.47244094488188981" bottom="0" header="0.31496062992125984" footer="0.31496062992125984"/>
  <pageSetup paperSize="8" scale="60" orientation="landscape" r:id="rId1"/>
  <headerFooter alignWithMargins="0">
    <oddFooter>&amp;R2019 Triennial Central Bank Survey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mpilation document" ma:contentTypeID="0x01010066E6577C753B40CABFD9C9409CB523E500F29B7ADD6FBD744582C6C7416E913B4900297A14A852ACE740968574D30711400D" ma:contentTypeVersion="118" ma:contentTypeDescription="Base ContentType for all Bis Documents." ma:contentTypeScope="" ma:versionID="bf8775eea71f65d49898553b6f4f1eb3">
  <xsd:schema xmlns:xsd="http://www.w3.org/2001/XMLSchema" xmlns:xs="http://www.w3.org/2001/XMLSchema" xmlns:p="http://schemas.microsoft.com/office/2006/metadata/properties" xmlns:ns2="f782d0c1-2c6e-41d0-8577-3b320512196a" xmlns:ns3="5472c07c-607f-4038-a619-6f6b6fb1cdb2" xmlns:ns4="http://schemas.microsoft.com/sharepoint/v4" targetNamespace="http://schemas.microsoft.com/office/2006/metadata/properties" ma:root="true" ma:fieldsID="794b3b566a1a2983797e531ea42f23dc" ns2:_="" ns3:_="" ns4:_="">
    <xsd:import namespace="f782d0c1-2c6e-41d0-8577-3b320512196a"/>
    <xsd:import namespace="5472c07c-607f-4038-a619-6f6b6fb1cdb2"/>
    <xsd:import namespace="http://schemas.microsoft.com/sharepoint/v4"/>
    <xsd:element name="properties">
      <xsd:complexType>
        <xsd:sequence>
          <xsd:element name="documentManagement">
            <xsd:complexType>
              <xsd:all>
                <xsd:element ref="ns2:BisIBFSArea" minOccurs="0"/>
                <xsd:element ref="ns2:BisIBFSCountry" minOccurs="0"/>
                <xsd:element ref="ns2:BisDataSet" minOccurs="0"/>
                <xsd:element ref="ns3:BisPermalink" minOccurs="0"/>
                <xsd:element ref="ns3:BisConfidentiality"/>
                <xsd:element ref="ns2:TaxKeywordTaxHTField" minOccurs="0"/>
                <xsd:element ref="ns2:_dlc_DocId" minOccurs="0"/>
                <xsd:element ref="ns2:TaxCatchAll" minOccurs="0"/>
                <xsd:element ref="ns3:BisCurrentVersion" minOccurs="0"/>
                <xsd:element ref="ns3:BisRecipientsTaxHTField0" minOccurs="0"/>
                <xsd:element ref="ns2:_dlc_DocIdUrl" minOccurs="0"/>
                <xsd:element ref="ns4:IconOverlay" minOccurs="0"/>
                <xsd:element ref="ns2:BisAuthorssTaxHTField0" minOccurs="0"/>
                <xsd:element ref="ns2:_dlc_DocIdPersistId" minOccurs="0"/>
                <xsd:element ref="ns3:IsMyDocuments" minOccurs="0"/>
                <xsd:element ref="ns3:BisInstitutionTaxHTField0" minOccurs="0"/>
                <xsd:element ref="ns2:BisDocumentTypeTaxHTField0" minOccurs="0"/>
                <xsd:element ref="ns3:BisRetention"/>
                <xsd:element ref="ns3:BisTransmission" minOccurs="0"/>
                <xsd:element ref="ns3:BisDocumentDate" minOccurs="0"/>
                <xsd:element ref="ns3:BisProjectCode" minOccurs="0"/>
                <xsd:element ref="ns3:BisProductCode"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BisIBFSArea" ma:index="2" nillable="true" ma:displayName="Area" ma:default="" ma:format="Dropdown" ma:internalName="BisIBFSArea" ma:readOnly="false">
      <xsd:simpleType>
        <xsd:restriction base="dms:Choice">
          <xsd:enumeration value="Guidelines"/>
          <xsd:enumeration value="Calendar"/>
          <xsd:enumeration value="Study Group"/>
          <xsd:enumeration value="DSD"/>
          <xsd:enumeration value="Rep. Template"/>
          <xsd:enumeration value="Practices"/>
          <xsd:enumeration value="Survey"/>
          <xsd:enumeration value="Methodology"/>
          <xsd:enumeration value="Processing"/>
        </xsd:restriction>
      </xsd:simpleType>
    </xsd:element>
    <xsd:element name="BisIBFSCountry" ma:index="3" nillable="true" ma:displayName="Country" ma:default="" ma:format="Dropdown" ma:internalName="BisIBFSCountry" ma:readOnly="false">
      <xsd:simpleType>
        <xsd:restriction base="dms:Choice">
          <xsd:enumeration value="All Countries"/>
          <xsd:enumeration value="AR"/>
          <xsd:enumeration value="AT"/>
          <xsd:enumeration value="AU"/>
          <xsd:enumeration value="BE"/>
          <xsd:enumeration value="BG"/>
          <xsd:enumeration value="BH"/>
          <xsd:enumeration value="BR"/>
          <xsd:enumeration value="CA"/>
          <xsd:enumeration value="CH"/>
          <xsd:enumeration value="CL"/>
          <xsd:enumeration value="CN"/>
          <xsd:enumeration value="CO"/>
          <xsd:enumeration value="CZ"/>
          <xsd:enumeration value="DE"/>
          <xsd:enumeration value="DK"/>
          <xsd:enumeration value="EE"/>
          <xsd:enumeration value="ES"/>
          <xsd:enumeration value="FI"/>
          <xsd:enumeration value="FR"/>
          <xsd:enumeration value="GB"/>
          <xsd:enumeration value="GR"/>
          <xsd:enumeration value="HK"/>
          <xsd:enumeration value="HU"/>
          <xsd:enumeration value="ID"/>
          <xsd:enumeration value="IE"/>
          <xsd:enumeration value="IL"/>
          <xsd:enumeration value="IN"/>
          <xsd:enumeration value="IT"/>
          <xsd:enumeration value="JP"/>
          <xsd:enumeration value="KR"/>
          <xsd:enumeration value="LT"/>
          <xsd:enumeration value="LU"/>
          <xsd:enumeration value="LV"/>
          <xsd:enumeration value="MX"/>
          <xsd:enumeration value="MY"/>
          <xsd:enumeration value="NL"/>
          <xsd:enumeration value="NO"/>
          <xsd:enumeration value="NZ"/>
          <xsd:enumeration value="PE"/>
          <xsd:enumeration value="PH"/>
          <xsd:enumeration value="PL"/>
          <xsd:enumeration value="PT"/>
          <xsd:enumeration value="RO"/>
          <xsd:enumeration value="RU"/>
          <xsd:enumeration value="SA"/>
          <xsd:enumeration value="SE"/>
          <xsd:enumeration value="SG"/>
          <xsd:enumeration value="SI"/>
          <xsd:enumeration value="SK"/>
          <xsd:enumeration value="TH"/>
          <xsd:enumeration value="TR"/>
          <xsd:enumeration value="TW"/>
          <xsd:enumeration value="US"/>
          <xsd:enumeration value="ZA"/>
        </xsd:restriction>
      </xsd:simpleType>
    </xsd:element>
    <xsd:element name="BisDataSet" ma:index="4" nillable="true" ma:displayName="Dataset" ma:format="Dropdown" ma:internalName="BisDataSet" ma:readOnly="false">
      <xsd:simpleType>
        <xsd:restriction base="dms:Choice">
          <xsd:enumeration value="Banking"/>
          <xsd:enumeration value="CBS"/>
          <xsd:enumeration value="LBS"/>
          <xsd:enumeration value="OTC"/>
          <xsd:enumeration value="SFT"/>
          <xsd:enumeration value="TRI"/>
        </xsd:restriction>
      </xsd:simpleType>
    </xsd:element>
    <xsd:element name="TaxKeywordTaxHTField" ma:index="14"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TaxCatchAll" ma:index="16"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isAuthorssTaxHTField0" ma:index="21" nillable="true" ma:taxonomy="true" ma:internalName="BisAuthorssTaxHTField0" ma:taxonomyFieldName="BisAuthors" ma:displayName="Author" ma:readOnly="false" ma:fieldId="{0b3121bf-a404-47f3-89a2-8100c52bbe6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isDocumentTypeTaxHTField0" ma:index="26" nillable="true" ma:taxonomy="true" ma:internalName="BisDocumentTypeTaxHTField0" ma:taxonomyFieldName="BisDocumentType" ma:displayName="Document Type" ma:readOnly="false" ma:fieldId="{3d4bd279-eb4d-4358-a57b-72096c80fdc3}" ma:sspId="218490a2-a8bd-4701-ac03-3028876db9c3" ma:termSetId="f0cb95e7-3db9-47fc-88a4-89326bc60752" ma:anchorId="c786001b-2301-4abe-adca-015d172bb848"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72c07c-607f-4038-a619-6f6b6fb1cdb2" elementFormDefault="qualified">
    <xsd:import namespace="http://schemas.microsoft.com/office/2006/documentManagement/types"/>
    <xsd:import namespace="http://schemas.microsoft.com/office/infopath/2007/PartnerControls"/>
    <xsd:element name="BisPermalink" ma:index="6"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7"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CurrentVersion" ma:index="17" nillable="true" ma:displayName="Current Version" ma:description="The current version of the document." ma:hidden="true" ma:internalName="BisCurrentVersion">
      <xsd:simpleType>
        <xsd:restriction base="dms:Text"/>
      </xsd:simpleType>
    </xsd:element>
    <xsd:element name="BisRecipientsTaxHTField0" ma:index="18"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3"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4"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Retention" ma:index="31" ma:displayName="Retention" ma:default="Complianc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Transmission" ma:index="32" nillable="true" ma:displayName="Transmission" ma:default="Internal" ma:description="The transmission associated with the container or item." ma:hidden="true" ma:internalName="BisTransmission" ma:readOnly="false">
      <xsd:simpleType>
        <xsd:restriction base="dms:Choice">
          <xsd:enumeration value="Incoming"/>
          <xsd:enumeration value="Internal"/>
          <xsd:enumeration value="Outgoing"/>
        </xsd:restriction>
      </xsd:simpleType>
    </xsd:element>
    <xsd:element name="BisDocumentDate" ma:index="33" nillable="true" ma:displayName="Document Date" ma:default="[today]" ma:description="The document date associated with the container or item." ma:format="DateOnly" ma:internalName="BisDocumentDate">
      <xsd:simpleType>
        <xsd:restriction base="dms:DateTime"/>
      </xsd:simpleType>
    </xsd:element>
    <xsd:element name="BisProjectCode" ma:index="35" nillable="true" ma:displayName="Project Code" ma:default="" ma:description="A unique Id for the project (PMA or otherwise)." ma:internalName="BisProjectCode">
      <xsd:simpleType>
        <xsd:restriction base="dms:Text"/>
      </xsd:simpleType>
    </xsd:element>
    <xsd:element name="BisProductCode" ma:index="36"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7"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f782d0c1-2c6e-41d0-8577-3b320512196a">
      <Terms xmlns="http://schemas.microsoft.com/office/infopath/2007/PartnerControls">
        <TermInfo xmlns="http://schemas.microsoft.com/office/infopath/2007/PartnerControls">
          <TermName xmlns="http://schemas.microsoft.com/office/infopath/2007/PartnerControls">Methodology</TermName>
          <TermId xmlns="http://schemas.microsoft.com/office/infopath/2007/PartnerControls">0afe3e46-9fd2-4e5e-9ba9-d4f47f820782</TermId>
        </TermInfo>
        <TermInfo xmlns="http://schemas.microsoft.com/office/infopath/2007/PartnerControls">
          <TermName xmlns="http://schemas.microsoft.com/office/infopath/2007/PartnerControls">Triennial Survey</TermName>
          <TermId xmlns="http://schemas.microsoft.com/office/infopath/2007/PartnerControls">498cb51a-3375-4a01-9ecd-bf14a4123c0b</TermId>
        </TermInfo>
        <TermInfo xmlns="http://schemas.microsoft.com/office/infopath/2007/PartnerControls">
          <TermName xmlns="http://schemas.microsoft.com/office/infopath/2007/PartnerControls">2019 Triennial Survey</TermName>
          <TermId xmlns="http://schemas.microsoft.com/office/infopath/2007/PartnerControls">cb8b2933-19a5-4b76-b89c-a0e9851c62f9</TermId>
        </TermInfo>
      </Terms>
    </TaxKeywordTaxHTField>
    <BisInstitutionTaxHTField0 xmlns="5472c07c-607f-4038-a619-6f6b6fb1cdb2">
      <Terms xmlns="http://schemas.microsoft.com/office/infopath/2007/PartnerControls"/>
    </BisInstitutionTaxHTField0>
    <IsMyDocuments xmlns="5472c07c-607f-4038-a619-6f6b6fb1cdb2">false</IsMyDocuments>
    <BisConfidentiality xmlns="5472c07c-607f-4038-a619-6f6b6fb1cdb2">Restricted</BisConfidentiality>
    <TaxCatchAll xmlns="f782d0c1-2c6e-41d0-8577-3b320512196a">
      <Value>426</Value>
      <Value>431</Value>
      <Value>416</Value>
    </TaxCatchAll>
    <BisCurrentVersion xmlns="5472c07c-607f-4038-a619-6f6b6fb1cdb2">0.6</BisCurrentVersion>
    <IconOverlay xmlns="http://schemas.microsoft.com/sharepoint/v4" xsi:nil="true"/>
    <BisAuthorssTaxHTField0 xmlns="f782d0c1-2c6e-41d0-8577-3b320512196a">
      <Terms xmlns="http://schemas.microsoft.com/office/infopath/2007/PartnerControls"/>
    </BisAuthorssTaxHTField0>
    <BisDataSet xmlns="f782d0c1-2c6e-41d0-8577-3b320512196a" xsi:nil="true"/>
    <BisDocumentTypeTaxHTField0 xmlns="f782d0c1-2c6e-41d0-8577-3b320512196a">
      <Terms xmlns="http://schemas.microsoft.com/office/infopath/2007/PartnerControls"/>
    </BisDocumentTypeTaxHTField0>
    <BisIBFSArea xmlns="f782d0c1-2c6e-41d0-8577-3b320512196a" xsi:nil="true"/>
    <BisIBFSCountry xmlns="f782d0c1-2c6e-41d0-8577-3b320512196a" xsi:nil="true"/>
    <BisRecipientsTaxHTField0 xmlns="5472c07c-607f-4038-a619-6f6b6fb1cdb2">
      <Terms xmlns="http://schemas.microsoft.com/office/infopath/2007/PartnerControls"/>
    </BisRecipientsTaxHTField0>
    <BisDocumentDate xmlns="5472c07c-607f-4038-a619-6f6b6fb1cdb2">2018-10-08T22:00:00+00:00</BisDocumentDate>
    <BisProjectCode xmlns="5472c07c-607f-4038-a619-6f6b6fb1cdb2" xsi:nil="true"/>
    <BisAdditionalLinks xmlns="5472c07c-607f-4038-a619-6f6b6fb1cdb2" xsi:nil="true"/>
    <BisPermalink xmlns="5472c07c-607f-4038-a619-6f6b6fb1cdb2">
      <Url>https://sp.bisinfo.org/sites/med/ibfs/Compilation/_layouts/15/Bis/Permalink.aspx?DocId=a45e2c6f-2bfc-4dab-a011-570370624400-0.5&amp;Version=0.6</Url>
      <Description>a45e2c6f-2bfc-4dab-a011-570370624400-0.5</Description>
    </BisPermalink>
    <BisProductCode xmlns="5472c07c-607f-4038-a619-6f6b6fb1cdb2" xsi:nil="true"/>
    <BisRetention xmlns="5472c07c-607f-4038-a619-6f6b6fb1cdb2">Permanent</BisRetention>
    <BisTransmission xmlns="5472c07c-607f-4038-a619-6f6b6fb1cdb2">Internal</BisTransmission>
    <_dlc_DocId xmlns="f782d0c1-2c6e-41d0-8577-3b320512196a">a45e2c6f-2bfc-4dab-a011-570370624400-0.6</_dlc_DocId>
    <_dlc_DocIdUrl xmlns="f782d0c1-2c6e-41d0-8577-3b320512196a">
      <Url>https://sp.bisinfo.org/sites/med/ibfs/Compilation/_layouts/15/DocIdRedir.aspx?ID=a45e2c6f-2bfc-4dab-a011-570370624400-0.6</Url>
      <Description>a45e2c6f-2bfc-4dab-a011-570370624400-0.6</Description>
    </_dlc_DocIdUrl>
  </documentManagement>
</p:properties>
</file>

<file path=customXml/itemProps1.xml><?xml version="1.0" encoding="utf-8"?>
<ds:datastoreItem xmlns:ds="http://schemas.openxmlformats.org/officeDocument/2006/customXml" ds:itemID="{4D1EEB58-4123-4D92-95CF-AAC6D93B5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5472c07c-607f-4038-a619-6f6b6fb1cdb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E40C9-6F2D-42B3-A669-10E3FC5B58F2}">
  <ds:schemaRefs>
    <ds:schemaRef ds:uri="http://schemas.microsoft.com/sharepoint/events"/>
  </ds:schemaRefs>
</ds:datastoreItem>
</file>

<file path=customXml/itemProps3.xml><?xml version="1.0" encoding="utf-8"?>
<ds:datastoreItem xmlns:ds="http://schemas.openxmlformats.org/officeDocument/2006/customXml" ds:itemID="{C83C7941-EAEF-4A88-A556-4B475DC9668A}">
  <ds:schemaRefs>
    <ds:schemaRef ds:uri="http://schemas.microsoft.com/sharepoint/v3/contenttype/forms"/>
  </ds:schemaRefs>
</ds:datastoreItem>
</file>

<file path=customXml/itemProps4.xml><?xml version="1.0" encoding="utf-8"?>
<ds:datastoreItem xmlns:ds="http://schemas.openxmlformats.org/officeDocument/2006/customXml" ds:itemID="{2D412814-358F-4EF2-B2A7-CE5226B77ED8}">
  <ds:schemaRefs>
    <ds:schemaRef ds:uri="http://purl.org/dc/terms/"/>
    <ds:schemaRef ds:uri="http://purl.org/dc/elements/1.1/"/>
    <ds:schemaRef ds:uri="5472c07c-607f-4038-a619-6f6b6fb1cdb2"/>
    <ds:schemaRef ds:uri="http://schemas.microsoft.com/sharepoint/v4"/>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f782d0c1-2c6e-41d0-8577-3b320512196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Instructions</vt:lpstr>
      <vt:lpstr>Check</vt:lpstr>
      <vt:lpstr>Info</vt:lpstr>
      <vt:lpstr>A1</vt:lpstr>
      <vt:lpstr>A2</vt:lpstr>
      <vt:lpstr>A3</vt:lpstr>
      <vt:lpstr>A4</vt:lpstr>
      <vt:lpstr>B</vt:lpstr>
      <vt:lpstr>C</vt:lpstr>
      <vt:lpstr>'A1'!Print_Area</vt:lpstr>
      <vt:lpstr>'A2'!Print_Area</vt:lpstr>
      <vt:lpstr>'A3'!Print_Area</vt:lpstr>
      <vt:lpstr>'A4'!Print_Area</vt:lpstr>
      <vt:lpstr>B!Print_Area</vt:lpstr>
      <vt:lpstr>'C'!Print_Area</vt:lpstr>
      <vt:lpstr>Front!Print_Area</vt:lpstr>
      <vt:lpstr>Info!Print_Area</vt:lpstr>
      <vt:lpstr>Instructions!Print_Area</vt:lpstr>
      <vt:lpstr>'A1'!Print_Titles</vt:lpstr>
      <vt:lpstr>'A2'!Print_Titles</vt:lpstr>
      <vt:lpstr>'A3'!Print_Titles</vt:lpstr>
      <vt:lpstr>'A4'!Print_Titles</vt:lpstr>
      <vt:lpstr>Instructions!Print_Titles</vt:lpstr>
    </vt:vector>
  </TitlesOfParts>
  <Company>BIS-BRI-BIZ</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CBMEDPE</dc:creator>
  <cp:keywords>Triennial Survey; Methodology; 2019 Triennial Survey</cp:keywords>
  <dc:description/>
  <cp:lastModifiedBy>Pêtre, Denis</cp:lastModifiedBy>
  <cp:lastPrinted>2019-01-11T09:55:33Z</cp:lastPrinted>
  <dcterms:created xsi:type="dcterms:W3CDTF">2000-03-23T14:24:07Z</dcterms:created>
  <dcterms:modified xsi:type="dcterms:W3CDTF">2019-01-11T10:22:46Z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0x01010066E6577C753B40CABFD9C9409CB523E500F29B7ADD6FBD744582C6C7416E913B4900297A14A852ACE740968574D30711400D</vt:lpwstr>
  </property>
  <property fmtid="{D5CDD505-2E9C-101B-9397-08002B2CF9AE}" pid="4" name="_dlc_DocIdItemGuid">
    <vt:lpwstr>9f6e1ea8-0ae6-4df7-8ecb-8a7a077a9cdc</vt:lpwstr>
  </property>
  <property fmtid="{D5CDD505-2E9C-101B-9397-08002B2CF9AE}" pid="5" name="TaxKeyword">
    <vt:lpwstr>426;#Methodology|0afe3e46-9fd2-4e5e-9ba9-d4f47f820782;#431;#Triennial Survey|498cb51a-3375-4a01-9ecd-bf14a4123c0b;#416;#2019 Triennial Survey|cb8b2933-19a5-4b76-b89c-a0e9851c62f9</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ies>
</file>