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40" yWindow="1080" windowWidth="19860" windowHeight="10200" tabRatio="714" activeTab="0"/>
  </bookViews>
  <sheets>
    <sheet name="Front" sheetId="1" r:id="rId1"/>
    <sheet name="Instructions" sheetId="2" r:id="rId2"/>
    <sheet name="Check" sheetId="3" r:id="rId3"/>
    <sheet name="Info" sheetId="4" r:id="rId4"/>
    <sheet name="General_Checks" sheetId="5" state="hidden" r:id="rId5"/>
    <sheet name="O1" sheetId="6" r:id="rId6"/>
    <sheet name="OUT_1_Check" sheetId="7" state="hidden" r:id="rId7"/>
    <sheet name="O2" sheetId="8" r:id="rId8"/>
    <sheet name="OUT_2_Check" sheetId="9" state="hidden" r:id="rId9"/>
    <sheet name="O3" sheetId="10" r:id="rId10"/>
    <sheet name="OUT_3_Check" sheetId="11" state="hidden" r:id="rId11"/>
    <sheet name="O4" sheetId="12" r:id="rId12"/>
    <sheet name="OUT_4_Check" sheetId="13" state="hidden" r:id="rId13"/>
    <sheet name="O5" sheetId="14" r:id="rId14"/>
    <sheet name="CDS_Check" sheetId="15" state="hidden" r:id="rId15"/>
  </sheets>
  <definedNames>
    <definedName name="_xlnm.Print_Area" localSheetId="0">'Front'!$B$2:$M$20</definedName>
    <definedName name="_xlnm.Print_Area" localSheetId="3">'Info'!$B$2:$F$19</definedName>
    <definedName name="_xlnm.Print_Area" localSheetId="1">'Instructions'!$A$1:$L$73</definedName>
    <definedName name="_xlnm.Print_Area" localSheetId="5">'O1'!$B$1:$AT$39</definedName>
    <definedName name="_xlnm.Print_Area" localSheetId="7">'O2'!$B$1:$AT$35</definedName>
    <definedName name="_xlnm.Print_Area" localSheetId="9">'O3'!$B$1:$O$30</definedName>
    <definedName name="_xlnm.Print_Area" localSheetId="11">'O4'!$B$1:$P$24</definedName>
    <definedName name="_xlnm.Print_Area" localSheetId="13">'O5'!$B$1:$L$41</definedName>
    <definedName name="_xlnm.Print_Area" localSheetId="6">'OUT_1_Check'!$A$1:$AJ$56</definedName>
    <definedName name="_xlnm.Print_Area" localSheetId="8">'OUT_2_Check'!#REF!</definedName>
    <definedName name="_xlnm.Print_Area" localSheetId="10">'OUT_3_Check'!$A$1:$O$43</definedName>
    <definedName name="_xlnm.Print_Area" localSheetId="12">'OUT_4_Check'!$A$1:$S$38</definedName>
    <definedName name="RgFwd">#REF!</definedName>
    <definedName name="RgMatFwd">#REF!</definedName>
    <definedName name="RgMatSwaps">#REF!</definedName>
    <definedName name="RgSpot">#REF!</definedName>
    <definedName name="RgSwaps">#REF!</definedName>
  </definedNames>
  <calcPr fullCalcOnLoad="1"/>
</workbook>
</file>

<file path=xl/sharedStrings.xml><?xml version="1.0" encoding="utf-8"?>
<sst xmlns="http://schemas.openxmlformats.org/spreadsheetml/2006/main" count="977" uniqueCount="369">
  <si>
    <r>
      <t>Instrument breakdown:</t>
    </r>
    <r>
      <rPr>
        <sz val="10"/>
        <rFont val="Arial"/>
        <family val="2"/>
      </rPr>
      <t xml:space="preserve"> given a certain maturity and market risk category, the sum of the components reported for each instrument should be equal to the total amount reported for the corresponding maturity.</t>
    </r>
  </si>
  <si>
    <r>
      <t>Instrument breakdown:</t>
    </r>
    <r>
      <rPr>
        <sz val="10"/>
        <rFont val="Arial"/>
        <family val="2"/>
      </rPr>
      <t xml:space="preserve">  the sum of the amounts reported for each instrument should be equal to the total amount reported under "Total CDS".</t>
    </r>
  </si>
  <si>
    <r>
      <t>Sectorial breakdown:</t>
    </r>
    <r>
      <rPr>
        <sz val="10"/>
        <rFont val="Arial"/>
        <family val="2"/>
      </rPr>
      <t xml:space="preserve"> given a certain category (sold or bought), the sum of the components reported for each sector should be equal to the total amount reported for the corresponding instrument.</t>
    </r>
  </si>
  <si>
    <t>OUTRIGHT FORWARDS 
AND FOREIGN EXCHANGE SWAPS ³</t>
  </si>
  <si>
    <t>Central Bank Survey of Foreign Exchange and</t>
  </si>
  <si>
    <t>Derivatives Market Activity</t>
  </si>
  <si>
    <t>(in millions of USD)</t>
  </si>
  <si>
    <t>Instruments</t>
  </si>
  <si>
    <t>USD</t>
  </si>
  <si>
    <t>JPY</t>
  </si>
  <si>
    <t>GBP</t>
  </si>
  <si>
    <t>CHF</t>
  </si>
  <si>
    <t>TOT</t>
  </si>
  <si>
    <t xml:space="preserve"> </t>
  </si>
  <si>
    <t>TOTAL</t>
  </si>
  <si>
    <t>Sold</t>
  </si>
  <si>
    <t>Bought</t>
  </si>
  <si>
    <t>TOTAL OTC OPTIONS</t>
  </si>
  <si>
    <t>TOTAL FX CONTRACTS</t>
  </si>
  <si>
    <t>FORWARD RATE</t>
  </si>
  <si>
    <t>AGREEMENTS</t>
  </si>
  <si>
    <t>OTC OPTIONS</t>
  </si>
  <si>
    <t>TOTAL CONTRACTS</t>
  </si>
  <si>
    <t>Table 1</t>
  </si>
  <si>
    <t>OUTRIGHT FORWARDS AND</t>
  </si>
  <si>
    <t>TOTAL INCLUDING GOLD</t>
  </si>
  <si>
    <t>CURRENCY SWAPS</t>
  </si>
  <si>
    <t>Memorandum items:</t>
  </si>
  <si>
    <t>Table 2</t>
  </si>
  <si>
    <t>SWAPS</t>
  </si>
  <si>
    <t>CONTRACTS</t>
  </si>
  <si>
    <t>Table 3</t>
  </si>
  <si>
    <t>Equity-linked derivatives</t>
  </si>
  <si>
    <t>Precious metals</t>
  </si>
  <si>
    <t>Other</t>
  </si>
  <si>
    <t>Credit</t>
  </si>
  <si>
    <t>US</t>
  </si>
  <si>
    <t>Total</t>
  </si>
  <si>
    <t>(other than gold)</t>
  </si>
  <si>
    <t>commo-dities</t>
  </si>
  <si>
    <t>deriva-tives</t>
  </si>
  <si>
    <t>FORWARDS AND SWAPS</t>
  </si>
  <si>
    <t>Table 4</t>
  </si>
  <si>
    <t>NOTIONAL AMOUNTS OUTSTANDING OF</t>
  </si>
  <si>
    <t>OTC DERIVATIVES CONTRACTS</t>
  </si>
  <si>
    <t>Forwards and swaps</t>
  </si>
  <si>
    <t>OTC options sold</t>
  </si>
  <si>
    <t>OTC options bought</t>
  </si>
  <si>
    <t>Risk category</t>
  </si>
  <si>
    <t>One year or less</t>
  </si>
  <si>
    <t>Over one year and up to five years</t>
  </si>
  <si>
    <t>Over five years</t>
  </si>
  <si>
    <t>FOREIGN EXCHANGE</t>
  </si>
  <si>
    <t>AND GOLD CONTRACTS</t>
  </si>
  <si>
    <t>INTEREST RATE</t>
  </si>
  <si>
    <t>EQUITY</t>
  </si>
  <si>
    <t>EUR</t>
  </si>
  <si>
    <t>¹  Any instrument whose price is assumed to be mainly determined by the price of an equity or a stock index, a commodity or the creditworthiness of a</t>
  </si>
  <si>
    <t>particular reference credit.  ²  Excluding Albania, Bulgaria, Hungary, Poland, Romania and the successor republics of the former Czechoslovakia, Soviet Union</t>
  </si>
  <si>
    <t>Other Asian ³</t>
  </si>
  <si>
    <t>¹  All instruments where all the legs are exposed to one and only one currency's interest rate, including all fixed/floating and floating/floating</t>
  </si>
  <si>
    <t>FOREIGN EXCHANGE SWAPS ³</t>
  </si>
  <si>
    <t>SINGLE-CURRENCY INTEREST RATE DERIVATIVES ¹</t>
  </si>
  <si>
    <t>EQUITY, COMMODITY, CREDIT AND "OTHER" DERIVATIVES ¹</t>
  </si>
  <si>
    <t>DKK</t>
  </si>
  <si>
    <t>BRL</t>
  </si>
  <si>
    <t>CZK</t>
  </si>
  <si>
    <t>HKD</t>
  </si>
  <si>
    <t>HUF</t>
  </si>
  <si>
    <t>KRW</t>
  </si>
  <si>
    <t>MXN</t>
  </si>
  <si>
    <t>PHP</t>
  </si>
  <si>
    <t>PLN</t>
  </si>
  <si>
    <t>RUB</t>
  </si>
  <si>
    <t>THB</t>
  </si>
  <si>
    <t>TRL</t>
  </si>
  <si>
    <t>TWD</t>
  </si>
  <si>
    <t>ZAR</t>
  </si>
  <si>
    <t>CNY</t>
  </si>
  <si>
    <t>IDR</t>
  </si>
  <si>
    <t>INR</t>
  </si>
  <si>
    <t>NZD</t>
  </si>
  <si>
    <t>FOREIGN EXCHANGE AND GOLD CONTRACTS ¹</t>
  </si>
  <si>
    <t xml:space="preserve">commodity or credit risk. </t>
  </si>
  <si>
    <t>NOK</t>
  </si>
  <si>
    <t>SGD</t>
  </si>
  <si>
    <t xml:space="preserve">¹  All instruments involving exposure to more than one currency, whether in interest rates or exchange rates.  ² Additional currencies in which the reporter </t>
  </si>
  <si>
    <t xml:space="preserve">has a material amount of contracts outstanding.  ³ If swaps are executed on a forward/forward basis, the two forward parts of the transaction should be reported separately.  </t>
  </si>
  <si>
    <t>Other ²</t>
  </si>
  <si>
    <t>single-currency interest rate contracts.  ²   Additional currencies in which the reporter has a material amount of contracts outstanding.</t>
  </si>
  <si>
    <t>³  Any instrument where the transaction is highly leveraged and/or the notional amount is variable and where a decomposition into</t>
  </si>
  <si>
    <t>Japanese</t>
  </si>
  <si>
    <t>European ²</t>
  </si>
  <si>
    <t>Gross positive market values</t>
  </si>
  <si>
    <t>Gross negative market values</t>
  </si>
  <si>
    <r>
      <t>deriva-tives</t>
    </r>
    <r>
      <rPr>
        <b/>
        <vertAlign val="superscript"/>
        <sz val="11"/>
        <rFont val="TimesNewRomanPS"/>
        <family val="0"/>
      </rPr>
      <t xml:space="preserve"> 4</t>
    </r>
  </si>
  <si>
    <r>
      <t>4</t>
    </r>
    <r>
      <rPr>
        <sz val="11"/>
        <rFont val="TimesNewRomanPS"/>
        <family val="0"/>
      </rPr>
      <t xml:space="preserve">  Inlcuding currency warrants and multicurrency swaptions. </t>
    </r>
    <r>
      <rPr>
        <vertAlign val="superscript"/>
        <sz val="11"/>
        <rFont val="TimesNewRomanPS"/>
        <family val="0"/>
      </rPr>
      <t xml:space="preserve"> 5</t>
    </r>
    <r>
      <rPr>
        <sz val="11"/>
        <rFont val="TimesNewRomanPS"/>
        <family val="0"/>
      </rPr>
      <t xml:space="preserve">  Any instrument where the transaction is highly leveraged and/or the notional amount is variable </t>
    </r>
  </si>
  <si>
    <r>
      <t xml:space="preserve">and Yugoslavia.  ³  All countries in Asia other than Japan.  </t>
    </r>
    <r>
      <rPr>
        <vertAlign val="superscript"/>
        <sz val="11"/>
        <rFont val="TimesNewRomanPS"/>
        <family val="0"/>
      </rPr>
      <t xml:space="preserve">4 </t>
    </r>
    <r>
      <rPr>
        <sz val="11"/>
        <rFont val="TimesNewRomanPS"/>
        <family val="0"/>
      </rPr>
      <t xml:space="preserve"> Any instrument which does not involve an exposure to foreign exchange, interest rate, equity,</t>
    </r>
  </si>
  <si>
    <r>
      <t xml:space="preserve">OTC OPTIONS </t>
    </r>
    <r>
      <rPr>
        <b/>
        <vertAlign val="superscript"/>
        <sz val="11"/>
        <rFont val="TimesNewRomanPS"/>
        <family val="0"/>
      </rPr>
      <t>4</t>
    </r>
  </si>
  <si>
    <r>
      <t xml:space="preserve">and where a decomposition into individual plain vanilla components is impractical or impossible.   </t>
    </r>
    <r>
      <rPr>
        <vertAlign val="superscript"/>
        <sz val="11"/>
        <rFont val="TimesNewRomanPS"/>
        <family val="0"/>
      </rPr>
      <t>6</t>
    </r>
    <r>
      <rPr>
        <sz val="11"/>
        <rFont val="TimesNewRomanPS"/>
        <family val="0"/>
      </rPr>
      <t xml:space="preserve"> Gross market values of total FX contracts.</t>
    </r>
  </si>
  <si>
    <t>Other products ³</t>
  </si>
  <si>
    <r>
      <t xml:space="preserve">individual plain vanilla components is impractical or impossible. </t>
    </r>
    <r>
      <rPr>
        <vertAlign val="superscript"/>
        <sz val="11"/>
        <rFont val="TimesNewRomanPS"/>
        <family val="0"/>
      </rPr>
      <t xml:space="preserve">  4 </t>
    </r>
    <r>
      <rPr>
        <sz val="11"/>
        <rFont val="TimesNewRomanPS"/>
        <family val="0"/>
      </rPr>
      <t>Gross market values of total interest rate contracts.</t>
    </r>
  </si>
  <si>
    <r>
      <t>Other products</t>
    </r>
    <r>
      <rPr>
        <vertAlign val="superscript"/>
        <sz val="11"/>
        <rFont val="TimesNewRomanPS"/>
        <family val="0"/>
      </rPr>
      <t xml:space="preserve"> 5</t>
    </r>
  </si>
  <si>
    <r>
      <t xml:space="preserve">Gross positive market values </t>
    </r>
    <r>
      <rPr>
        <vertAlign val="superscript"/>
        <sz val="11"/>
        <rFont val="TimesNewRomanPS"/>
        <family val="0"/>
      </rPr>
      <t>4</t>
    </r>
  </si>
  <si>
    <r>
      <t xml:space="preserve">Gross negative market values </t>
    </r>
    <r>
      <rPr>
        <vertAlign val="superscript"/>
        <sz val="11"/>
        <rFont val="TimesNewRomanPS"/>
        <family val="0"/>
      </rPr>
      <t>4</t>
    </r>
  </si>
  <si>
    <r>
      <t xml:space="preserve">Gross positive market values </t>
    </r>
    <r>
      <rPr>
        <vertAlign val="superscript"/>
        <sz val="11"/>
        <rFont val="TimesNewRomanPS"/>
        <family val="0"/>
      </rPr>
      <t>6</t>
    </r>
  </si>
  <si>
    <r>
      <t xml:space="preserve">Gross negative market values </t>
    </r>
    <r>
      <rPr>
        <vertAlign val="superscript"/>
        <sz val="11"/>
        <rFont val="TimesNewRomanPS"/>
        <family val="0"/>
      </rPr>
      <t>6</t>
    </r>
  </si>
  <si>
    <t>Nominal or notional principal amounts outstanding at end-June 2007</t>
  </si>
  <si>
    <t>by remaining maturity at end-June 2007</t>
  </si>
  <si>
    <t xml:space="preserve">     with reporting dealers</t>
  </si>
  <si>
    <t xml:space="preserve">     with other financial institutions</t>
  </si>
  <si>
    <t xml:space="preserve">     with non-financial customers</t>
  </si>
  <si>
    <t>Threshold</t>
  </si>
  <si>
    <t>ARS</t>
  </si>
  <si>
    <t>BHD</t>
  </si>
  <si>
    <t>CLP</t>
  </si>
  <si>
    <t>COP</t>
  </si>
  <si>
    <t>EEK</t>
  </si>
  <si>
    <t>ILS</t>
  </si>
  <si>
    <t>LTL</t>
  </si>
  <si>
    <t>LVL</t>
  </si>
  <si>
    <t>MYR</t>
  </si>
  <si>
    <t>PEN</t>
  </si>
  <si>
    <t>SAR</t>
  </si>
  <si>
    <t>SIT</t>
  </si>
  <si>
    <t>SKK</t>
  </si>
  <si>
    <t>OTHER</t>
  </si>
  <si>
    <t>Latin American</t>
  </si>
  <si>
    <t>Inter-tables</t>
  </si>
  <si>
    <t>TOTAL FX CONTRACTS INCLUDING GOLD</t>
  </si>
  <si>
    <t>TOTAL INTEREST RATE CONTRACTS</t>
  </si>
  <si>
    <t>REPORTING TABLE</t>
  </si>
  <si>
    <t># Errors</t>
  </si>
  <si>
    <t>OUT_1</t>
  </si>
  <si>
    <t>OUT_2</t>
  </si>
  <si>
    <t>OUT_3</t>
  </si>
  <si>
    <t>OUT_4</t>
  </si>
  <si>
    <t>CREDIT DEFAULT SWAPS</t>
  </si>
  <si>
    <t>Sovereigns</t>
  </si>
  <si>
    <t>SINGLE-NAME INSTRUMENTS</t>
  </si>
  <si>
    <t>MULTI-NAME INSTRUMENTS</t>
  </si>
  <si>
    <t>CDS_Sector</t>
  </si>
  <si>
    <t>Table 5</t>
  </si>
  <si>
    <t>Nominal or notional principal amounts outstanding and gross-market values at end-June 2007</t>
  </si>
  <si>
    <t>Amounts Outstanding</t>
  </si>
  <si>
    <t>Gross market values</t>
  </si>
  <si>
    <t>Non-sovereigns</t>
  </si>
  <si>
    <t>TOTAL CDS</t>
  </si>
  <si>
    <t>COMPLEMENTARY INFORMATION REQUIREMENTS</t>
  </si>
  <si>
    <t>Derivatives outstanding</t>
  </si>
  <si>
    <t>a)   The final number of participating institutions</t>
  </si>
  <si>
    <r>
      <t>1.</t>
    </r>
    <r>
      <rPr>
        <b/>
        <sz val="7"/>
        <rFont val="Arial"/>
        <family val="2"/>
      </rPr>
      <t xml:space="preserve">       </t>
    </r>
    <r>
      <rPr>
        <b/>
        <sz val="10"/>
        <rFont val="Arial"/>
        <family val="2"/>
      </rPr>
      <t>Information on coverage and concentration</t>
    </r>
  </si>
  <si>
    <t>BGN</t>
  </si>
  <si>
    <t>RON</t>
  </si>
  <si>
    <t xml:space="preserve">Report Forms for the </t>
  </si>
  <si>
    <t>Triennial Central Bank Survey</t>
  </si>
  <si>
    <t>of Foreign Exchange and Derivatives Market Activity</t>
  </si>
  <si>
    <t>&lt; REPORTING COUNTRY &gt;</t>
  </si>
  <si>
    <t>SEK</t>
  </si>
  <si>
    <t>CAD</t>
  </si>
  <si>
    <t>AUD</t>
  </si>
  <si>
    <t>FORWARD RATE AGREEMENTS</t>
  </si>
  <si>
    <t>FOREIGN EXCHANGE
 AND GOLD CONTRACTS</t>
  </si>
  <si>
    <t>FOREIGN EXCHANGE CONTRACTS</t>
  </si>
  <si>
    <t>INTEREST RATE CONTRACTS</t>
  </si>
  <si>
    <t>EQUITY CONTRACTS</t>
  </si>
  <si>
    <t>Cty</t>
  </si>
  <si>
    <t>Country</t>
  </si>
  <si>
    <t>AR</t>
  </si>
  <si>
    <t>ARGENTINA</t>
  </si>
  <si>
    <t>AU</t>
  </si>
  <si>
    <t>AUSTRALIA</t>
  </si>
  <si>
    <t>AT</t>
  </si>
  <si>
    <t>AUSTRIA</t>
  </si>
  <si>
    <t>BH</t>
  </si>
  <si>
    <t>BAHRAIN</t>
  </si>
  <si>
    <t>BE</t>
  </si>
  <si>
    <t>BELGIUM</t>
  </si>
  <si>
    <t>BG</t>
  </si>
  <si>
    <t>BULGARIA</t>
  </si>
  <si>
    <t>BR</t>
  </si>
  <si>
    <t>BRAZIL</t>
  </si>
  <si>
    <t>CA</t>
  </si>
  <si>
    <t>CANADA</t>
  </si>
  <si>
    <t>CL</t>
  </si>
  <si>
    <t>CHILE</t>
  </si>
  <si>
    <t>CN</t>
  </si>
  <si>
    <t>CHINA</t>
  </si>
  <si>
    <t>CO</t>
  </si>
  <si>
    <t>COLOMBIA</t>
  </si>
  <si>
    <t>(Central Banks)</t>
  </si>
  <si>
    <t>CZ</t>
  </si>
  <si>
    <t>CZECH REPUBLIC</t>
  </si>
  <si>
    <t>DK</t>
  </si>
  <si>
    <t>DENMARK</t>
  </si>
  <si>
    <t>EE</t>
  </si>
  <si>
    <t>ESTONIA</t>
  </si>
  <si>
    <t>FI</t>
  </si>
  <si>
    <t>FINLAND</t>
  </si>
  <si>
    <t>FR</t>
  </si>
  <si>
    <t>FRANCE</t>
  </si>
  <si>
    <t>Please select the reporting country</t>
  </si>
  <si>
    <t>DE</t>
  </si>
  <si>
    <t>GERMANY</t>
  </si>
  <si>
    <t>GR</t>
  </si>
  <si>
    <t>GREECE</t>
  </si>
  <si>
    <t>HK</t>
  </si>
  <si>
    <t>HONG KONG SAR</t>
  </si>
  <si>
    <t>HU</t>
  </si>
  <si>
    <t>HUNGARY</t>
  </si>
  <si>
    <t>IN</t>
  </si>
  <si>
    <t>INDIA</t>
  </si>
  <si>
    <t>ID</t>
  </si>
  <si>
    <t>INDONESIA</t>
  </si>
  <si>
    <t>IE</t>
  </si>
  <si>
    <t>IRELAND</t>
  </si>
  <si>
    <t>IL</t>
  </si>
  <si>
    <t>ISRAEL</t>
  </si>
  <si>
    <t>IT</t>
  </si>
  <si>
    <t>ITALY</t>
  </si>
  <si>
    <t>JP</t>
  </si>
  <si>
    <t>JAPAN</t>
  </si>
  <si>
    <t>KR</t>
  </si>
  <si>
    <t>KOREA</t>
  </si>
  <si>
    <t>LV</t>
  </si>
  <si>
    <t>LATVIA</t>
  </si>
  <si>
    <t>LT</t>
  </si>
  <si>
    <t>LITHUANIA</t>
  </si>
  <si>
    <t>LU</t>
  </si>
  <si>
    <t>LUXEMBOURG</t>
  </si>
  <si>
    <t>MY</t>
  </si>
  <si>
    <t>MALAYSIA</t>
  </si>
  <si>
    <t>MX</t>
  </si>
  <si>
    <t>MEXICO</t>
  </si>
  <si>
    <t>NL</t>
  </si>
  <si>
    <t>NETHERLANDS</t>
  </si>
  <si>
    <t>NZ</t>
  </si>
  <si>
    <t>NEW ZEALAND</t>
  </si>
  <si>
    <t>NO</t>
  </si>
  <si>
    <t>NORWAY</t>
  </si>
  <si>
    <t>PE</t>
  </si>
  <si>
    <t>PERU</t>
  </si>
  <si>
    <t>PH</t>
  </si>
  <si>
    <t>PHILIPPINES</t>
  </si>
  <si>
    <t>PL</t>
  </si>
  <si>
    <t>POLAND</t>
  </si>
  <si>
    <t>PT</t>
  </si>
  <si>
    <t>PORTUGAL</t>
  </si>
  <si>
    <t>RO</t>
  </si>
  <si>
    <t>ROMANIA</t>
  </si>
  <si>
    <t>RU</t>
  </si>
  <si>
    <t>RUSSIA</t>
  </si>
  <si>
    <t>SA</t>
  </si>
  <si>
    <t>SAUDI ARABIA</t>
  </si>
  <si>
    <t>SG</t>
  </si>
  <si>
    <t>SINGAPORE</t>
  </si>
  <si>
    <t>SK</t>
  </si>
  <si>
    <t>SLOVAKIA</t>
  </si>
  <si>
    <t>SI</t>
  </si>
  <si>
    <t>SLOVENIA</t>
  </si>
  <si>
    <t>ZA</t>
  </si>
  <si>
    <t>SOUTH AFRICA</t>
  </si>
  <si>
    <t>ES</t>
  </si>
  <si>
    <t>SPAIN</t>
  </si>
  <si>
    <t>SE</t>
  </si>
  <si>
    <t>SWEDEN</t>
  </si>
  <si>
    <t>CH</t>
  </si>
  <si>
    <t>SWITZERLAND</t>
  </si>
  <si>
    <t>TW</t>
  </si>
  <si>
    <t>TH</t>
  </si>
  <si>
    <t>THAILAND</t>
  </si>
  <si>
    <t>TR</t>
  </si>
  <si>
    <t>TURKEY</t>
  </si>
  <si>
    <t>GB</t>
  </si>
  <si>
    <t>UNITED KINGDOM</t>
  </si>
  <si>
    <t>UNITED STATES</t>
  </si>
  <si>
    <t>Instructions for consistency checks</t>
  </si>
  <si>
    <t>QUALITY CHECK</t>
  </si>
  <si>
    <t>Front</t>
  </si>
  <si>
    <t>Vertically</t>
  </si>
  <si>
    <t>Horizontally</t>
  </si>
  <si>
    <t>Across different tables</t>
  </si>
  <si>
    <t>First of all you need to select your country of residence from the drop down list located in the front sheet.</t>
  </si>
  <si>
    <r>
      <t>Counterparty breakdown:</t>
    </r>
    <r>
      <rPr>
        <sz val="10"/>
        <rFont val="Arial"/>
        <family val="2"/>
      </rPr>
      <t xml:space="preserve"> for each currency, the sum of the components reported for each counterparty should be equal to the total amount reported under the corresponding instrument.</t>
    </r>
  </si>
  <si>
    <r>
      <t>Currency breakdown:</t>
    </r>
    <r>
      <rPr>
        <sz val="10"/>
        <rFont val="Arial"/>
        <family val="2"/>
      </rPr>
      <t xml:space="preserve"> for each row, half of the sum of the amounts allocated to each currency should be equal to the total amount reported under the "Total" column.</t>
    </r>
  </si>
  <si>
    <r>
      <t>Market breakdown:</t>
    </r>
    <r>
      <rPr>
        <sz val="10"/>
        <rFont val="Arial"/>
        <family val="2"/>
      </rPr>
      <t xml:space="preserve"> for each row, the amounts reported in the column for totals should be equal to the sum of the amounts reported under each individual market.</t>
    </r>
  </si>
  <si>
    <t>Please enter the requested information on the coverage of the survey and the concentration of the survey using numeric values.</t>
  </si>
  <si>
    <t>CHINESE TAIPEI</t>
  </si>
  <si>
    <t/>
  </si>
  <si>
    <r>
      <t>b)   The estimated percentage coverage of their survey</t>
    </r>
    <r>
      <rPr>
        <vertAlign val="superscript"/>
        <sz val="10"/>
        <rFont val="Arial"/>
        <family val="2"/>
      </rPr>
      <t>1</t>
    </r>
  </si>
  <si>
    <t>c)   The number of institutions accounting for 75 percent of the reported totals.</t>
  </si>
  <si>
    <t>&lt;--     Negative values and non-numeric entries are not allowed</t>
  </si>
  <si>
    <t>&lt;--     Negative value and non-numeric entries are not allowed</t>
  </si>
  <si>
    <t>&lt;--     Value out of range. Please enter values from 0 to 100.</t>
  </si>
  <si>
    <r>
      <t xml:space="preserve">Other </t>
    </r>
    <r>
      <rPr>
        <b/>
        <vertAlign val="superscript"/>
        <sz val="11"/>
        <rFont val="TimesNewRomanPS"/>
        <family val="0"/>
      </rPr>
      <t>4</t>
    </r>
  </si>
  <si>
    <r>
      <t>Currency breakdown:</t>
    </r>
    <r>
      <rPr>
        <sz val="10"/>
        <rFont val="Arial"/>
        <family val="2"/>
      </rPr>
      <t xml:space="preserve"> for each row, the sum of the amounts allocated to each currency should be equal to the total amount reported under the "Total" column.</t>
    </r>
  </si>
  <si>
    <r>
      <t>Counterparty breakdown:</t>
    </r>
    <r>
      <rPr>
        <sz val="10"/>
        <rFont val="Arial"/>
        <family val="2"/>
      </rPr>
      <t xml:space="preserve"> for each column, the sum of the components reported for each counterparty should be equal to the total amount reported under the corresponding instrument.</t>
    </r>
  </si>
  <si>
    <r>
      <t>Counterparty breakdown:</t>
    </r>
    <r>
      <rPr>
        <sz val="10"/>
        <rFont val="Arial"/>
        <family val="2"/>
      </rPr>
      <t xml:space="preserve"> for each maturity, the sum of the components reported for each counterparty should be equal to the total amount reported under the corresponding instrument.</t>
    </r>
  </si>
  <si>
    <r>
      <t>Options Sold/Bought:</t>
    </r>
    <r>
      <rPr>
        <sz val="10"/>
        <rFont val="Arial"/>
        <family val="2"/>
      </rPr>
      <t xml:space="preserve">  for each currency, the sum of the amounts reported as total options sold and total options bought must be equal to the amount reported as total options.</t>
    </r>
  </si>
  <si>
    <r>
      <t>Total FX:</t>
    </r>
    <r>
      <rPr>
        <sz val="10"/>
        <rFont val="Arial"/>
        <family val="2"/>
      </rPr>
      <t xml:space="preserve"> for each currency, the sum of the amounts reported as total outright forwards and fx swaps, currency swaps, options  and other products should be equal to the amount reported under "total FX contracts".</t>
    </r>
  </si>
  <si>
    <r>
      <t>Including gold:</t>
    </r>
    <r>
      <rPr>
        <sz val="10"/>
        <rFont val="Arial"/>
        <family val="2"/>
      </rPr>
      <t xml:space="preserve"> the amount reported as "including gold" should be larger than the corresponding amount reported as "Total fx contracts".</t>
    </r>
  </si>
  <si>
    <r>
      <t>Options Sold/Bought:</t>
    </r>
    <r>
      <rPr>
        <sz val="10"/>
        <rFont val="Arial"/>
        <family val="2"/>
      </rPr>
      <t xml:space="preserve">  for each certain currency, the sum of the amounts reported as total options sold and total options bought must be equal to the amount reported as total options.</t>
    </r>
  </si>
  <si>
    <r>
      <t>Total IR:</t>
    </r>
    <r>
      <rPr>
        <sz val="10"/>
        <rFont val="Arial"/>
        <family val="2"/>
      </rPr>
      <t xml:space="preserve"> for each currency, the sum of the amounts reported as total FRAs, IR swaps, options  and other products should be equal to the amount reported under "total IR contracts".</t>
    </r>
  </si>
  <si>
    <r>
      <t>Total contracts:</t>
    </r>
    <r>
      <rPr>
        <sz val="10"/>
        <rFont val="Arial"/>
        <family val="2"/>
      </rPr>
      <t xml:space="preserve"> for each column, the sum of the amounts reported as total forwards&amp;swaps and options should be equal to the amount reported under "total contracts".</t>
    </r>
  </si>
  <si>
    <r>
      <t>Options Sold/Bought:</t>
    </r>
    <r>
      <rPr>
        <sz val="10"/>
        <rFont val="Arial"/>
        <family val="2"/>
      </rPr>
      <t xml:space="preserve">  for each column, the sum of the amounts reported as total options sold and total options bought must be equal to the amount reported as total options.</t>
    </r>
  </si>
  <si>
    <t>Amounts Outstanding at end-June 2013</t>
  </si>
  <si>
    <t>2013 Central Bank Survey of Foreign Exchange and</t>
  </si>
  <si>
    <t>Nominal or notional principal amounts outstanding at end-June 2013</t>
  </si>
  <si>
    <t>Nominal or notional principal amounts outstanding and gross-market values at end-June 2013</t>
  </si>
  <si>
    <t xml:space="preserve">           Banks and securities firms</t>
  </si>
  <si>
    <t xml:space="preserve">           SPVs, SPCs or SPEs</t>
  </si>
  <si>
    <t xml:space="preserve">           Hedge funds</t>
  </si>
  <si>
    <t xml:space="preserve">           Other</t>
  </si>
  <si>
    <t>Notional amounts</t>
  </si>
  <si>
    <t>ALL CONTRACTS</t>
  </si>
  <si>
    <r>
      <t xml:space="preserve">           CCPs</t>
    </r>
    <r>
      <rPr>
        <vertAlign val="superscript"/>
        <sz val="11"/>
        <rFont val="Arial"/>
        <family val="2"/>
      </rPr>
      <t>1</t>
    </r>
  </si>
  <si>
    <t>Central Bank Survey of Foreign Exchange and Derivatives Market Activity</t>
  </si>
  <si>
    <t>Nominal or notional principal amounts outstanding at end-June 2013, by remaining maturity</t>
  </si>
  <si>
    <r>
      <t xml:space="preserve">OTC OPTIONS </t>
    </r>
    <r>
      <rPr>
        <b/>
        <vertAlign val="superscript"/>
        <sz val="11"/>
        <rFont val="Arial"/>
        <family val="2"/>
      </rPr>
      <t>4</t>
    </r>
  </si>
  <si>
    <r>
      <t>Other products</t>
    </r>
    <r>
      <rPr>
        <vertAlign val="superscript"/>
        <sz val="11"/>
        <rFont val="Arial"/>
        <family val="2"/>
      </rPr>
      <t xml:space="preserve"> 5</t>
    </r>
  </si>
  <si>
    <r>
      <t xml:space="preserve">Gross positive market values </t>
    </r>
    <r>
      <rPr>
        <vertAlign val="superscript"/>
        <sz val="11"/>
        <rFont val="Arial"/>
        <family val="2"/>
      </rPr>
      <t>6</t>
    </r>
  </si>
  <si>
    <r>
      <t xml:space="preserve">Gross negative market values </t>
    </r>
    <r>
      <rPr>
        <vertAlign val="superscript"/>
        <sz val="11"/>
        <rFont val="Arial"/>
        <family val="2"/>
      </rPr>
      <t>6</t>
    </r>
  </si>
  <si>
    <r>
      <t xml:space="preserve">Gross positive market values </t>
    </r>
    <r>
      <rPr>
        <vertAlign val="superscript"/>
        <sz val="11"/>
        <rFont val="Arial"/>
        <family val="2"/>
      </rPr>
      <t>4</t>
    </r>
  </si>
  <si>
    <r>
      <t xml:space="preserve">Gross negative market values </t>
    </r>
    <r>
      <rPr>
        <vertAlign val="superscript"/>
        <sz val="11"/>
        <rFont val="Arial"/>
        <family val="2"/>
      </rPr>
      <t>4</t>
    </r>
  </si>
  <si>
    <r>
      <t xml:space="preserve">1 </t>
    </r>
    <r>
      <rPr>
        <sz val="11"/>
        <rFont val="Arial"/>
        <family val="2"/>
      </rPr>
      <t xml:space="preserve">Central Counterparty (CCP)  defined as an entity that interposes itself between counterparties to contracts traded in one or more financial markets, becoming the buyer to every seller and the seller to every buyer.   </t>
    </r>
    <r>
      <rPr>
        <vertAlign val="superscript"/>
        <sz val="11"/>
        <rFont val="Arial"/>
        <family val="2"/>
      </rPr>
      <t>2</t>
    </r>
    <r>
      <rPr>
        <sz val="11"/>
        <rFont val="Arial"/>
        <family val="2"/>
      </rPr>
      <t xml:space="preserve"> Including reinsurance and financial guaranty firms.</t>
    </r>
  </si>
  <si>
    <r>
      <t xml:space="preserve">¹  All instruments where all the legs are exposed to one and only one currency's interest rate, including all fixed/floating and floating/floating single-currency interest rate contracts.  ²   Additional currencies in which the reporter has a material amount of contracts outstanding. ³  Any instrument where the transaction is highly leveraged and/or the notional amount is variable and where a decomposition into individual plain vanilla components is impractical or impossible.  </t>
    </r>
    <r>
      <rPr>
        <vertAlign val="superscript"/>
        <sz val="11"/>
        <rFont val="Arial"/>
        <family val="2"/>
      </rPr>
      <t xml:space="preserve"> 4</t>
    </r>
    <r>
      <rPr>
        <sz val="11"/>
        <rFont val="Arial"/>
        <family val="2"/>
      </rPr>
      <t xml:space="preserve"> Gross market values of total interest rate contracts.</t>
    </r>
  </si>
  <si>
    <r>
      <t xml:space="preserve">¹  All instruments involving exposure to more than one currency, whether in interest rates or exchange rates.  ² Additional currencies in which the reporter has a material amount of contracts outstanding.  ³ If swaps are executed on a forward/forward basis, the two forward parts of the transaction should be reported separately. </t>
    </r>
    <r>
      <rPr>
        <vertAlign val="superscript"/>
        <sz val="11"/>
        <rFont val="Arial"/>
        <family val="2"/>
      </rPr>
      <t>4</t>
    </r>
    <r>
      <rPr>
        <sz val="11"/>
        <rFont val="Arial"/>
        <family val="2"/>
      </rPr>
      <t xml:space="preserve">  Including currency warrants and multicurrency swaptions.  </t>
    </r>
    <r>
      <rPr>
        <vertAlign val="superscript"/>
        <sz val="11"/>
        <rFont val="Arial"/>
        <family val="2"/>
      </rPr>
      <t>5</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6</t>
    </r>
    <r>
      <rPr>
        <sz val="11"/>
        <rFont val="Arial"/>
        <family val="2"/>
      </rPr>
      <t xml:space="preserve"> Gross market values of total FX contracts.</t>
    </r>
  </si>
  <si>
    <t>Checking table</t>
  </si>
  <si>
    <r>
      <t xml:space="preserve">OTC OPTIONS </t>
    </r>
    <r>
      <rPr>
        <b/>
        <vertAlign val="superscript"/>
        <sz val="11"/>
        <color indexed="21"/>
        <rFont val="Arial"/>
        <family val="2"/>
      </rPr>
      <t>4</t>
    </r>
  </si>
  <si>
    <r>
      <t>Other products</t>
    </r>
    <r>
      <rPr>
        <vertAlign val="superscript"/>
        <sz val="11"/>
        <color indexed="21"/>
        <rFont val="Arial"/>
        <family val="2"/>
      </rPr>
      <t xml:space="preserve"> 5</t>
    </r>
  </si>
  <si>
    <r>
      <t xml:space="preserve">Gross positive market values </t>
    </r>
    <r>
      <rPr>
        <vertAlign val="superscript"/>
        <sz val="11"/>
        <color indexed="21"/>
        <rFont val="Arial"/>
        <family val="2"/>
      </rPr>
      <t>6</t>
    </r>
  </si>
  <si>
    <r>
      <t xml:space="preserve">Gross negative market values </t>
    </r>
    <r>
      <rPr>
        <vertAlign val="superscript"/>
        <sz val="11"/>
        <color indexed="21"/>
        <rFont val="Arial"/>
        <family val="2"/>
      </rPr>
      <t>6</t>
    </r>
  </si>
  <si>
    <t>Max</t>
  </si>
  <si>
    <t>Min</t>
  </si>
  <si>
    <t>Checking tables summary</t>
  </si>
  <si>
    <t>Table</t>
  </si>
  <si>
    <t>Maximum of the  differences</t>
  </si>
  <si>
    <t>O1</t>
  </si>
  <si>
    <t>O2</t>
  </si>
  <si>
    <t>O3</t>
  </si>
  <si>
    <t>O4</t>
  </si>
  <si>
    <t>O5</t>
  </si>
  <si>
    <t>TRY</t>
  </si>
  <si>
    <r>
      <t xml:space="preserve">Gross positive market values </t>
    </r>
    <r>
      <rPr>
        <vertAlign val="superscript"/>
        <sz val="11"/>
        <color indexed="21"/>
        <rFont val="Arial"/>
        <family val="2"/>
      </rPr>
      <t>4</t>
    </r>
  </si>
  <si>
    <r>
      <t xml:space="preserve">Gross negative market values </t>
    </r>
    <r>
      <rPr>
        <vertAlign val="superscript"/>
        <sz val="11"/>
        <color indexed="21"/>
        <rFont val="Arial"/>
        <family val="2"/>
      </rPr>
      <t>4</t>
    </r>
  </si>
  <si>
    <r>
      <t>deriva-tives</t>
    </r>
    <r>
      <rPr>
        <b/>
        <vertAlign val="superscript"/>
        <sz val="11"/>
        <color indexed="21"/>
        <rFont val="TimesNewRomanPS"/>
        <family val="0"/>
      </rPr>
      <t xml:space="preserve"> 5</t>
    </r>
  </si>
  <si>
    <r>
      <t xml:space="preserve">           CCPs</t>
    </r>
    <r>
      <rPr>
        <vertAlign val="superscript"/>
        <sz val="11"/>
        <color indexed="21"/>
        <rFont val="Arial"/>
        <family val="2"/>
      </rPr>
      <t>1</t>
    </r>
  </si>
  <si>
    <r>
      <t xml:space="preserve">           Insurance firms</t>
    </r>
    <r>
      <rPr>
        <vertAlign val="superscript"/>
        <sz val="11"/>
        <color indexed="21"/>
        <rFont val="Arial"/>
        <family val="2"/>
      </rPr>
      <t>3</t>
    </r>
    <r>
      <rPr>
        <sz val="11"/>
        <color indexed="21"/>
        <rFont val="Arial"/>
        <family val="2"/>
      </rPr>
      <t xml:space="preserve"> (including pension funds)</t>
    </r>
  </si>
  <si>
    <r>
      <t>Maturity breakdown:</t>
    </r>
    <r>
      <rPr>
        <sz val="10"/>
        <rFont val="Arial"/>
        <family val="2"/>
      </rPr>
      <t xml:space="preserve"> given a certain instrument and counterparty, the sum of the components reported for each maturity in table O4 should be equal to the total amount reported for the corresponding counterparty in tables O1, O2 or O3.</t>
    </r>
  </si>
  <si>
    <r>
      <t>Measure:</t>
    </r>
    <r>
      <rPr>
        <sz val="10"/>
        <rFont val="Arial"/>
        <family val="2"/>
      </rPr>
      <t xml:space="preserve"> the sum of notional amounts bought and sold should be larger that the sum of gross positive and negative market values. </t>
    </r>
  </si>
  <si>
    <r>
      <t>Totals:</t>
    </r>
    <r>
      <rPr>
        <sz val="10"/>
        <rFont val="Arial"/>
        <family val="2"/>
      </rPr>
      <t xml:space="preserve"> the total notional amounts and gross market values reported in table O5 for the CDS contracts should be smaller than the corresponding totals reported in table O3 for the credit derivatives contracts. Please note that the CDS contracts are a subset of the credit derivatives contracts.</t>
    </r>
  </si>
  <si>
    <r>
      <t xml:space="preserve">           Insurance firms</t>
    </r>
    <r>
      <rPr>
        <vertAlign val="superscript"/>
        <sz val="11"/>
        <rFont val="Arial"/>
        <family val="2"/>
      </rPr>
      <t>2</t>
    </r>
    <r>
      <rPr>
        <sz val="11"/>
        <rFont val="Arial"/>
        <family val="2"/>
      </rPr>
      <t xml:space="preserve"> (including pension funds)</t>
    </r>
  </si>
  <si>
    <t>NAO
&gt;GMV</t>
  </si>
  <si>
    <t>With
O3</t>
  </si>
  <si>
    <t>Info</t>
  </si>
  <si>
    <t>NAO &gt; GMV</t>
  </si>
  <si>
    <r>
      <t xml:space="preserve">deriva-tives </t>
    </r>
    <r>
      <rPr>
        <b/>
        <vertAlign val="superscript"/>
        <sz val="11"/>
        <rFont val="TimesNewRomanPS"/>
        <family val="0"/>
      </rPr>
      <t>5</t>
    </r>
  </si>
  <si>
    <r>
      <t>deriva-tives</t>
    </r>
    <r>
      <rPr>
        <b/>
        <vertAlign val="superscript"/>
        <sz val="11"/>
        <rFont val="TimesNewRomanPS"/>
        <family val="0"/>
      </rPr>
      <t xml:space="preserve"> 6</t>
    </r>
  </si>
  <si>
    <r>
      <t>1</t>
    </r>
    <r>
      <rPr>
        <sz val="11"/>
        <rFont val="TimesNewRomanPS"/>
        <family val="0"/>
      </rPr>
      <t xml:space="preserve">  Any instrument whose price is assumed to be mainly determined by the price of an equity or a stock index, a commodity or the creditworthiness of a particular reference credit.   </t>
    </r>
    <r>
      <rPr>
        <vertAlign val="superscript"/>
        <sz val="11"/>
        <rFont val="TimesNewRomanPS"/>
        <family val="0"/>
      </rPr>
      <t>2</t>
    </r>
    <r>
      <rPr>
        <sz val="11"/>
        <rFont val="TimesNewRomanPS"/>
        <family val="0"/>
      </rPr>
      <t xml:space="preserve"> Excluding Albania, Bulgaria, Hungary, Poland, Romania and the successor republics of the former Czechoslovakia, Soviet Union and Yugoslavia.   </t>
    </r>
    <r>
      <rPr>
        <vertAlign val="superscript"/>
        <sz val="11"/>
        <rFont val="TimesNewRomanPS"/>
        <family val="0"/>
      </rPr>
      <t>3</t>
    </r>
    <r>
      <rPr>
        <sz val="11"/>
        <rFont val="TimesNewRomanPS"/>
        <family val="0"/>
      </rPr>
      <t xml:space="preserve"> All countries in Asia other than Japan.   </t>
    </r>
    <r>
      <rPr>
        <vertAlign val="superscript"/>
        <sz val="11"/>
        <rFont val="TimesNewRomanPS"/>
        <family val="0"/>
      </rPr>
      <t xml:space="preserve">4 </t>
    </r>
    <r>
      <rPr>
        <sz val="11"/>
        <rFont val="TimesNewRomanPS"/>
        <family val="0"/>
      </rPr>
      <t xml:space="preserve">Africa, Australia, New Zealand and all other countries/regions not listed in the table.   </t>
    </r>
    <r>
      <rPr>
        <vertAlign val="superscript"/>
        <sz val="11"/>
        <rFont val="TimesNewRomanPS"/>
        <family val="0"/>
      </rPr>
      <t>5</t>
    </r>
    <r>
      <rPr>
        <sz val="11"/>
        <rFont val="TimesNewRomanPS"/>
        <family val="0"/>
      </rPr>
      <t xml:space="preserve"> Include CDS.   </t>
    </r>
    <r>
      <rPr>
        <vertAlign val="superscript"/>
        <sz val="11"/>
        <rFont val="TimesNewRomanPS"/>
        <family val="0"/>
      </rPr>
      <t>6</t>
    </r>
    <r>
      <rPr>
        <sz val="11"/>
        <rFont val="TimesNewRomanPS"/>
        <family val="0"/>
      </rPr>
      <t xml:space="preserve"> Any instrument which does not involve an exposure to foreign exchange, interest rate, equity, commodity or credit risk. </t>
    </r>
  </si>
  <si>
    <t>This template and the checking formulas embed on it have been developed and tested in MS Excel 2003 SP3 running in Windows XP SP3.</t>
  </si>
  <si>
    <t>To ensure the quality of the reported data, several consistency checks have been implemented in the templates using arithmetical formulas. These checks and their corresponding formulas are available in the checking tables located  at bottom of each reporting table. If a data consistency issue is detected in any of the breakdowns listed in a given table or across different tables, the amount of the inconsistency is shown in red.  A summary of inconsistencies detected across all reporting tables is available in the sheet "Check". The main consistency checks performed in each table are listed below.</t>
  </si>
  <si>
    <r>
      <t>1</t>
    </r>
    <r>
      <rPr>
        <sz val="11"/>
        <rFont val="Arial"/>
        <family val="2"/>
      </rPr>
      <t xml:space="preserve"> In percentage and without % sign, ie 90% should be entered as 90</t>
    </r>
  </si>
  <si>
    <t>Table O1</t>
  </si>
  <si>
    <t>Table O2</t>
  </si>
  <si>
    <t>Table O3</t>
  </si>
  <si>
    <t>Table O4</t>
  </si>
  <si>
    <t>Table O5</t>
  </si>
  <si>
    <t>Version 3.1</t>
  </si>
  <si>
    <t>Consistency with 
tables O1, O2 and O3</t>
  </si>
</sst>
</file>

<file path=xl/styles.xml><?xml version="1.0" encoding="utf-8"?>
<styleSheet xmlns="http://schemas.openxmlformats.org/spreadsheetml/2006/main">
  <numFmts count="69">
    <numFmt numFmtId="5" formatCode="&quot;Sfr.&quot;#,##0;\-&quot;Sfr.&quot;#,##0"/>
    <numFmt numFmtId="6" formatCode="&quot;Sfr.&quot;#,##0;[Red]\-&quot;Sfr.&quot;#,##0"/>
    <numFmt numFmtId="7" formatCode="&quot;Sfr.&quot;#,##0.00;\-&quot;Sfr.&quot;#,##0.00"/>
    <numFmt numFmtId="8" formatCode="&quot;Sfr.&quot;#,##0.00;[Red]\-&quot;Sfr.&quot;#,##0.00"/>
    <numFmt numFmtId="42" formatCode="_-&quot;Sfr.&quot;* #,##0_-;\-&quot;Sfr.&quot;* #,##0_-;_-&quot;Sfr.&quot;* &quot;-&quot;_-;_-@_-"/>
    <numFmt numFmtId="41" formatCode="_-* #,##0_-;\-* #,##0_-;_-* &quot;-&quot;_-;_-@_-"/>
    <numFmt numFmtId="44" formatCode="_-&quot;Sfr.&quot;* #,##0.00_-;\-&quot;Sfr.&quot;* #,##0.00_-;_-&quot;Sfr.&quot;* &quot;-&quot;??_-;_-@_-"/>
    <numFmt numFmtId="43" formatCode="_-* #,##0.00_-;\-* #,##0.00_-;_-* &quot;-&quot;??_-;_-@_-"/>
    <numFmt numFmtId="164" formatCode="&quot;Sfr.&quot;#,##0_);\(&quot;Sfr.&quot;#,##0\)"/>
    <numFmt numFmtId="165" formatCode="&quot;Sfr.&quot;#,##0_);[Red]\(&quot;Sfr.&quot;#,##0\)"/>
    <numFmt numFmtId="166" formatCode="&quot;Sfr.&quot;#,##0.00_);\(&quot;Sfr.&quot;#,##0.00\)"/>
    <numFmt numFmtId="167" formatCode="&quot;Sfr.&quot;#,##0.00_);[Red]\(&quot;Sfr.&quot;#,##0.00\)"/>
    <numFmt numFmtId="168" formatCode="_(&quot;Sfr.&quot;* #,##0_);_(&quot;Sfr.&quot;* \(#,##0\);_(&quot;Sfr.&quot;* &quot;-&quot;_);_(@_)"/>
    <numFmt numFmtId="169" formatCode="_(* #,##0_);_(* \(#,##0\);_(* &quot;-&quot;_);_(@_)"/>
    <numFmt numFmtId="170" formatCode="_(&quot;Sfr.&quot;* #,##0.00_);_(&quot;Sfr.&quot;* \(#,##0.00\);_(&quot;Sfr.&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Fr.&quot;\ #,##0;&quot;Fr.&quot;\ \-#,##0"/>
    <numFmt numFmtId="179" formatCode="&quot;Fr.&quot;\ #,##0;[Red]&quot;Fr.&quot;\ \-#,##0"/>
    <numFmt numFmtId="180" formatCode="&quot;Fr.&quot;\ #,##0.00;&quot;Fr.&quot;\ \-#,##0.00"/>
    <numFmt numFmtId="181" formatCode="&quot;Fr.&quot;\ #,##0.00;[Red]&quot;Fr.&quot;\ \-#,##0.00"/>
    <numFmt numFmtId="182" formatCode="mmm/yyyy"/>
    <numFmt numFmtId="183" formatCode="mmm\ yyyy"/>
    <numFmt numFmtId="184" formatCode="mmmm\ yyyy"/>
    <numFmt numFmtId="185" formatCode="#,##0.0"/>
    <numFmt numFmtId="186" formatCode="#,##0.000"/>
    <numFmt numFmtId="187" formatCode="[$-809]dddd\ dd\,\ mmmm\,\ yyyy"/>
    <numFmt numFmtId="188" formatCode="_(* #,##0_);_(* &quot;...&quot;_);_(* &quot;...&quot;_);_(@_)"/>
    <numFmt numFmtId="189" formatCode="&quot;Sfr.&quot;\ #,##0;&quot;Sfr.&quot;\ \-#,##0"/>
    <numFmt numFmtId="190" formatCode="&quot;Sfr.&quot;\ #,##0;[Red]&quot;Sfr.&quot;\ \-#,##0"/>
    <numFmt numFmtId="191" formatCode="&quot;Sfr.&quot;\ #,##0.00;&quot;Sfr.&quot;\ \-#,##0.00"/>
    <numFmt numFmtId="192" formatCode="&quot;Sfr.&quot;\ #,##0.00;[Red]&quot;Sfr.&quot;\ \-#,##0.00"/>
    <numFmt numFmtId="193" formatCode="_ &quot;Sfr.&quot;\ * #,##0_ ;_ &quot;Sfr.&quot;\ * \-#,##0_ ;_ &quot;Sfr.&quot;\ * &quot;-&quot;_ ;_ @_ "/>
    <numFmt numFmtId="194" formatCode="_ * #,##0_ ;_ * \-#,##0_ ;_ * &quot;-&quot;_ ;_ @_ "/>
    <numFmt numFmtId="195" formatCode="_ &quot;Sfr.&quot;\ * #,##0.00_ ;_ &quot;Sfr.&quot;\ * \-#,##0.00_ ;_ &quot;Sfr.&quot;\ * &quot;-&quot;??_ ;_ @_ "/>
    <numFmt numFmtId="196" formatCode="_ * #,##0.00_ ;_ * \-#,##0.00_ ;_ * &quot;-&quot;??_ ;_ @_ "/>
    <numFmt numFmtId="197" formatCode="_(* #,##0_);_(* \(#,##0\);_(* &quot;-&quot;??_);_(@_)"/>
    <numFmt numFmtId="198" formatCode="_(* #,##0_);_(* \(#,##0\);_(* &quot;&quot;??_);_(@_)"/>
    <numFmt numFmtId="199" formatCode="#,##0.0000"/>
    <numFmt numFmtId="200" formatCode="#,##0.0\ ;\–#,##0.0\ ;\–\ "/>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quot;£&quot;* #,##0.00_-;\-&quot;£&quot;* #,##0.00_-;_-&quot;£&quot;* &quot;-&quot;??_-;_-@_-"/>
    <numFmt numFmtId="207" formatCode="&quot;L.&quot;\ #,##0;\-&quot;L.&quot;\ #,##0"/>
    <numFmt numFmtId="208" formatCode="&quot;L.&quot;\ #,##0;[Red]\-&quot;L.&quot;\ #,##0"/>
    <numFmt numFmtId="209" formatCode="&quot;L.&quot;\ #,##0.00;\-&quot;L.&quot;\ #,##0.00"/>
    <numFmt numFmtId="210" formatCode="&quot;L.&quot;\ #,##0.00;[Red]\-&quot;L.&quot;\ #,##0.00"/>
    <numFmt numFmtId="211" formatCode="_-&quot;L.&quot;\ * #,##0_-;\-&quot;L.&quot;\ * #,##0_-;_-&quot;L.&quot;\ * &quot;-&quot;_-;_-@_-"/>
    <numFmt numFmtId="212" formatCode="_-&quot;L.&quot;\ * #,##0.00_-;\-&quot;L.&quot;\ * #,##0.00_-;_-&quot;L.&quot;\ * &quot;-&quot;??_-;_-@_-"/>
    <numFmt numFmtId="213" formatCode="0.0"/>
    <numFmt numFmtId="214" formatCode="mmmm\ d\,\ yyyy"/>
    <numFmt numFmtId="215" formatCode="#,###\ ;\–#,###\ ;\–\ "/>
    <numFmt numFmtId="216" formatCode="#,##0\ ;\–#,##0;\–\ "/>
    <numFmt numFmtId="217" formatCode="#,##0;\–#,##0;\–\ "/>
    <numFmt numFmtId="218" formatCode="#,##0.00000"/>
    <numFmt numFmtId="219" formatCode="0.0000"/>
    <numFmt numFmtId="220" formatCode="0.000"/>
    <numFmt numFmtId="221" formatCode="&quot;Yes&quot;;&quot;Yes&quot;;&quot;No&quot;"/>
    <numFmt numFmtId="222" formatCode="&quot;True&quot;;&quot;True&quot;;&quot;False&quot;"/>
    <numFmt numFmtId="223" formatCode="&quot;On&quot;;&quot;On&quot;;&quot;Off&quot;"/>
    <numFmt numFmtId="224" formatCode="[$€-2]\ #,##0.00_);[Red]\([$€-2]\ #,##0.00\)"/>
  </numFmts>
  <fonts count="128">
    <font>
      <sz val="9"/>
      <name val="Helvetica 65"/>
      <family val="0"/>
    </font>
    <font>
      <b/>
      <sz val="9"/>
      <name val="Helvetica 65"/>
      <family val="0"/>
    </font>
    <font>
      <i/>
      <sz val="9"/>
      <name val="Helvetica 65"/>
      <family val="0"/>
    </font>
    <font>
      <b/>
      <i/>
      <sz val="9"/>
      <name val="Helvetica 65"/>
      <family val="0"/>
    </font>
    <font>
      <sz val="6"/>
      <name val="TimesNewRomanPS"/>
      <family val="0"/>
    </font>
    <font>
      <sz val="9"/>
      <name val="TimesNewRomanPS"/>
      <family val="0"/>
    </font>
    <font>
      <sz val="14"/>
      <name val="TimesNewRomanPS"/>
      <family val="0"/>
    </font>
    <font>
      <b/>
      <i/>
      <sz val="11"/>
      <name val="TimesNewRomanPS"/>
      <family val="0"/>
    </font>
    <font>
      <sz val="11"/>
      <name val="TimesNewRomanPS"/>
      <family val="0"/>
    </font>
    <font>
      <b/>
      <sz val="18"/>
      <name val="TimesNewRomanPS"/>
      <family val="0"/>
    </font>
    <font>
      <b/>
      <u val="single"/>
      <sz val="11"/>
      <name val="TimesNewRomanPS"/>
      <family val="0"/>
    </font>
    <font>
      <u val="single"/>
      <sz val="11"/>
      <name val="TimesNewRomanPS"/>
      <family val="0"/>
    </font>
    <font>
      <b/>
      <sz val="11"/>
      <name val="TimesNewRomanPS"/>
      <family val="0"/>
    </font>
    <font>
      <b/>
      <i/>
      <sz val="12"/>
      <name val="TimesNewRomanPS"/>
      <family val="0"/>
    </font>
    <font>
      <sz val="10"/>
      <name val="TimesNewRomanPS"/>
      <family val="0"/>
    </font>
    <font>
      <b/>
      <i/>
      <sz val="14"/>
      <name val="TimesNewRomanPS"/>
      <family val="0"/>
    </font>
    <font>
      <b/>
      <sz val="14"/>
      <name val="TimesNewRomanPS"/>
      <family val="0"/>
    </font>
    <font>
      <sz val="14"/>
      <name val="Helvetica 65"/>
      <family val="0"/>
    </font>
    <font>
      <sz val="11"/>
      <name val="Helvetica 65"/>
      <family val="0"/>
    </font>
    <font>
      <vertAlign val="superscript"/>
      <sz val="11"/>
      <name val="TimesNewRomanPS"/>
      <family val="0"/>
    </font>
    <font>
      <b/>
      <vertAlign val="superscript"/>
      <sz val="11"/>
      <name val="TimesNewRomanPS"/>
      <family val="0"/>
    </font>
    <font>
      <b/>
      <sz val="14"/>
      <name val="Helvetica 65"/>
      <family val="0"/>
    </font>
    <font>
      <b/>
      <sz val="11"/>
      <color indexed="17"/>
      <name val="Arial"/>
      <family val="2"/>
    </font>
    <font>
      <b/>
      <sz val="11"/>
      <color indexed="61"/>
      <name val="Helvetica 65"/>
      <family val="0"/>
    </font>
    <font>
      <b/>
      <sz val="11"/>
      <color indexed="18"/>
      <name val="Helvetica 65"/>
      <family val="0"/>
    </font>
    <font>
      <b/>
      <sz val="12"/>
      <color indexed="53"/>
      <name val="Helvetica 65"/>
      <family val="0"/>
    </font>
    <font>
      <b/>
      <sz val="11"/>
      <color indexed="40"/>
      <name val="Helvetica 65"/>
      <family val="0"/>
    </font>
    <font>
      <b/>
      <sz val="11"/>
      <color indexed="43"/>
      <name val="Arial"/>
      <family val="2"/>
    </font>
    <font>
      <sz val="10"/>
      <name val="Arial"/>
      <family val="0"/>
    </font>
    <font>
      <u val="single"/>
      <sz val="10"/>
      <color indexed="36"/>
      <name val="Arial"/>
      <family val="0"/>
    </font>
    <font>
      <u val="single"/>
      <sz val="10"/>
      <color indexed="12"/>
      <name val="Arial"/>
      <family val="0"/>
    </font>
    <font>
      <sz val="12"/>
      <name val="Arial"/>
      <family val="2"/>
    </font>
    <font>
      <b/>
      <sz val="12"/>
      <name val="Arial"/>
      <family val="2"/>
    </font>
    <font>
      <b/>
      <sz val="11"/>
      <name val="Helvetica 65"/>
      <family val="0"/>
    </font>
    <font>
      <sz val="11"/>
      <color indexed="9"/>
      <name val="Helvetica 65"/>
      <family val="0"/>
    </font>
    <font>
      <sz val="11"/>
      <color indexed="9"/>
      <name val="TimesNewRomanPS"/>
      <family val="0"/>
    </font>
    <font>
      <b/>
      <sz val="11"/>
      <color indexed="48"/>
      <name val="Helvetica 65"/>
      <family val="0"/>
    </font>
    <font>
      <b/>
      <sz val="11"/>
      <color indexed="50"/>
      <name val="Arial"/>
      <family val="2"/>
    </font>
    <font>
      <b/>
      <sz val="11"/>
      <color indexed="57"/>
      <name val="Arial"/>
      <family val="2"/>
    </font>
    <font>
      <b/>
      <sz val="11"/>
      <color indexed="49"/>
      <name val="Arial"/>
      <family val="2"/>
    </font>
    <font>
      <sz val="8"/>
      <name val="Helvetica 65"/>
      <family val="0"/>
    </font>
    <font>
      <b/>
      <sz val="12"/>
      <name val="TimesNewRomanPS"/>
      <family val="0"/>
    </font>
    <font>
      <sz val="12"/>
      <name val="TimesNewRomanPS"/>
      <family val="0"/>
    </font>
    <font>
      <u val="single"/>
      <sz val="12"/>
      <name val="TimesNewRomanPS"/>
      <family val="0"/>
    </font>
    <font>
      <b/>
      <u val="single"/>
      <sz val="12"/>
      <name val="TimesNewRomanPS"/>
      <family val="0"/>
    </font>
    <font>
      <sz val="9"/>
      <name val="Arial"/>
      <family val="2"/>
    </font>
    <font>
      <sz val="8"/>
      <name val="Arial"/>
      <family val="0"/>
    </font>
    <font>
      <b/>
      <sz val="11"/>
      <color indexed="54"/>
      <name val="Helvetica 65"/>
      <family val="0"/>
    </font>
    <font>
      <sz val="10"/>
      <color indexed="60"/>
      <name val="Arial"/>
      <family val="0"/>
    </font>
    <font>
      <b/>
      <sz val="11"/>
      <color indexed="60"/>
      <name val="Arial"/>
      <family val="2"/>
    </font>
    <font>
      <sz val="9"/>
      <color indexed="9"/>
      <name val="TimesNewRomanPS"/>
      <family val="0"/>
    </font>
    <font>
      <b/>
      <sz val="10"/>
      <name val="Arial"/>
      <family val="2"/>
    </font>
    <font>
      <b/>
      <sz val="14"/>
      <name val="Arial"/>
      <family val="2"/>
    </font>
    <font>
      <sz val="14"/>
      <name val="Arial"/>
      <family val="2"/>
    </font>
    <font>
      <b/>
      <sz val="7"/>
      <name val="Arial"/>
      <family val="2"/>
    </font>
    <font>
      <b/>
      <sz val="16"/>
      <color indexed="12"/>
      <name val="Helvetica 65"/>
      <family val="0"/>
    </font>
    <font>
      <b/>
      <sz val="14"/>
      <color indexed="12"/>
      <name val="Helvetica 65"/>
      <family val="0"/>
    </font>
    <font>
      <b/>
      <sz val="14"/>
      <color indexed="8"/>
      <name val="Helvetica 65"/>
      <family val="0"/>
    </font>
    <font>
      <b/>
      <sz val="14"/>
      <color indexed="20"/>
      <name val="Helvetica 65"/>
      <family val="0"/>
    </font>
    <font>
      <sz val="10"/>
      <color indexed="8"/>
      <name val="Arial"/>
      <family val="0"/>
    </font>
    <font>
      <b/>
      <sz val="10"/>
      <name val="Helvetica 65"/>
      <family val="0"/>
    </font>
    <font>
      <b/>
      <sz val="18"/>
      <color indexed="43"/>
      <name val="Arial"/>
      <family val="2"/>
    </font>
    <font>
      <b/>
      <sz val="10"/>
      <color indexed="48"/>
      <name val="Arial"/>
      <family val="2"/>
    </font>
    <font>
      <b/>
      <u val="single"/>
      <sz val="10"/>
      <name val="Arial"/>
      <family val="2"/>
    </font>
    <font>
      <vertAlign val="superscript"/>
      <sz val="10"/>
      <name val="Arial"/>
      <family val="2"/>
    </font>
    <font>
      <b/>
      <sz val="12"/>
      <color indexed="22"/>
      <name val="Arial"/>
      <family val="2"/>
    </font>
    <font>
      <sz val="10"/>
      <color indexed="9"/>
      <name val="Arial"/>
      <family val="2"/>
    </font>
    <font>
      <b/>
      <i/>
      <sz val="10"/>
      <name val="Arial"/>
      <family val="2"/>
    </font>
    <font>
      <b/>
      <sz val="11"/>
      <name val="Arial"/>
      <family val="2"/>
    </font>
    <font>
      <sz val="11"/>
      <name val="Arial"/>
      <family val="2"/>
    </font>
    <font>
      <vertAlign val="superscript"/>
      <sz val="11"/>
      <name val="Arial"/>
      <family val="2"/>
    </font>
    <font>
      <b/>
      <i/>
      <sz val="14"/>
      <name val="Arial"/>
      <family val="2"/>
    </font>
    <font>
      <b/>
      <vertAlign val="superscript"/>
      <sz val="11"/>
      <name val="Arial"/>
      <family val="2"/>
    </font>
    <font>
      <sz val="11"/>
      <color indexed="21"/>
      <name val="Arial"/>
      <family val="2"/>
    </font>
    <font>
      <sz val="11"/>
      <color indexed="21"/>
      <name val="TimesNewRomanPS"/>
      <family val="0"/>
    </font>
    <font>
      <b/>
      <u val="single"/>
      <sz val="11"/>
      <color indexed="21"/>
      <name val="TimesNewRomanPS"/>
      <family val="0"/>
    </font>
    <font>
      <b/>
      <sz val="11"/>
      <color indexed="21"/>
      <name val="Arial"/>
      <family val="2"/>
    </font>
    <font>
      <b/>
      <vertAlign val="superscript"/>
      <sz val="11"/>
      <color indexed="21"/>
      <name val="Arial"/>
      <family val="2"/>
    </font>
    <font>
      <u val="single"/>
      <sz val="11"/>
      <color indexed="21"/>
      <name val="TimesNewRomanPS"/>
      <family val="0"/>
    </font>
    <font>
      <vertAlign val="superscript"/>
      <sz val="11"/>
      <color indexed="21"/>
      <name val="Arial"/>
      <family val="2"/>
    </font>
    <font>
      <sz val="9"/>
      <color indexed="21"/>
      <name val="Arial"/>
      <family val="2"/>
    </font>
    <font>
      <sz val="11"/>
      <color indexed="21"/>
      <name val="Helvetica 65"/>
      <family val="0"/>
    </font>
    <font>
      <sz val="9"/>
      <color indexed="21"/>
      <name val="Helvetica 65"/>
      <family val="0"/>
    </font>
    <font>
      <b/>
      <sz val="11"/>
      <color indexed="21"/>
      <name val="TimesNewRomanPS"/>
      <family val="0"/>
    </font>
    <font>
      <b/>
      <vertAlign val="superscript"/>
      <sz val="11"/>
      <color indexed="21"/>
      <name val="TimesNewRomanPS"/>
      <family val="0"/>
    </font>
    <font>
      <b/>
      <sz val="14"/>
      <color indexed="21"/>
      <name val="Helvetica 65"/>
      <family val="0"/>
    </font>
    <font>
      <b/>
      <sz val="11"/>
      <color indexed="21"/>
      <name val="Helvetica 65"/>
      <family val="0"/>
    </font>
    <font>
      <sz val="9"/>
      <color indexed="21"/>
      <name val="TimesNewRomanPS"/>
      <family val="0"/>
    </font>
    <font>
      <sz val="10"/>
      <color indexed="21"/>
      <name val="Arial"/>
      <family val="0"/>
    </font>
    <font>
      <sz val="12"/>
      <color indexed="21"/>
      <name val="TimesNewRomanPS"/>
      <family val="0"/>
    </font>
    <font>
      <u val="single"/>
      <sz val="12"/>
      <color indexed="21"/>
      <name val="TimesNewRomanPS"/>
      <family val="0"/>
    </font>
    <font>
      <b/>
      <u val="single"/>
      <sz val="12"/>
      <color indexed="21"/>
      <name val="TimesNewRomanPS"/>
      <family val="0"/>
    </font>
    <font>
      <b/>
      <sz val="16"/>
      <color indexed="10"/>
      <name val="Arial"/>
      <family val="2"/>
    </font>
    <font>
      <b/>
      <sz val="10"/>
      <color indexed="2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gray0625">
        <bgColor indexed="43"/>
      </patternFill>
    </fill>
    <fill>
      <patternFill patternType="solid">
        <fgColor indexed="22"/>
        <bgColor indexed="64"/>
      </patternFill>
    </fill>
    <fill>
      <patternFill patternType="gray0625">
        <bgColor indexed="22"/>
      </patternFill>
    </fill>
    <fill>
      <patternFill patternType="solid">
        <fgColor indexed="22"/>
        <bgColor indexed="64"/>
      </patternFill>
    </fill>
    <fill>
      <patternFill patternType="gray125">
        <bgColor indexed="9"/>
      </patternFill>
    </fill>
    <fill>
      <patternFill patternType="solid">
        <fgColor indexed="41"/>
        <bgColor indexed="64"/>
      </patternFill>
    </fill>
    <fill>
      <patternFill patternType="gray125">
        <bgColor indexed="43"/>
      </patternFill>
    </fill>
    <fill>
      <patternFill patternType="solid">
        <fgColor indexed="52"/>
        <bgColor indexed="64"/>
      </patternFill>
    </fill>
    <fill>
      <patternFill patternType="solid">
        <fgColor indexed="6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color indexed="8"/>
      </left>
      <right style="thin">
        <color indexed="8"/>
      </right>
      <top>
        <color indexed="63"/>
      </top>
      <bottom>
        <color indexed="63"/>
      </bottom>
    </border>
    <border>
      <left style="thin"/>
      <right style="thin">
        <color indexed="8"/>
      </right>
      <top>
        <color indexed="63"/>
      </top>
      <bottom style="thin"/>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style="thin"/>
    </border>
    <border>
      <left>
        <color indexed="63"/>
      </left>
      <right>
        <color indexed="63"/>
      </right>
      <top style="medium"/>
      <bottom style="medium"/>
    </border>
    <border>
      <left>
        <color indexed="63"/>
      </left>
      <right style="dotted"/>
      <top style="medium"/>
      <bottom style="thin"/>
    </border>
    <border>
      <left>
        <color indexed="63"/>
      </left>
      <right style="dotted"/>
      <top style="thin"/>
      <bottom style="thin"/>
    </border>
    <border>
      <left>
        <color indexed="63"/>
      </left>
      <right style="dotted"/>
      <top>
        <color indexed="63"/>
      </top>
      <bottom>
        <color indexed="63"/>
      </bottom>
    </border>
    <border>
      <left style="thin">
        <color indexed="8"/>
      </left>
      <right style="medium"/>
      <top>
        <color indexed="63"/>
      </top>
      <bottom>
        <color indexed="63"/>
      </bottom>
    </border>
    <border>
      <left style="thin"/>
      <right style="dashed"/>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thin">
        <color indexed="8"/>
      </right>
      <top>
        <color indexed="63"/>
      </top>
      <bottom>
        <color indexed="63"/>
      </bottom>
    </border>
    <border>
      <left style="dashed"/>
      <right style="thin">
        <color indexed="8"/>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color indexed="63"/>
      </right>
      <top>
        <color indexed="63"/>
      </top>
      <bottom>
        <color indexed="63"/>
      </bottom>
    </border>
    <border>
      <left style="thin"/>
      <right style="thin">
        <color indexed="8"/>
      </right>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thin"/>
    </border>
    <border>
      <left style="thin">
        <color indexed="8"/>
      </left>
      <right style="thin">
        <color indexed="8"/>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medium"/>
    </border>
    <border>
      <left style="thin">
        <color indexed="8"/>
      </left>
      <right style="thin"/>
      <top>
        <color indexed="63"/>
      </top>
      <bottom>
        <color indexed="63"/>
      </bottom>
    </border>
    <border>
      <left style="medium"/>
      <right style="thin">
        <color indexed="8"/>
      </right>
      <top style="medium"/>
      <bottom style="medium"/>
    </border>
    <border>
      <left style="thin">
        <color indexed="8"/>
      </left>
      <right style="medium"/>
      <top style="medium"/>
      <bottom style="medium"/>
    </border>
    <border>
      <left style="medium"/>
      <right style="thin">
        <color indexed="22"/>
      </right>
      <top style="thin">
        <color indexed="22"/>
      </top>
      <bottom style="thin">
        <color indexed="22"/>
      </bottom>
    </border>
    <border>
      <left style="thin">
        <color indexed="22"/>
      </left>
      <right style="medium"/>
      <top style="thin">
        <color indexed="22"/>
      </top>
      <bottom style="thin">
        <color indexed="22"/>
      </bottom>
    </border>
    <border>
      <left style="medium"/>
      <right style="thin">
        <color indexed="22"/>
      </right>
      <top>
        <color indexed="63"/>
      </top>
      <bottom style="thin">
        <color indexed="22"/>
      </bottom>
    </border>
    <border>
      <left style="thin">
        <color indexed="22"/>
      </left>
      <right style="medium"/>
      <top>
        <color indexed="63"/>
      </top>
      <bottom style="thin">
        <color indexed="22"/>
      </bottom>
    </border>
    <border>
      <left style="medium"/>
      <right style="thin">
        <color indexed="22"/>
      </right>
      <top style="thin">
        <color indexed="22"/>
      </top>
      <bottom style="medium"/>
    </border>
    <border>
      <left style="thin">
        <color indexed="22"/>
      </left>
      <right style="medium"/>
      <top style="thin">
        <color indexed="22"/>
      </top>
      <bottom style="medium"/>
    </border>
    <border>
      <left>
        <color indexed="63"/>
      </left>
      <right>
        <color indexed="63"/>
      </right>
      <top style="thin"/>
      <bottom style="double"/>
    </border>
    <border>
      <left style="thin">
        <color indexed="8"/>
      </left>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style="thin"/>
      <right style="thin">
        <color indexed="8"/>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26" borderId="0" applyNumberFormat="0" applyBorder="0" applyAlignment="0" applyProtection="0"/>
    <xf numFmtId="0" fontId="114" fillId="27" borderId="1" applyNumberFormat="0" applyAlignment="0" applyProtection="0"/>
    <xf numFmtId="0" fontId="11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43" fontId="28"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71" fontId="28" fillId="0" borderId="0" applyFont="0" applyFill="0" applyBorder="0" applyAlignment="0" applyProtection="0"/>
    <xf numFmtId="0" fontId="116" fillId="0" borderId="0" applyNumberFormat="0" applyFill="0" applyBorder="0" applyAlignment="0" applyProtection="0"/>
    <xf numFmtId="0" fontId="29" fillId="0" borderId="0" applyNumberFormat="0" applyFill="0" applyBorder="0" applyAlignment="0" applyProtection="0"/>
    <xf numFmtId="0" fontId="117" fillId="29" borderId="0" applyNumberFormat="0" applyBorder="0" applyAlignment="0" applyProtection="0"/>
    <xf numFmtId="0" fontId="118" fillId="0" borderId="3" applyNumberFormat="0" applyFill="0" applyAlignment="0" applyProtection="0"/>
    <xf numFmtId="0" fontId="119" fillId="0" borderId="4" applyNumberFormat="0" applyFill="0" applyAlignment="0" applyProtection="0"/>
    <xf numFmtId="0" fontId="120" fillId="0" borderId="5" applyNumberFormat="0" applyFill="0" applyAlignment="0" applyProtection="0"/>
    <xf numFmtId="0" fontId="120" fillId="0" borderId="0" applyNumberFormat="0" applyFill="0" applyBorder="0" applyAlignment="0" applyProtection="0"/>
    <xf numFmtId="0" fontId="30" fillId="0" borderId="0" applyNumberFormat="0" applyFill="0" applyBorder="0" applyAlignment="0" applyProtection="0"/>
    <xf numFmtId="0" fontId="121" fillId="30" borderId="1" applyNumberFormat="0" applyAlignment="0" applyProtection="0"/>
    <xf numFmtId="0" fontId="122" fillId="0" borderId="6" applyNumberFormat="0" applyFill="0" applyAlignment="0" applyProtection="0"/>
    <xf numFmtId="0" fontId="123" fillId="31"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59" fillId="0" borderId="0">
      <alignment/>
      <protection/>
    </xf>
    <xf numFmtId="0" fontId="0" fillId="32" borderId="7" applyNumberFormat="0" applyFont="0" applyAlignment="0" applyProtection="0"/>
    <xf numFmtId="0" fontId="124" fillId="27" borderId="8" applyNumberFormat="0" applyAlignment="0" applyProtection="0"/>
    <xf numFmtId="9" fontId="0" fillId="0" borderId="0" applyFont="0" applyFill="0" applyBorder="0" applyAlignment="0" applyProtection="0"/>
    <xf numFmtId="0" fontId="125" fillId="0" borderId="0" applyNumberFormat="0" applyFill="0" applyBorder="0" applyAlignment="0" applyProtection="0"/>
    <xf numFmtId="0" fontId="126" fillId="0" borderId="9" applyNumberFormat="0" applyFill="0" applyAlignment="0" applyProtection="0"/>
    <xf numFmtId="0" fontId="127" fillId="0" borderId="0" applyNumberFormat="0" applyFill="0" applyBorder="0" applyAlignment="0" applyProtection="0"/>
  </cellStyleXfs>
  <cellXfs count="800">
    <xf numFmtId="0" fontId="0" fillId="0" borderId="0" xfId="0" applyAlignment="1">
      <alignment/>
    </xf>
    <xf numFmtId="0" fontId="0" fillId="33" borderId="0" xfId="0" applyFill="1" applyAlignment="1">
      <alignment vertical="center"/>
    </xf>
    <xf numFmtId="0" fontId="18" fillId="33" borderId="0" xfId="0" applyFont="1" applyFill="1" applyAlignment="1">
      <alignment vertical="center"/>
    </xf>
    <xf numFmtId="0" fontId="8" fillId="33" borderId="10" xfId="0" applyFont="1" applyFill="1" applyBorder="1" applyAlignment="1">
      <alignment horizontal="centerContinuous" vertical="center" wrapText="1"/>
    </xf>
    <xf numFmtId="0" fontId="12" fillId="33" borderId="11" xfId="0" applyFont="1" applyFill="1" applyBorder="1" applyAlignment="1">
      <alignment horizontal="center" vertical="center"/>
    </xf>
    <xf numFmtId="0" fontId="10" fillId="33" borderId="12" xfId="0" applyFont="1" applyFill="1" applyBorder="1" applyAlignment="1">
      <alignment vertical="center"/>
    </xf>
    <xf numFmtId="0" fontId="18" fillId="33" borderId="0" xfId="0" applyFont="1" applyFill="1" applyBorder="1" applyAlignment="1">
      <alignment vertical="center"/>
    </xf>
    <xf numFmtId="0" fontId="8" fillId="33" borderId="12" xfId="0" applyFont="1" applyFill="1" applyBorder="1" applyAlignment="1">
      <alignment vertical="center"/>
    </xf>
    <xf numFmtId="0" fontId="8" fillId="33" borderId="0" xfId="0" applyFont="1" applyFill="1" applyBorder="1" applyAlignment="1">
      <alignment vertical="center"/>
    </xf>
    <xf numFmtId="0" fontId="8" fillId="33" borderId="12" xfId="0" applyFont="1" applyFill="1" applyBorder="1" applyAlignment="1" quotePrefix="1">
      <alignment vertical="center"/>
    </xf>
    <xf numFmtId="0" fontId="11" fillId="33" borderId="12" xfId="0" applyFont="1" applyFill="1" applyBorder="1" applyAlignment="1">
      <alignment vertical="center"/>
    </xf>
    <xf numFmtId="0" fontId="11" fillId="33" borderId="10" xfId="0" applyFont="1" applyFill="1" applyBorder="1" applyAlignment="1">
      <alignment vertical="center"/>
    </xf>
    <xf numFmtId="0" fontId="8" fillId="33" borderId="0" xfId="0" applyFont="1" applyFill="1" applyAlignment="1">
      <alignment vertical="center"/>
    </xf>
    <xf numFmtId="0" fontId="19" fillId="33" borderId="0" xfId="0" applyFont="1" applyFill="1" applyBorder="1" applyAlignment="1">
      <alignment vertical="center"/>
    </xf>
    <xf numFmtId="0" fontId="5" fillId="33" borderId="0" xfId="0" applyFont="1" applyFill="1" applyBorder="1" applyAlignment="1">
      <alignment vertical="center"/>
    </xf>
    <xf numFmtId="0" fontId="4" fillId="33" borderId="0" xfId="0" applyFont="1" applyFill="1" applyAlignment="1">
      <alignment vertical="center"/>
    </xf>
    <xf numFmtId="0" fontId="0" fillId="33" borderId="0" xfId="0" applyFill="1" applyAlignment="1">
      <alignment/>
    </xf>
    <xf numFmtId="0" fontId="8" fillId="33" borderId="13" xfId="0" applyFont="1" applyFill="1" applyBorder="1" applyAlignment="1">
      <alignment horizontal="centerContinuous" vertical="center" wrapText="1"/>
    </xf>
    <xf numFmtId="0" fontId="12" fillId="33" borderId="14" xfId="0" applyFont="1" applyFill="1" applyBorder="1" applyAlignment="1">
      <alignment horizontal="centerContinuous" vertical="center"/>
    </xf>
    <xf numFmtId="0" fontId="8" fillId="33" borderId="15"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12" fillId="33" borderId="17" xfId="0" applyFont="1" applyFill="1" applyBorder="1" applyAlignment="1">
      <alignment horizontal="centerContinuous" wrapText="1"/>
    </xf>
    <xf numFmtId="0" fontId="12" fillId="33" borderId="18" xfId="0" applyFont="1" applyFill="1" applyBorder="1" applyAlignment="1">
      <alignment horizontal="center" wrapText="1"/>
    </xf>
    <xf numFmtId="0" fontId="12" fillId="33" borderId="11" xfId="0" applyFont="1" applyFill="1" applyBorder="1" applyAlignment="1">
      <alignment horizontal="centerContinuous" vertical="center" wrapText="1"/>
    </xf>
    <xf numFmtId="0" fontId="12" fillId="33" borderId="19" xfId="0" applyFont="1" applyFill="1" applyBorder="1" applyAlignment="1">
      <alignment horizontal="centerContinuous" vertical="top" wrapText="1"/>
    </xf>
    <xf numFmtId="0" fontId="12" fillId="33" borderId="20" xfId="0" applyFont="1" applyFill="1" applyBorder="1" applyAlignment="1">
      <alignment horizontal="centerContinuous" vertical="top" wrapText="1"/>
    </xf>
    <xf numFmtId="0" fontId="12" fillId="33" borderId="15" xfId="0" applyFont="1" applyFill="1" applyBorder="1" applyAlignment="1">
      <alignment horizontal="centerContinuous" vertical="center"/>
    </xf>
    <xf numFmtId="0" fontId="8" fillId="33" borderId="0" xfId="0" applyFont="1" applyFill="1" applyBorder="1" applyAlignment="1" quotePrefix="1">
      <alignment horizontal="left" vertical="center"/>
    </xf>
    <xf numFmtId="0" fontId="16" fillId="34" borderId="0" xfId="0" applyFont="1" applyFill="1" applyAlignment="1">
      <alignment horizontal="left" vertical="center"/>
    </xf>
    <xf numFmtId="0" fontId="15" fillId="34" borderId="0" xfId="0" applyFont="1" applyFill="1" applyBorder="1" applyAlignment="1">
      <alignment horizontal="left" vertical="center"/>
    </xf>
    <xf numFmtId="0" fontId="6" fillId="34" borderId="0" xfId="0" applyFont="1" applyFill="1" applyAlignment="1">
      <alignment horizontal="center" vertical="center"/>
    </xf>
    <xf numFmtId="0" fontId="15" fillId="34" borderId="0" xfId="0" applyFont="1" applyFill="1" applyAlignment="1">
      <alignment horizontal="right" vertical="center"/>
    </xf>
    <xf numFmtId="0" fontId="17" fillId="34" borderId="0" xfId="0" applyFont="1" applyFill="1" applyAlignment="1">
      <alignment vertical="center"/>
    </xf>
    <xf numFmtId="0" fontId="6" fillId="34" borderId="0" xfId="0" applyFont="1" applyFill="1" applyBorder="1" applyAlignment="1">
      <alignment vertical="center"/>
    </xf>
    <xf numFmtId="0" fontId="6" fillId="34" borderId="0" xfId="0" applyFont="1" applyFill="1" applyBorder="1" applyAlignment="1">
      <alignment horizontal="centerContinuous" vertical="center"/>
    </xf>
    <xf numFmtId="0" fontId="6" fillId="34" borderId="0" xfId="0" applyFont="1" applyFill="1" applyAlignment="1">
      <alignment horizontal="centerContinuous" vertical="center"/>
    </xf>
    <xf numFmtId="0" fontId="16" fillId="34" borderId="0" xfId="0" applyFont="1" applyFill="1" applyAlignment="1">
      <alignment horizontal="centerContinuous" vertical="center"/>
    </xf>
    <xf numFmtId="0" fontId="17" fillId="34" borderId="0" xfId="0" applyFont="1" applyFill="1" applyBorder="1" applyAlignment="1">
      <alignment vertical="center"/>
    </xf>
    <xf numFmtId="0" fontId="16" fillId="34" borderId="0" xfId="0" applyFont="1" applyFill="1" applyBorder="1" applyAlignment="1">
      <alignment horizontal="centerContinuous" vertical="center"/>
    </xf>
    <xf numFmtId="0" fontId="17" fillId="34" borderId="0" xfId="0" applyFont="1" applyFill="1" applyBorder="1" applyAlignment="1">
      <alignment horizontal="centerContinuous" vertical="center"/>
    </xf>
    <xf numFmtId="0" fontId="15" fillId="34" borderId="0" xfId="0" applyFont="1" applyFill="1" applyAlignment="1">
      <alignment horizontal="centerContinuous" vertical="center"/>
    </xf>
    <xf numFmtId="0" fontId="9" fillId="34" borderId="0" xfId="0" applyFont="1" applyFill="1" applyBorder="1" applyAlignment="1">
      <alignment horizontal="centerContinuous" vertical="center"/>
    </xf>
    <xf numFmtId="0" fontId="13" fillId="34" borderId="0" xfId="0" applyFont="1" applyFill="1" applyAlignment="1">
      <alignment horizontal="centerContinuous" vertical="center"/>
    </xf>
    <xf numFmtId="0" fontId="4" fillId="34" borderId="0" xfId="0" applyFont="1" applyFill="1" applyAlignment="1">
      <alignment horizontal="centerContinuous" vertical="center"/>
    </xf>
    <xf numFmtId="0" fontId="5" fillId="34" borderId="0" xfId="0" applyFont="1" applyFill="1" applyAlignment="1">
      <alignment horizontal="centerContinuous" vertical="center"/>
    </xf>
    <xf numFmtId="0" fontId="0" fillId="34" borderId="0" xfId="0" applyFill="1" applyAlignment="1">
      <alignment vertical="center"/>
    </xf>
    <xf numFmtId="0" fontId="8" fillId="34" borderId="13" xfId="0" applyFont="1" applyFill="1" applyBorder="1" applyAlignment="1">
      <alignment vertical="center"/>
    </xf>
    <xf numFmtId="0" fontId="8" fillId="34" borderId="17" xfId="0" applyFont="1" applyFill="1" applyBorder="1" applyAlignment="1">
      <alignment vertical="center"/>
    </xf>
    <xf numFmtId="0" fontId="8" fillId="34" borderId="21" xfId="0" applyFont="1" applyFill="1" applyBorder="1" applyAlignment="1">
      <alignment vertical="center"/>
    </xf>
    <xf numFmtId="0" fontId="18" fillId="34" borderId="0" xfId="0" applyFont="1" applyFill="1" applyAlignment="1">
      <alignment vertical="center"/>
    </xf>
    <xf numFmtId="0" fontId="8" fillId="34" borderId="10" xfId="0" applyFont="1" applyFill="1" applyBorder="1" applyAlignment="1">
      <alignment horizontal="centerContinuous" vertical="center" wrapText="1"/>
    </xf>
    <xf numFmtId="0" fontId="8" fillId="34" borderId="19" xfId="0" applyFont="1" applyFill="1" applyBorder="1" applyAlignment="1">
      <alignment horizontal="centerContinuous" vertical="top" wrapText="1"/>
    </xf>
    <xf numFmtId="0" fontId="8" fillId="34" borderId="22" xfId="0" applyFont="1" applyFill="1" applyBorder="1" applyAlignment="1">
      <alignment horizontal="centerContinuous" vertical="center" wrapText="1"/>
    </xf>
    <xf numFmtId="0" fontId="12" fillId="34" borderId="11" xfId="0" applyFont="1" applyFill="1" applyBorder="1" applyAlignment="1">
      <alignment horizontal="center" vertical="center"/>
    </xf>
    <xf numFmtId="0" fontId="10" fillId="34" borderId="12" xfId="0" applyFont="1" applyFill="1" applyBorder="1" applyAlignment="1">
      <alignment vertical="center"/>
    </xf>
    <xf numFmtId="0" fontId="12" fillId="34" borderId="0" xfId="0" applyFont="1" applyFill="1" applyBorder="1" applyAlignment="1">
      <alignment vertical="center"/>
    </xf>
    <xf numFmtId="0" fontId="10" fillId="34" borderId="0" xfId="0" applyFont="1" applyFill="1" applyBorder="1" applyAlignment="1">
      <alignment vertical="center"/>
    </xf>
    <xf numFmtId="0" fontId="8" fillId="34" borderId="23" xfId="0" applyFont="1" applyFill="1" applyBorder="1" applyAlignment="1">
      <alignment horizontal="center" vertical="center"/>
    </xf>
    <xf numFmtId="0" fontId="18" fillId="34" borderId="0" xfId="0" applyFont="1" applyFill="1" applyBorder="1" applyAlignment="1">
      <alignment vertical="center"/>
    </xf>
    <xf numFmtId="0" fontId="8" fillId="34" borderId="12" xfId="0" applyFont="1" applyFill="1" applyBorder="1" applyAlignment="1">
      <alignment vertical="center"/>
    </xf>
    <xf numFmtId="0" fontId="8" fillId="34" borderId="0" xfId="0" applyFont="1" applyFill="1" applyBorder="1" applyAlignment="1" quotePrefix="1">
      <alignment horizontal="left" vertical="center"/>
    </xf>
    <xf numFmtId="0" fontId="8" fillId="34" borderId="0" xfId="0" applyFont="1" applyFill="1" applyBorder="1" applyAlignment="1">
      <alignment vertical="center"/>
    </xf>
    <xf numFmtId="0" fontId="8" fillId="34" borderId="12" xfId="0" applyFont="1" applyFill="1" applyBorder="1" applyAlignment="1" quotePrefix="1">
      <alignment vertical="center"/>
    </xf>
    <xf numFmtId="0" fontId="18" fillId="35" borderId="23" xfId="0" applyFont="1" applyFill="1" applyBorder="1" applyAlignment="1">
      <alignment horizontal="center" vertical="center"/>
    </xf>
    <xf numFmtId="0" fontId="8" fillId="34" borderId="0" xfId="0" applyFont="1" applyFill="1" applyBorder="1" applyAlignment="1" quotePrefix="1">
      <alignment vertical="center"/>
    </xf>
    <xf numFmtId="0" fontId="18" fillId="34" borderId="23" xfId="0" applyFont="1" applyFill="1" applyBorder="1" applyAlignment="1">
      <alignment horizontal="center" vertical="center"/>
    </xf>
    <xf numFmtId="0" fontId="11" fillId="34" borderId="12" xfId="0" applyFont="1" applyFill="1" applyBorder="1" applyAlignment="1">
      <alignment vertical="center"/>
    </xf>
    <xf numFmtId="0" fontId="11" fillId="34" borderId="0" xfId="0" applyFont="1" applyFill="1" applyBorder="1" applyAlignment="1">
      <alignment vertical="center"/>
    </xf>
    <xf numFmtId="0" fontId="8" fillId="34" borderId="0" xfId="0" applyFont="1" applyFill="1" applyBorder="1" applyAlignment="1">
      <alignment horizontal="left" vertical="center"/>
    </xf>
    <xf numFmtId="0" fontId="11" fillId="34" borderId="10" xfId="0" applyFont="1" applyFill="1" applyBorder="1" applyAlignment="1">
      <alignment vertical="center"/>
    </xf>
    <xf numFmtId="0" fontId="8" fillId="34" borderId="19" xfId="0" applyFont="1" applyFill="1" applyBorder="1" applyAlignment="1">
      <alignment horizontal="left" vertical="center"/>
    </xf>
    <xf numFmtId="0" fontId="12" fillId="34" borderId="19" xfId="0" applyFont="1" applyFill="1" applyBorder="1" applyAlignment="1">
      <alignment vertical="center"/>
    </xf>
    <xf numFmtId="0" fontId="8" fillId="34" borderId="0" xfId="0" applyFont="1" applyFill="1" applyAlignment="1">
      <alignment vertical="center"/>
    </xf>
    <xf numFmtId="0" fontId="19" fillId="34" borderId="0" xfId="0" applyFont="1" applyFill="1" applyBorder="1" applyAlignment="1">
      <alignment vertical="center"/>
    </xf>
    <xf numFmtId="0" fontId="5" fillId="34" borderId="0" xfId="0" applyFont="1" applyFill="1" applyBorder="1" applyAlignment="1">
      <alignment vertical="center"/>
    </xf>
    <xf numFmtId="0" fontId="4" fillId="34" borderId="0" xfId="0" applyFont="1" applyFill="1" applyAlignment="1">
      <alignment vertical="center"/>
    </xf>
    <xf numFmtId="0" fontId="0" fillId="34" borderId="0" xfId="0" applyFill="1" applyAlignment="1">
      <alignment/>
    </xf>
    <xf numFmtId="0" fontId="21" fillId="36" borderId="24" xfId="0" applyFont="1" applyFill="1" applyBorder="1" applyAlignment="1">
      <alignment vertical="center"/>
    </xf>
    <xf numFmtId="0" fontId="21" fillId="36" borderId="25" xfId="0" applyFont="1" applyFill="1" applyBorder="1" applyAlignment="1">
      <alignment horizontal="center" vertical="center"/>
    </xf>
    <xf numFmtId="3" fontId="22" fillId="34" borderId="26" xfId="0" applyNumberFormat="1" applyFont="1" applyFill="1" applyBorder="1" applyAlignment="1" applyProtection="1">
      <alignment horizontal="center" vertical="center"/>
      <protection locked="0"/>
    </xf>
    <xf numFmtId="3" fontId="18" fillId="34" borderId="23" xfId="0" applyNumberFormat="1" applyFont="1" applyFill="1" applyBorder="1" applyAlignment="1" quotePrefix="1">
      <alignment horizontal="center" vertical="center"/>
    </xf>
    <xf numFmtId="3" fontId="18" fillId="35" borderId="23" xfId="0" applyNumberFormat="1" applyFont="1" applyFill="1" applyBorder="1" applyAlignment="1">
      <alignment horizontal="center" vertical="center"/>
    </xf>
    <xf numFmtId="3" fontId="18" fillId="34" borderId="23" xfId="0" applyNumberFormat="1" applyFont="1" applyFill="1" applyBorder="1" applyAlignment="1">
      <alignment horizontal="center" vertical="center"/>
    </xf>
    <xf numFmtId="3" fontId="8" fillId="34" borderId="23" xfId="0" applyNumberFormat="1" applyFont="1" applyFill="1" applyBorder="1" applyAlignment="1">
      <alignment horizontal="center" vertical="center"/>
    </xf>
    <xf numFmtId="3" fontId="18" fillId="34" borderId="20" xfId="0" applyNumberFormat="1" applyFont="1" applyFill="1" applyBorder="1" applyAlignment="1" quotePrefix="1">
      <alignment horizontal="center" vertical="center"/>
    </xf>
    <xf numFmtId="3" fontId="17" fillId="34" borderId="0" xfId="0" applyNumberFormat="1" applyFont="1" applyFill="1" applyAlignment="1">
      <alignment vertical="center"/>
    </xf>
    <xf numFmtId="3" fontId="23" fillId="34" borderId="26" xfId="0" applyNumberFormat="1" applyFont="1" applyFill="1" applyBorder="1" applyAlignment="1" applyProtection="1">
      <alignment horizontal="center" vertical="center"/>
      <protection locked="0"/>
    </xf>
    <xf numFmtId="3" fontId="6" fillId="34" borderId="0" xfId="0" applyNumberFormat="1" applyFont="1" applyFill="1" applyAlignment="1">
      <alignment horizontal="centerContinuous" vertical="center"/>
    </xf>
    <xf numFmtId="3" fontId="24" fillId="34" borderId="26" xfId="0" applyNumberFormat="1" applyFont="1" applyFill="1" applyBorder="1" applyAlignment="1" applyProtection="1">
      <alignment horizontal="center" vertical="center"/>
      <protection locked="0"/>
    </xf>
    <xf numFmtId="3" fontId="25" fillId="34" borderId="26" xfId="0" applyNumberFormat="1" applyFont="1" applyFill="1" applyBorder="1" applyAlignment="1" applyProtection="1">
      <alignment horizontal="center" vertical="center"/>
      <protection locked="0"/>
    </xf>
    <xf numFmtId="3" fontId="25" fillId="34" borderId="27" xfId="0" applyNumberFormat="1" applyFont="1" applyFill="1" applyBorder="1" applyAlignment="1" applyProtection="1">
      <alignment horizontal="center" vertical="center"/>
      <protection locked="0"/>
    </xf>
    <xf numFmtId="3" fontId="23" fillId="34" borderId="23" xfId="0" applyNumberFormat="1" applyFont="1" applyFill="1" applyBorder="1" applyAlignment="1" quotePrefix="1">
      <alignment horizontal="center" vertical="center"/>
    </xf>
    <xf numFmtId="3" fontId="26" fillId="34" borderId="23" xfId="0" applyNumberFormat="1" applyFont="1" applyFill="1" applyBorder="1" applyAlignment="1" quotePrefix="1">
      <alignment horizontal="center" vertical="center"/>
    </xf>
    <xf numFmtId="0" fontId="0" fillId="33" borderId="0" xfId="0" applyFill="1" applyBorder="1" applyAlignment="1">
      <alignment/>
    </xf>
    <xf numFmtId="0" fontId="6" fillId="34" borderId="0" xfId="0" applyFont="1" applyFill="1" applyBorder="1" applyAlignment="1">
      <alignment horizontal="center" vertical="center"/>
    </xf>
    <xf numFmtId="0" fontId="16" fillId="34" borderId="0" xfId="0" applyFont="1" applyFill="1" applyBorder="1" applyAlignment="1">
      <alignment horizontal="center" vertical="center"/>
    </xf>
    <xf numFmtId="0" fontId="15" fillId="34" borderId="0" xfId="0" applyFont="1" applyFill="1" applyAlignment="1">
      <alignment horizontal="center" vertical="center"/>
    </xf>
    <xf numFmtId="0" fontId="12" fillId="34" borderId="0" xfId="0" applyFont="1" applyFill="1" applyBorder="1" applyAlignment="1">
      <alignment horizontal="centerContinuous" vertical="center"/>
    </xf>
    <xf numFmtId="0" fontId="7" fillId="34" borderId="0" xfId="0" applyFont="1" applyFill="1" applyAlignment="1">
      <alignment horizontal="centerContinuous" vertical="center"/>
    </xf>
    <xf numFmtId="0" fontId="8" fillId="34" borderId="0" xfId="0" applyFont="1" applyFill="1" applyAlignment="1">
      <alignment horizontal="centerContinuous" vertical="center"/>
    </xf>
    <xf numFmtId="0" fontId="13" fillId="34" borderId="0" xfId="0" applyFont="1" applyFill="1" applyAlignment="1">
      <alignment horizontal="center" vertical="center"/>
    </xf>
    <xf numFmtId="0" fontId="18" fillId="34" borderId="18" xfId="0" applyFont="1" applyFill="1" applyBorder="1" applyAlignment="1">
      <alignment horizontal="centerContinuous" vertical="center"/>
    </xf>
    <xf numFmtId="0" fontId="8" fillId="34" borderId="19" xfId="0" applyFont="1" applyFill="1" applyBorder="1" applyAlignment="1">
      <alignment horizontal="centerContinuous" vertical="center" wrapText="1"/>
    </xf>
    <xf numFmtId="0" fontId="12" fillId="34" borderId="20" xfId="0" applyFont="1" applyFill="1" applyBorder="1" applyAlignment="1">
      <alignment horizontal="center" vertical="top"/>
    </xf>
    <xf numFmtId="0" fontId="8" fillId="34" borderId="18" xfId="0" applyFont="1" applyFill="1" applyBorder="1" applyAlignment="1">
      <alignment horizontal="center" vertical="center"/>
    </xf>
    <xf numFmtId="0" fontId="8" fillId="34" borderId="19" xfId="0" applyFont="1" applyFill="1" applyBorder="1" applyAlignment="1">
      <alignment vertical="center"/>
    </xf>
    <xf numFmtId="3" fontId="18" fillId="34" borderId="20" xfId="0" applyNumberFormat="1" applyFont="1" applyFill="1" applyBorder="1" applyAlignment="1">
      <alignment horizontal="center" vertical="center"/>
    </xf>
    <xf numFmtId="0" fontId="0" fillId="34" borderId="0" xfId="0" applyFont="1" applyFill="1" applyAlignment="1">
      <alignment vertical="center"/>
    </xf>
    <xf numFmtId="0" fontId="14" fillId="34" borderId="0" xfId="0" applyFont="1" applyFill="1" applyBorder="1" applyAlignment="1">
      <alignment vertical="center"/>
    </xf>
    <xf numFmtId="0" fontId="18" fillId="34" borderId="23" xfId="0" applyFont="1" applyFill="1" applyBorder="1" applyAlignment="1">
      <alignment vertical="center"/>
    </xf>
    <xf numFmtId="3" fontId="18" fillId="34" borderId="0" xfId="0" applyNumberFormat="1" applyFont="1" applyFill="1" applyAlignment="1">
      <alignment vertical="center"/>
    </xf>
    <xf numFmtId="0" fontId="8" fillId="34" borderId="13" xfId="0" applyFont="1" applyFill="1" applyBorder="1" applyAlignment="1">
      <alignment horizontal="centerContinuous" vertical="center" wrapText="1"/>
    </xf>
    <xf numFmtId="0" fontId="8" fillId="34" borderId="17" xfId="0" applyFont="1" applyFill="1" applyBorder="1" applyAlignment="1">
      <alignment horizontal="centerContinuous" wrapText="1"/>
    </xf>
    <xf numFmtId="0" fontId="8" fillId="34" borderId="17" xfId="0" applyFont="1" applyFill="1" applyBorder="1" applyAlignment="1">
      <alignment horizontal="centerContinuous" vertical="center" wrapText="1"/>
    </xf>
    <xf numFmtId="0" fontId="12" fillId="34" borderId="14" xfId="0" applyFont="1" applyFill="1" applyBorder="1" applyAlignment="1">
      <alignment horizontal="centerContinuous" vertical="center"/>
    </xf>
    <xf numFmtId="0" fontId="8" fillId="34" borderId="15" xfId="0" applyFont="1" applyFill="1" applyBorder="1" applyAlignment="1">
      <alignment horizontal="centerContinuous" vertical="center"/>
    </xf>
    <xf numFmtId="0" fontId="8" fillId="34" borderId="16" xfId="0" applyFont="1" applyFill="1" applyBorder="1" applyAlignment="1">
      <alignment horizontal="centerContinuous" vertical="center"/>
    </xf>
    <xf numFmtId="0" fontId="12" fillId="34" borderId="17" xfId="0" applyFont="1" applyFill="1" applyBorder="1" applyAlignment="1">
      <alignment horizontal="centerContinuous" wrapText="1"/>
    </xf>
    <xf numFmtId="0" fontId="12" fillId="34" borderId="18" xfId="0" applyFont="1" applyFill="1" applyBorder="1" applyAlignment="1">
      <alignment horizontal="center" wrapText="1"/>
    </xf>
    <xf numFmtId="0" fontId="12" fillId="34" borderId="11" xfId="0" applyFont="1" applyFill="1" applyBorder="1" applyAlignment="1">
      <alignment horizontal="centerContinuous" vertical="center" wrapText="1"/>
    </xf>
    <xf numFmtId="0" fontId="12" fillId="34" borderId="19" xfId="0" applyFont="1" applyFill="1" applyBorder="1" applyAlignment="1">
      <alignment horizontal="centerContinuous" vertical="top" wrapText="1"/>
    </xf>
    <xf numFmtId="0" fontId="12" fillId="34" borderId="20" xfId="0" applyFont="1" applyFill="1" applyBorder="1" applyAlignment="1">
      <alignment horizontal="centerContinuous" vertical="top" wrapText="1"/>
    </xf>
    <xf numFmtId="0" fontId="12" fillId="34" borderId="16" xfId="0" applyFont="1" applyFill="1" applyBorder="1" applyAlignment="1">
      <alignment horizontal="centerContinuous" vertical="center" wrapText="1"/>
    </xf>
    <xf numFmtId="0" fontId="8" fillId="34" borderId="28" xfId="0" applyFont="1" applyFill="1" applyBorder="1" applyAlignment="1">
      <alignment horizontal="center" vertical="center"/>
    </xf>
    <xf numFmtId="3" fontId="18" fillId="34" borderId="28" xfId="0" applyNumberFormat="1" applyFont="1" applyFill="1" applyBorder="1" applyAlignment="1">
      <alignment horizontal="center" vertical="center"/>
    </xf>
    <xf numFmtId="0" fontId="12" fillId="34" borderId="11" xfId="0" applyFont="1" applyFill="1" applyBorder="1" applyAlignment="1">
      <alignment horizontal="center" vertical="center" wrapText="1"/>
    </xf>
    <xf numFmtId="0" fontId="12" fillId="34" borderId="14" xfId="0" applyFont="1" applyFill="1" applyBorder="1" applyAlignment="1">
      <alignment vertical="center" wrapText="1"/>
    </xf>
    <xf numFmtId="0" fontId="12" fillId="34" borderId="29" xfId="0" applyFont="1" applyFill="1" applyBorder="1" applyAlignment="1">
      <alignment horizontal="centerContinuous" vertical="center"/>
    </xf>
    <xf numFmtId="0" fontId="18" fillId="34" borderId="30" xfId="0" applyFont="1" applyFill="1" applyBorder="1" applyAlignment="1">
      <alignment horizontal="centerContinuous" vertical="center"/>
    </xf>
    <xf numFmtId="0" fontId="8" fillId="34" borderId="31" xfId="0" applyFont="1" applyFill="1" applyBorder="1" applyAlignment="1">
      <alignment horizontal="centerContinuous" vertical="center"/>
    </xf>
    <xf numFmtId="0" fontId="8" fillId="34" borderId="32" xfId="0" applyFont="1" applyFill="1" applyBorder="1" applyAlignment="1">
      <alignment horizontal="centerContinuous" vertical="center"/>
    </xf>
    <xf numFmtId="0" fontId="12" fillId="34" borderId="33" xfId="0" applyFont="1" applyFill="1" applyBorder="1" applyAlignment="1">
      <alignment horizontal="centerContinuous" vertical="center" wrapText="1"/>
    </xf>
    <xf numFmtId="0" fontId="12" fillId="36" borderId="34" xfId="0" applyFont="1" applyFill="1" applyBorder="1" applyAlignment="1">
      <alignment vertical="center" wrapText="1"/>
    </xf>
    <xf numFmtId="0" fontId="18" fillId="34" borderId="35" xfId="0" applyFont="1" applyFill="1" applyBorder="1" applyAlignment="1">
      <alignment horizontal="center" vertical="center"/>
    </xf>
    <xf numFmtId="0" fontId="18" fillId="36" borderId="36" xfId="0" applyFont="1" applyFill="1" applyBorder="1" applyAlignment="1">
      <alignment horizontal="center" vertical="center"/>
    </xf>
    <xf numFmtId="3" fontId="18" fillId="35" borderId="35" xfId="0" applyNumberFormat="1" applyFont="1" applyFill="1" applyBorder="1" applyAlignment="1">
      <alignment horizontal="center" vertical="center"/>
    </xf>
    <xf numFmtId="3" fontId="18" fillId="37" borderId="36" xfId="0" applyNumberFormat="1" applyFont="1" applyFill="1" applyBorder="1" applyAlignment="1">
      <alignment horizontal="center" vertical="center"/>
    </xf>
    <xf numFmtId="3" fontId="18" fillId="34" borderId="35" xfId="0" applyNumberFormat="1" applyFont="1" applyFill="1" applyBorder="1" applyAlignment="1">
      <alignment horizontal="center" vertical="center"/>
    </xf>
    <xf numFmtId="3" fontId="18" fillId="36" borderId="36" xfId="0" applyNumberFormat="1" applyFont="1" applyFill="1" applyBorder="1" applyAlignment="1">
      <alignment horizontal="center" vertical="center"/>
    </xf>
    <xf numFmtId="3" fontId="18" fillId="34" borderId="35" xfId="0" applyNumberFormat="1" applyFont="1" applyFill="1" applyBorder="1" applyAlignment="1" quotePrefix="1">
      <alignment horizontal="center" vertical="center"/>
    </xf>
    <xf numFmtId="0" fontId="12" fillId="34" borderId="37" xfId="0" applyFont="1" applyFill="1" applyBorder="1" applyAlignment="1">
      <alignment horizontal="centerContinuous" vertical="center"/>
    </xf>
    <xf numFmtId="0" fontId="21" fillId="36" borderId="38" xfId="0" applyFont="1" applyFill="1" applyBorder="1" applyAlignment="1">
      <alignment vertical="center"/>
    </xf>
    <xf numFmtId="0" fontId="8" fillId="34" borderId="39" xfId="0" applyFont="1" applyFill="1" applyBorder="1" applyAlignment="1">
      <alignment horizontal="centerContinuous" vertical="center"/>
    </xf>
    <xf numFmtId="0" fontId="12" fillId="36" borderId="40" xfId="0" applyFont="1" applyFill="1" applyBorder="1" applyAlignment="1">
      <alignment vertical="center" wrapText="1"/>
    </xf>
    <xf numFmtId="0" fontId="18" fillId="36" borderId="41" xfId="0" applyFont="1" applyFill="1" applyBorder="1" applyAlignment="1">
      <alignment horizontal="center" vertical="center"/>
    </xf>
    <xf numFmtId="3" fontId="18" fillId="36" borderId="41" xfId="0" applyNumberFormat="1" applyFont="1" applyFill="1" applyBorder="1" applyAlignment="1">
      <alignment horizontal="center" vertical="center"/>
    </xf>
    <xf numFmtId="3" fontId="27" fillId="36" borderId="42" xfId="0" applyNumberFormat="1" applyFont="1" applyFill="1" applyBorder="1" applyAlignment="1" applyProtection="1">
      <alignment horizontal="center" vertical="center"/>
      <protection locked="0"/>
    </xf>
    <xf numFmtId="185" fontId="18" fillId="34" borderId="0" xfId="0" applyNumberFormat="1" applyFont="1" applyFill="1" applyAlignment="1">
      <alignment vertical="center"/>
    </xf>
    <xf numFmtId="3" fontId="27" fillId="36" borderId="43" xfId="0" applyNumberFormat="1" applyFont="1" applyFill="1" applyBorder="1" applyAlignment="1" applyProtection="1">
      <alignment horizontal="center" vertical="center"/>
      <protection locked="0"/>
    </xf>
    <xf numFmtId="3" fontId="18" fillId="36" borderId="43" xfId="0" applyNumberFormat="1" applyFont="1" applyFill="1" applyBorder="1" applyAlignment="1">
      <alignment horizontal="center" vertical="center"/>
    </xf>
    <xf numFmtId="3" fontId="27" fillId="36" borderId="44" xfId="0" applyNumberFormat="1" applyFont="1" applyFill="1" applyBorder="1" applyAlignment="1" applyProtection="1">
      <alignment horizontal="center" vertical="center"/>
      <protection locked="0"/>
    </xf>
    <xf numFmtId="0" fontId="12" fillId="36" borderId="45" xfId="0" applyFont="1" applyFill="1" applyBorder="1" applyAlignment="1">
      <alignment vertical="center" wrapText="1"/>
    </xf>
    <xf numFmtId="0" fontId="18" fillId="36" borderId="44" xfId="0" applyFont="1" applyFill="1" applyBorder="1" applyAlignment="1">
      <alignment horizontal="center" vertical="center"/>
    </xf>
    <xf numFmtId="3" fontId="18" fillId="36" borderId="44" xfId="0" applyNumberFormat="1" applyFont="1" applyFill="1" applyBorder="1" applyAlignment="1">
      <alignment horizontal="center" vertical="center"/>
    </xf>
    <xf numFmtId="3" fontId="33" fillId="34" borderId="23" xfId="0" applyNumberFormat="1" applyFont="1" applyFill="1" applyBorder="1" applyAlignment="1" quotePrefix="1">
      <alignment horizontal="center" vertical="center"/>
    </xf>
    <xf numFmtId="3" fontId="18" fillId="33" borderId="0" xfId="0" applyNumberFormat="1" applyFont="1" applyFill="1" applyBorder="1" applyAlignment="1" quotePrefix="1">
      <alignment horizontal="center" vertical="center"/>
    </xf>
    <xf numFmtId="3" fontId="33" fillId="34" borderId="23" xfId="0" applyNumberFormat="1" applyFont="1" applyFill="1" applyBorder="1" applyAlignment="1">
      <alignment horizontal="center" vertical="center"/>
    </xf>
    <xf numFmtId="0" fontId="12" fillId="34" borderId="0" xfId="0" applyFont="1" applyFill="1" applyBorder="1" applyAlignment="1" quotePrefix="1">
      <alignment horizontal="left" vertical="center"/>
    </xf>
    <xf numFmtId="3" fontId="33" fillId="35" borderId="23" xfId="0" applyNumberFormat="1" applyFont="1" applyFill="1" applyBorder="1" applyAlignment="1">
      <alignment horizontal="center" vertical="center"/>
    </xf>
    <xf numFmtId="3" fontId="18" fillId="33" borderId="0" xfId="0" applyNumberFormat="1" applyFont="1" applyFill="1" applyBorder="1" applyAlignment="1">
      <alignment horizontal="center" vertical="center"/>
    </xf>
    <xf numFmtId="0" fontId="34" fillId="34" borderId="23" xfId="0" applyFont="1" applyFill="1" applyBorder="1" applyAlignment="1" quotePrefix="1">
      <alignment horizontal="center" vertical="center"/>
    </xf>
    <xf numFmtId="0" fontId="35" fillId="34" borderId="23" xfId="0" applyFont="1" applyFill="1" applyBorder="1" applyAlignment="1">
      <alignment horizontal="center" vertical="center"/>
    </xf>
    <xf numFmtId="0" fontId="34" fillId="34" borderId="23" xfId="0" applyFont="1" applyFill="1" applyBorder="1" applyAlignment="1">
      <alignment horizontal="center" vertical="center"/>
    </xf>
    <xf numFmtId="0" fontId="34" fillId="34" borderId="20" xfId="0" applyFont="1" applyFill="1" applyBorder="1" applyAlignment="1" quotePrefix="1">
      <alignment horizontal="center" vertical="center"/>
    </xf>
    <xf numFmtId="0" fontId="0" fillId="33" borderId="0" xfId="0" applyFont="1" applyFill="1" applyAlignment="1">
      <alignment/>
    </xf>
    <xf numFmtId="3" fontId="36" fillId="34" borderId="23" xfId="0" applyNumberFormat="1" applyFont="1" applyFill="1" applyBorder="1" applyAlignment="1" quotePrefix="1">
      <alignment horizontal="center" vertical="center"/>
    </xf>
    <xf numFmtId="3" fontId="37" fillId="34" borderId="46" xfId="0" applyNumberFormat="1" applyFont="1" applyFill="1" applyBorder="1" applyAlignment="1" applyProtection="1">
      <alignment horizontal="center" vertical="center"/>
      <protection locked="0"/>
    </xf>
    <xf numFmtId="3" fontId="38" fillId="34" borderId="46" xfId="0" applyNumberFormat="1" applyFont="1" applyFill="1" applyBorder="1" applyAlignment="1" applyProtection="1">
      <alignment horizontal="center" vertical="center"/>
      <protection locked="0"/>
    </xf>
    <xf numFmtId="3" fontId="39" fillId="34" borderId="28" xfId="0" applyNumberFormat="1" applyFont="1" applyFill="1" applyBorder="1" applyAlignment="1" applyProtection="1">
      <alignment horizontal="center" vertical="center"/>
      <protection locked="0"/>
    </xf>
    <xf numFmtId="3" fontId="37" fillId="34" borderId="47" xfId="0" applyNumberFormat="1" applyFont="1" applyFill="1" applyBorder="1" applyAlignment="1" applyProtection="1">
      <alignment horizontal="center" vertical="center"/>
      <protection locked="0"/>
    </xf>
    <xf numFmtId="3" fontId="33" fillId="37" borderId="41" xfId="0" applyNumberFormat="1" applyFont="1" applyFill="1" applyBorder="1" applyAlignment="1">
      <alignment horizontal="center" vertical="center"/>
    </xf>
    <xf numFmtId="0" fontId="0" fillId="34" borderId="0" xfId="0" applyFill="1" applyAlignment="1">
      <alignment horizontal="center"/>
    </xf>
    <xf numFmtId="0" fontId="0" fillId="36" borderId="48" xfId="0" applyFill="1" applyBorder="1" applyAlignment="1">
      <alignment/>
    </xf>
    <xf numFmtId="0" fontId="0" fillId="36" borderId="49" xfId="0" applyFill="1" applyBorder="1" applyAlignment="1">
      <alignment/>
    </xf>
    <xf numFmtId="0" fontId="0" fillId="36" borderId="50" xfId="0" applyFill="1" applyBorder="1" applyAlignment="1">
      <alignment/>
    </xf>
    <xf numFmtId="0" fontId="0" fillId="36" borderId="51" xfId="0" applyFill="1" applyBorder="1" applyAlignment="1">
      <alignment/>
    </xf>
    <xf numFmtId="0" fontId="0" fillId="34" borderId="48" xfId="0" applyFill="1" applyBorder="1" applyAlignment="1">
      <alignment/>
    </xf>
    <xf numFmtId="0" fontId="0" fillId="34" borderId="52" xfId="0" applyFill="1" applyBorder="1" applyAlignment="1">
      <alignment vertical="center"/>
    </xf>
    <xf numFmtId="0" fontId="0" fillId="34" borderId="30" xfId="0" applyFill="1" applyBorder="1" applyAlignment="1">
      <alignment horizontal="center" vertical="center"/>
    </xf>
    <xf numFmtId="0" fontId="0" fillId="34" borderId="49" xfId="0" applyFill="1" applyBorder="1" applyAlignment="1">
      <alignment/>
    </xf>
    <xf numFmtId="0" fontId="1" fillId="34" borderId="44" xfId="0" applyFont="1" applyFill="1" applyBorder="1" applyAlignment="1">
      <alignment horizontal="center" vertical="center"/>
    </xf>
    <xf numFmtId="0" fontId="0" fillId="34" borderId="53" xfId="0" applyFill="1" applyBorder="1" applyAlignment="1">
      <alignment/>
    </xf>
    <xf numFmtId="0" fontId="1" fillId="34" borderId="28" xfId="0" applyFont="1" applyFill="1" applyBorder="1" applyAlignment="1">
      <alignment vertical="center"/>
    </xf>
    <xf numFmtId="0" fontId="0" fillId="34" borderId="44" xfId="0" applyFill="1" applyBorder="1" applyAlignment="1">
      <alignment/>
    </xf>
    <xf numFmtId="3" fontId="0" fillId="34" borderId="0" xfId="0" applyNumberFormat="1" applyFill="1" applyBorder="1" applyAlignment="1">
      <alignment horizontal="center" vertical="center"/>
    </xf>
    <xf numFmtId="3" fontId="22" fillId="34" borderId="35" xfId="0" applyNumberFormat="1" applyFont="1" applyFill="1" applyBorder="1" applyAlignment="1" applyProtection="1">
      <alignment horizontal="center" vertical="center"/>
      <protection locked="0"/>
    </xf>
    <xf numFmtId="3" fontId="22" fillId="34" borderId="23" xfId="0" applyNumberFormat="1" applyFont="1" applyFill="1" applyBorder="1" applyAlignment="1" applyProtection="1">
      <alignment horizontal="center" vertical="center"/>
      <protection locked="0"/>
    </xf>
    <xf numFmtId="3" fontId="22" fillId="34" borderId="54" xfId="0" applyNumberFormat="1" applyFont="1" applyFill="1" applyBorder="1" applyAlignment="1" applyProtection="1">
      <alignment horizontal="center" vertical="center"/>
      <protection locked="0"/>
    </xf>
    <xf numFmtId="3" fontId="18" fillId="33" borderId="0" xfId="0" applyNumberFormat="1" applyFont="1" applyFill="1" applyBorder="1" applyAlignment="1">
      <alignment vertical="center"/>
    </xf>
    <xf numFmtId="3" fontId="33" fillId="34" borderId="35" xfId="0" applyNumberFormat="1" applyFont="1" applyFill="1" applyBorder="1" applyAlignment="1" quotePrefix="1">
      <alignment horizontal="center" vertical="center"/>
    </xf>
    <xf numFmtId="3" fontId="33" fillId="35" borderId="35" xfId="0" applyNumberFormat="1" applyFont="1" applyFill="1" applyBorder="1" applyAlignment="1">
      <alignment horizontal="center" vertical="center"/>
    </xf>
    <xf numFmtId="3" fontId="33" fillId="34" borderId="35" xfId="0" applyNumberFormat="1" applyFont="1" applyFill="1" applyBorder="1" applyAlignment="1">
      <alignment horizontal="center" vertical="center"/>
    </xf>
    <xf numFmtId="3" fontId="22" fillId="34" borderId="28" xfId="0" applyNumberFormat="1" applyFont="1" applyFill="1" applyBorder="1" applyAlignment="1" applyProtection="1">
      <alignment horizontal="center" vertical="center"/>
      <protection locked="0"/>
    </xf>
    <xf numFmtId="3" fontId="22" fillId="34" borderId="55" xfId="0" applyNumberFormat="1" applyFont="1" applyFill="1" applyBorder="1" applyAlignment="1" applyProtection="1">
      <alignment horizontal="center" vertical="center"/>
      <protection locked="0"/>
    </xf>
    <xf numFmtId="3" fontId="22" fillId="34" borderId="56" xfId="0" applyNumberFormat="1" applyFont="1" applyFill="1" applyBorder="1" applyAlignment="1" applyProtection="1">
      <alignment horizontal="center" vertical="center"/>
      <protection locked="0"/>
    </xf>
    <xf numFmtId="3" fontId="22" fillId="34" borderId="57" xfId="0" applyNumberFormat="1" applyFont="1" applyFill="1" applyBorder="1" applyAlignment="1" applyProtection="1">
      <alignment horizontal="center" vertical="center"/>
      <protection locked="0"/>
    </xf>
    <xf numFmtId="0" fontId="6" fillId="33" borderId="0" xfId="62" applyFont="1" applyFill="1" applyAlignment="1">
      <alignment horizontal="centerContinuous" vertical="center"/>
      <protection/>
    </xf>
    <xf numFmtId="0" fontId="5" fillId="33" borderId="0" xfId="62" applyFont="1" applyFill="1">
      <alignment/>
      <protection/>
    </xf>
    <xf numFmtId="0" fontId="28" fillId="33" borderId="0" xfId="62" applyFill="1" applyAlignment="1">
      <alignment vertical="center"/>
      <protection/>
    </xf>
    <xf numFmtId="0" fontId="28" fillId="33" borderId="0" xfId="62" applyFill="1">
      <alignment/>
      <protection/>
    </xf>
    <xf numFmtId="0" fontId="43" fillId="33" borderId="12" xfId="62" applyFont="1" applyFill="1" applyBorder="1" applyAlignment="1">
      <alignment vertical="center"/>
      <protection/>
    </xf>
    <xf numFmtId="0" fontId="42" fillId="33" borderId="12" xfId="62" applyFont="1" applyFill="1" applyBorder="1" applyAlignment="1">
      <alignment vertical="center"/>
      <protection/>
    </xf>
    <xf numFmtId="0" fontId="44" fillId="33" borderId="12" xfId="62" applyFont="1" applyFill="1" applyBorder="1" applyAlignment="1">
      <alignment vertical="center"/>
      <protection/>
    </xf>
    <xf numFmtId="0" fontId="16" fillId="34" borderId="0" xfId="62" applyFont="1" applyFill="1" applyAlignment="1">
      <alignment horizontal="left" vertical="center"/>
      <protection/>
    </xf>
    <xf numFmtId="0" fontId="12" fillId="34" borderId="0" xfId="62" applyFont="1" applyFill="1" applyBorder="1" applyAlignment="1">
      <alignment horizontal="centerContinuous" vertical="center"/>
      <protection/>
    </xf>
    <xf numFmtId="0" fontId="6" fillId="34" borderId="0" xfId="62" applyFont="1" applyFill="1" applyAlignment="1">
      <alignment horizontal="centerContinuous" vertical="center"/>
      <protection/>
    </xf>
    <xf numFmtId="0" fontId="5" fillId="34" borderId="0" xfId="62" applyFont="1" applyFill="1">
      <alignment/>
      <protection/>
    </xf>
    <xf numFmtId="0" fontId="16" fillId="34" borderId="0" xfId="62" applyFont="1" applyFill="1" applyBorder="1" applyAlignment="1">
      <alignment horizontal="center" vertical="center"/>
      <protection/>
    </xf>
    <xf numFmtId="0" fontId="28" fillId="34" borderId="0" xfId="62" applyFill="1" applyAlignment="1">
      <alignment vertical="center"/>
      <protection/>
    </xf>
    <xf numFmtId="0" fontId="15" fillId="34" borderId="0" xfId="62" applyFont="1" applyFill="1" applyAlignment="1">
      <alignment horizontal="center" vertical="center"/>
      <protection/>
    </xf>
    <xf numFmtId="0" fontId="41" fillId="34" borderId="0" xfId="62" applyFont="1" applyFill="1" applyBorder="1" applyAlignment="1">
      <alignment horizontal="centerContinuous" vertical="center"/>
      <protection/>
    </xf>
    <xf numFmtId="0" fontId="7" fillId="34" borderId="0" xfId="62" applyFont="1" applyFill="1" applyAlignment="1">
      <alignment horizontal="centerContinuous" vertical="center"/>
      <protection/>
    </xf>
    <xf numFmtId="0" fontId="15" fillId="34" borderId="0" xfId="62" applyFont="1" applyFill="1" applyAlignment="1">
      <alignment horizontal="centerContinuous" vertical="center"/>
      <protection/>
    </xf>
    <xf numFmtId="0" fontId="5" fillId="34" borderId="14" xfId="62" applyFont="1" applyFill="1" applyBorder="1">
      <alignment/>
      <protection/>
    </xf>
    <xf numFmtId="0" fontId="5" fillId="34" borderId="15" xfId="62" applyFont="1" applyFill="1" applyBorder="1">
      <alignment/>
      <protection/>
    </xf>
    <xf numFmtId="0" fontId="12" fillId="34" borderId="15" xfId="62" applyFont="1" applyFill="1" applyBorder="1" applyAlignment="1">
      <alignment horizontal="center" vertical="center"/>
      <protection/>
    </xf>
    <xf numFmtId="0" fontId="8" fillId="34" borderId="15" xfId="62" applyFont="1" applyFill="1" applyBorder="1" applyAlignment="1">
      <alignment horizontal="center" vertical="center"/>
      <protection/>
    </xf>
    <xf numFmtId="0" fontId="8" fillId="34" borderId="16" xfId="62" applyFont="1" applyFill="1" applyBorder="1" applyAlignment="1">
      <alignment horizontal="center" vertical="center"/>
      <protection/>
    </xf>
    <xf numFmtId="0" fontId="8" fillId="34" borderId="13" xfId="62" applyFont="1" applyFill="1" applyBorder="1" applyAlignment="1">
      <alignment horizontal="center" vertical="center"/>
      <protection/>
    </xf>
    <xf numFmtId="0" fontId="28" fillId="34" borderId="0" xfId="62" applyFill="1">
      <alignment/>
      <protection/>
    </xf>
    <xf numFmtId="0" fontId="8" fillId="34" borderId="12" xfId="62" applyFont="1" applyFill="1" applyBorder="1" applyAlignment="1">
      <alignment horizontal="center" vertical="center"/>
      <protection/>
    </xf>
    <xf numFmtId="0" fontId="8" fillId="34" borderId="10" xfId="62" applyFont="1" applyFill="1" applyBorder="1" applyAlignment="1">
      <alignment horizontal="center" vertical="center"/>
      <protection/>
    </xf>
    <xf numFmtId="0" fontId="42" fillId="34" borderId="12" xfId="62" applyFont="1" applyFill="1" applyBorder="1" applyAlignment="1" quotePrefix="1">
      <alignment vertical="center"/>
      <protection/>
    </xf>
    <xf numFmtId="0" fontId="12" fillId="34" borderId="0" xfId="62" applyFont="1" applyFill="1" applyBorder="1" applyAlignment="1">
      <alignment vertical="center"/>
      <protection/>
    </xf>
    <xf numFmtId="0" fontId="8" fillId="34" borderId="28" xfId="62" applyFont="1" applyFill="1" applyBorder="1" applyAlignment="1">
      <alignment vertical="center"/>
      <protection/>
    </xf>
    <xf numFmtId="0" fontId="18" fillId="34" borderId="23" xfId="44" applyNumberFormat="1" applyFont="1" applyFill="1" applyBorder="1" applyAlignment="1">
      <alignment horizontal="center" vertical="center"/>
    </xf>
    <xf numFmtId="0" fontId="43" fillId="34" borderId="12" xfId="62" applyFont="1" applyFill="1" applyBorder="1" applyAlignment="1">
      <alignment vertical="center"/>
      <protection/>
    </xf>
    <xf numFmtId="0" fontId="18" fillId="35" borderId="23" xfId="44" applyNumberFormat="1" applyFont="1" applyFill="1" applyBorder="1" applyAlignment="1">
      <alignment horizontal="center" vertical="center"/>
    </xf>
    <xf numFmtId="0" fontId="42" fillId="34" borderId="12" xfId="62" applyFont="1" applyFill="1" applyBorder="1" applyAlignment="1">
      <alignment vertical="center"/>
      <protection/>
    </xf>
    <xf numFmtId="0" fontId="44" fillId="34" borderId="12" xfId="62" applyFont="1" applyFill="1" applyBorder="1" applyAlignment="1">
      <alignment vertical="center"/>
      <protection/>
    </xf>
    <xf numFmtId="0" fontId="44" fillId="34" borderId="10" xfId="62" applyFont="1" applyFill="1" applyBorder="1" applyAlignment="1">
      <alignment vertical="center"/>
      <protection/>
    </xf>
    <xf numFmtId="0" fontId="8" fillId="34" borderId="19" xfId="62" applyFont="1" applyFill="1" applyBorder="1" applyAlignment="1">
      <alignment vertical="center"/>
      <protection/>
    </xf>
    <xf numFmtId="0" fontId="18" fillId="35" borderId="20" xfId="44" applyNumberFormat="1" applyFont="1" applyFill="1" applyBorder="1" applyAlignment="1">
      <alignment horizontal="center" vertical="center"/>
    </xf>
    <xf numFmtId="0" fontId="42" fillId="34" borderId="0" xfId="62" applyFont="1" applyFill="1" applyAlignment="1">
      <alignment vertical="center"/>
      <protection/>
    </xf>
    <xf numFmtId="0" fontId="19" fillId="34" borderId="0" xfId="62" applyFont="1" applyFill="1" applyAlignment="1">
      <alignment vertical="center"/>
      <protection/>
    </xf>
    <xf numFmtId="0" fontId="8" fillId="34" borderId="0" xfId="62" applyFont="1" applyFill="1" applyAlignment="1">
      <alignment vertical="center"/>
      <protection/>
    </xf>
    <xf numFmtId="0" fontId="8" fillId="34" borderId="0" xfId="62" applyFont="1" applyFill="1">
      <alignment/>
      <protection/>
    </xf>
    <xf numFmtId="0" fontId="42" fillId="34" borderId="0" xfId="62" applyFont="1" applyFill="1" applyBorder="1" applyAlignment="1">
      <alignment/>
      <protection/>
    </xf>
    <xf numFmtId="0" fontId="42" fillId="34" borderId="0" xfId="62" applyFont="1" applyFill="1" applyAlignment="1">
      <alignment/>
      <protection/>
    </xf>
    <xf numFmtId="0" fontId="8" fillId="34" borderId="0" xfId="62" applyFont="1" applyFill="1" applyBorder="1" applyAlignment="1">
      <alignment vertical="center"/>
      <protection/>
    </xf>
    <xf numFmtId="0" fontId="12" fillId="34" borderId="19" xfId="62" applyFont="1" applyFill="1" applyBorder="1" applyAlignment="1" quotePrefix="1">
      <alignment horizontal="left" vertical="center"/>
      <protection/>
    </xf>
    <xf numFmtId="3" fontId="47" fillId="34" borderId="58" xfId="0" applyNumberFormat="1" applyFont="1" applyFill="1" applyBorder="1" applyAlignment="1" applyProtection="1">
      <alignment horizontal="center" vertical="center"/>
      <protection locked="0"/>
    </xf>
    <xf numFmtId="0" fontId="48" fillId="34" borderId="0" xfId="62" applyFont="1" applyFill="1">
      <alignment/>
      <protection/>
    </xf>
    <xf numFmtId="0" fontId="49" fillId="34" borderId="23" xfId="62" applyFont="1" applyFill="1" applyBorder="1">
      <alignment/>
      <protection/>
    </xf>
    <xf numFmtId="0" fontId="49" fillId="34" borderId="23" xfId="62" applyFont="1" applyFill="1" applyBorder="1" applyAlignment="1">
      <alignment horizontal="center"/>
      <protection/>
    </xf>
    <xf numFmtId="3" fontId="50" fillId="33" borderId="0" xfId="62" applyNumberFormat="1" applyFont="1" applyFill="1">
      <alignment/>
      <protection/>
    </xf>
    <xf numFmtId="0" fontId="45" fillId="33" borderId="0" xfId="59" applyFont="1" applyFill="1" applyBorder="1" applyAlignment="1">
      <alignment horizontal="center" vertical="center"/>
      <protection/>
    </xf>
    <xf numFmtId="215" fontId="18" fillId="33" borderId="26" xfId="0" applyNumberFormat="1" applyFont="1" applyFill="1" applyBorder="1" applyAlignment="1" applyProtection="1">
      <alignment horizontal="center" vertical="center"/>
      <protection locked="0"/>
    </xf>
    <xf numFmtId="215" fontId="18" fillId="33" borderId="59" xfId="0" applyNumberFormat="1" applyFont="1" applyFill="1" applyBorder="1" applyAlignment="1" applyProtection="1">
      <alignment horizontal="center" vertical="center"/>
      <protection locked="0"/>
    </xf>
    <xf numFmtId="0" fontId="28" fillId="33" borderId="0" xfId="61" applyFill="1">
      <alignment/>
      <protection/>
    </xf>
    <xf numFmtId="0" fontId="21" fillId="36" borderId="25" xfId="0" applyFont="1" applyFill="1" applyBorder="1" applyAlignment="1" quotePrefix="1">
      <alignment horizontal="center" vertical="center"/>
    </xf>
    <xf numFmtId="0" fontId="0" fillId="34" borderId="60" xfId="0" applyFill="1" applyBorder="1" applyAlignment="1">
      <alignment/>
    </xf>
    <xf numFmtId="0" fontId="1" fillId="34" borderId="22" xfId="0" applyFont="1" applyFill="1" applyBorder="1" applyAlignment="1">
      <alignment vertical="center"/>
    </xf>
    <xf numFmtId="0" fontId="0" fillId="34" borderId="19" xfId="0" applyFill="1" applyBorder="1" applyAlignment="1">
      <alignment horizontal="center" vertical="center"/>
    </xf>
    <xf numFmtId="0" fontId="0" fillId="34" borderId="61" xfId="0" applyFill="1" applyBorder="1" applyAlignment="1">
      <alignment/>
    </xf>
    <xf numFmtId="3" fontId="27" fillId="36" borderId="62" xfId="0" applyNumberFormat="1" applyFont="1" applyFill="1" applyBorder="1" applyAlignment="1" applyProtection="1">
      <alignment horizontal="center" vertical="center"/>
      <protection locked="0"/>
    </xf>
    <xf numFmtId="3" fontId="27" fillId="36" borderId="56" xfId="0" applyNumberFormat="1" applyFont="1" applyFill="1" applyBorder="1" applyAlignment="1" applyProtection="1">
      <alignment horizontal="center" vertical="center"/>
      <protection locked="0"/>
    </xf>
    <xf numFmtId="0" fontId="18" fillId="34" borderId="13" xfId="0" applyFont="1" applyFill="1" applyBorder="1" applyAlignment="1">
      <alignment horizontal="centerContinuous" vertical="center"/>
    </xf>
    <xf numFmtId="3" fontId="25" fillId="34" borderId="54" xfId="0" applyNumberFormat="1" applyFont="1" applyFill="1" applyBorder="1" applyAlignment="1" applyProtection="1">
      <alignment horizontal="center" vertical="center"/>
      <protection locked="0"/>
    </xf>
    <xf numFmtId="3" fontId="18" fillId="33" borderId="26" xfId="0" applyNumberFormat="1" applyFont="1" applyFill="1" applyBorder="1" applyAlignment="1" applyProtection="1">
      <alignment horizontal="center" vertical="center"/>
      <protection locked="0"/>
    </xf>
    <xf numFmtId="3" fontId="18" fillId="33" borderId="59" xfId="0" applyNumberFormat="1" applyFont="1" applyFill="1" applyBorder="1" applyAlignment="1" applyProtection="1">
      <alignment horizontal="center" vertical="center"/>
      <protection locked="0"/>
    </xf>
    <xf numFmtId="0" fontId="28" fillId="34" borderId="0" xfId="60" applyFill="1">
      <alignment/>
      <protection/>
    </xf>
    <xf numFmtId="0" fontId="1" fillId="33" borderId="0" xfId="60" applyFont="1" applyFill="1" applyBorder="1" applyAlignment="1">
      <alignment horizontal="center"/>
      <protection/>
    </xf>
    <xf numFmtId="0" fontId="28" fillId="33" borderId="0" xfId="60" applyFill="1" applyBorder="1">
      <alignment/>
      <protection/>
    </xf>
    <xf numFmtId="182" fontId="1" fillId="33" borderId="0" xfId="60" applyNumberFormat="1" applyFont="1" applyFill="1" applyBorder="1" applyAlignment="1" quotePrefix="1">
      <alignment horizontal="right"/>
      <protection/>
    </xf>
    <xf numFmtId="0" fontId="28" fillId="33" borderId="19" xfId="60" applyFill="1" applyBorder="1">
      <alignment/>
      <protection/>
    </xf>
    <xf numFmtId="0" fontId="8" fillId="34" borderId="28" xfId="0" applyFont="1" applyFill="1" applyBorder="1" applyAlignment="1" applyProtection="1">
      <alignment horizontal="center" vertical="center"/>
      <protection locked="0"/>
    </xf>
    <xf numFmtId="0" fontId="8" fillId="34" borderId="23" xfId="0" applyFont="1" applyFill="1" applyBorder="1" applyAlignment="1" applyProtection="1">
      <alignment horizontal="center" vertical="center"/>
      <protection locked="0"/>
    </xf>
    <xf numFmtId="3" fontId="18" fillId="34" borderId="23" xfId="0" applyNumberFormat="1" applyFont="1" applyFill="1" applyBorder="1" applyAlignment="1" applyProtection="1">
      <alignment horizontal="center" vertical="center"/>
      <protection locked="0"/>
    </xf>
    <xf numFmtId="3" fontId="18" fillId="34" borderId="28" xfId="0" applyNumberFormat="1" applyFont="1" applyFill="1" applyBorder="1" applyAlignment="1" applyProtection="1" quotePrefix="1">
      <alignment horizontal="center" vertical="center"/>
      <protection locked="0"/>
    </xf>
    <xf numFmtId="3" fontId="18" fillId="34" borderId="23" xfId="0" applyNumberFormat="1" applyFont="1" applyFill="1" applyBorder="1" applyAlignment="1" applyProtection="1" quotePrefix="1">
      <alignment horizontal="center" vertical="center"/>
      <protection locked="0"/>
    </xf>
    <xf numFmtId="215" fontId="18" fillId="34" borderId="26" xfId="0" applyNumberFormat="1" applyFont="1" applyFill="1" applyBorder="1" applyAlignment="1" applyProtection="1">
      <alignment horizontal="center" vertical="center"/>
      <protection locked="0"/>
    </xf>
    <xf numFmtId="3" fontId="18" fillId="35" borderId="23" xfId="0" applyNumberFormat="1" applyFont="1" applyFill="1" applyBorder="1" applyAlignment="1" applyProtection="1">
      <alignment horizontal="center" vertical="center"/>
      <protection locked="0"/>
    </xf>
    <xf numFmtId="3" fontId="8" fillId="34" borderId="23" xfId="0" applyNumberFormat="1" applyFont="1" applyFill="1" applyBorder="1" applyAlignment="1" applyProtection="1">
      <alignment horizontal="center" vertical="center"/>
      <protection locked="0"/>
    </xf>
    <xf numFmtId="3" fontId="18" fillId="34" borderId="28" xfId="0" applyNumberFormat="1" applyFont="1" applyFill="1" applyBorder="1" applyAlignment="1" applyProtection="1">
      <alignment horizontal="center" vertical="center"/>
      <protection locked="0"/>
    </xf>
    <xf numFmtId="0" fontId="18" fillId="34" borderId="28" xfId="0" applyFont="1" applyFill="1" applyBorder="1" applyAlignment="1" applyProtection="1">
      <alignment horizontal="center" vertical="center"/>
      <protection locked="0"/>
    </xf>
    <xf numFmtId="215" fontId="18" fillId="34" borderId="54" xfId="0" applyNumberFormat="1" applyFont="1" applyFill="1" applyBorder="1" applyAlignment="1" applyProtection="1">
      <alignment horizontal="center" vertical="center"/>
      <protection locked="0"/>
    </xf>
    <xf numFmtId="3" fontId="18" fillId="34" borderId="20" xfId="0" applyNumberFormat="1" applyFont="1" applyFill="1" applyBorder="1" applyAlignment="1" applyProtection="1" quotePrefix="1">
      <alignment horizontal="center" vertical="center"/>
      <protection locked="0"/>
    </xf>
    <xf numFmtId="3" fontId="18" fillId="34" borderId="22" xfId="0" applyNumberFormat="1" applyFont="1" applyFill="1" applyBorder="1" applyAlignment="1" applyProtection="1" quotePrefix="1">
      <alignment horizontal="center" vertical="center"/>
      <protection locked="0"/>
    </xf>
    <xf numFmtId="215" fontId="18" fillId="34" borderId="27" xfId="0" applyNumberFormat="1" applyFont="1" applyFill="1" applyBorder="1" applyAlignment="1" applyProtection="1">
      <alignment horizontal="center" vertical="center"/>
      <protection locked="0"/>
    </xf>
    <xf numFmtId="3" fontId="56" fillId="34" borderId="26" xfId="0" applyNumberFormat="1" applyFont="1" applyFill="1" applyBorder="1" applyAlignment="1" applyProtection="1">
      <alignment horizontal="center" vertical="center"/>
      <protection locked="0"/>
    </xf>
    <xf numFmtId="0" fontId="10" fillId="33" borderId="12" xfId="0" applyFont="1" applyFill="1" applyBorder="1" applyAlignment="1">
      <alignment/>
    </xf>
    <xf numFmtId="3" fontId="18" fillId="33" borderId="23" xfId="0" applyNumberFormat="1" applyFont="1" applyFill="1" applyBorder="1" applyAlignment="1" applyProtection="1">
      <alignment horizontal="center"/>
      <protection locked="0"/>
    </xf>
    <xf numFmtId="0" fontId="18" fillId="33" borderId="0" xfId="0" applyFont="1" applyFill="1" applyAlignment="1">
      <alignment/>
    </xf>
    <xf numFmtId="0" fontId="18" fillId="33" borderId="0" xfId="0" applyFont="1" applyFill="1" applyBorder="1" applyAlignment="1">
      <alignment/>
    </xf>
    <xf numFmtId="0" fontId="8" fillId="33" borderId="12" xfId="0" applyFont="1" applyFill="1" applyBorder="1" applyAlignment="1">
      <alignment/>
    </xf>
    <xf numFmtId="215" fontId="18" fillId="33" borderId="26" xfId="0" applyNumberFormat="1" applyFont="1" applyFill="1" applyBorder="1" applyAlignment="1" applyProtection="1">
      <alignment horizontal="center"/>
      <protection locked="0"/>
    </xf>
    <xf numFmtId="0" fontId="8" fillId="33" borderId="23" xfId="0" applyFont="1" applyFill="1" applyBorder="1" applyAlignment="1" applyProtection="1">
      <alignment horizontal="center"/>
      <protection locked="0"/>
    </xf>
    <xf numFmtId="3" fontId="58" fillId="34" borderId="26" xfId="0" applyNumberFormat="1" applyFont="1" applyFill="1" applyBorder="1" applyAlignment="1" applyProtection="1">
      <alignment horizontal="center" vertical="center"/>
      <protection locked="0"/>
    </xf>
    <xf numFmtId="0" fontId="11" fillId="33" borderId="12" xfId="0" applyFont="1" applyFill="1" applyBorder="1" applyAlignment="1">
      <alignment/>
    </xf>
    <xf numFmtId="3" fontId="18" fillId="34" borderId="26" xfId="0" applyNumberFormat="1" applyFont="1" applyFill="1" applyBorder="1" applyAlignment="1" applyProtection="1">
      <alignment horizontal="center" vertical="center"/>
      <protection locked="0"/>
    </xf>
    <xf numFmtId="3" fontId="18" fillId="34" borderId="59" xfId="0" applyNumberFormat="1" applyFont="1" applyFill="1" applyBorder="1" applyAlignment="1" applyProtection="1">
      <alignment horizontal="center" vertical="center"/>
      <protection locked="0"/>
    </xf>
    <xf numFmtId="215" fontId="18" fillId="34" borderId="26" xfId="0" applyNumberFormat="1" applyFont="1" applyFill="1" applyBorder="1" applyAlignment="1" applyProtection="1">
      <alignment horizontal="center"/>
      <protection locked="0"/>
    </xf>
    <xf numFmtId="0" fontId="12" fillId="34" borderId="23" xfId="0" applyFont="1" applyFill="1" applyBorder="1" applyAlignment="1" applyProtection="1">
      <alignment horizontal="center" vertical="center"/>
      <protection locked="0"/>
    </xf>
    <xf numFmtId="0" fontId="12" fillId="33" borderId="23" xfId="0" applyFont="1" applyFill="1" applyBorder="1" applyAlignment="1" applyProtection="1">
      <alignment horizontal="center"/>
      <protection locked="0"/>
    </xf>
    <xf numFmtId="3" fontId="8" fillId="33" borderId="23" xfId="0" applyNumberFormat="1" applyFont="1" applyFill="1" applyBorder="1" applyAlignment="1" applyProtection="1">
      <alignment horizontal="center"/>
      <protection locked="0"/>
    </xf>
    <xf numFmtId="3" fontId="18" fillId="33" borderId="0" xfId="0" applyNumberFormat="1" applyFont="1" applyFill="1" applyBorder="1" applyAlignment="1" quotePrefix="1">
      <alignment horizontal="center"/>
    </xf>
    <xf numFmtId="0" fontId="8" fillId="33" borderId="12" xfId="0" applyFont="1" applyFill="1" applyBorder="1" applyAlignment="1" quotePrefix="1">
      <alignment/>
    </xf>
    <xf numFmtId="215" fontId="18" fillId="34" borderId="46" xfId="0" applyNumberFormat="1" applyFont="1" applyFill="1" applyBorder="1" applyAlignment="1" applyProtection="1">
      <alignment horizontal="center"/>
      <protection locked="0"/>
    </xf>
    <xf numFmtId="3" fontId="58" fillId="33" borderId="0" xfId="0" applyNumberFormat="1" applyFont="1" applyFill="1" applyBorder="1" applyAlignment="1" applyProtection="1">
      <alignment horizontal="center" vertical="center"/>
      <protection locked="0"/>
    </xf>
    <xf numFmtId="215" fontId="18" fillId="34" borderId="63" xfId="0" applyNumberFormat="1" applyFont="1" applyFill="1" applyBorder="1" applyAlignment="1" applyProtection="1">
      <alignment horizontal="center"/>
      <protection locked="0"/>
    </xf>
    <xf numFmtId="0" fontId="42" fillId="33" borderId="12" xfId="62" applyFont="1" applyFill="1" applyBorder="1" applyAlignment="1" quotePrefix="1">
      <alignment/>
      <protection/>
    </xf>
    <xf numFmtId="0" fontId="28" fillId="33" borderId="0" xfId="62" applyFill="1" applyAlignment="1">
      <alignment/>
      <protection/>
    </xf>
    <xf numFmtId="0" fontId="59" fillId="38" borderId="64" xfId="63" applyFont="1" applyFill="1" applyBorder="1" applyAlignment="1">
      <alignment horizontal="center"/>
      <protection/>
    </xf>
    <xf numFmtId="0" fontId="59" fillId="38" borderId="65" xfId="63" applyFont="1" applyFill="1" applyBorder="1" applyAlignment="1">
      <alignment horizontal="center"/>
      <protection/>
    </xf>
    <xf numFmtId="0" fontId="59" fillId="0" borderId="66" xfId="63" applyFont="1" applyFill="1" applyBorder="1" applyAlignment="1">
      <alignment wrapText="1"/>
      <protection/>
    </xf>
    <xf numFmtId="0" fontId="59" fillId="0" borderId="67" xfId="63" applyFont="1" applyFill="1" applyBorder="1" applyAlignment="1">
      <alignment wrapText="1"/>
      <protection/>
    </xf>
    <xf numFmtId="0" fontId="59" fillId="0" borderId="68" xfId="63" applyFont="1" applyFill="1" applyBorder="1" applyAlignment="1">
      <alignment wrapText="1"/>
      <protection/>
    </xf>
    <xf numFmtId="0" fontId="59" fillId="0" borderId="69" xfId="63" applyFont="1" applyFill="1" applyBorder="1" applyAlignment="1">
      <alignment wrapText="1"/>
      <protection/>
    </xf>
    <xf numFmtId="0" fontId="59" fillId="0" borderId="67" xfId="63" applyFont="1" applyFill="1" applyBorder="1" applyAlignment="1" quotePrefix="1">
      <alignment horizontal="left" wrapText="1"/>
      <protection/>
    </xf>
    <xf numFmtId="0" fontId="59" fillId="0" borderId="67" xfId="63" applyFont="1" applyFill="1" applyBorder="1" applyAlignment="1">
      <alignment horizontal="left" wrapText="1"/>
      <protection/>
    </xf>
    <xf numFmtId="0" fontId="59" fillId="0" borderId="70" xfId="63" applyFont="1" applyFill="1" applyBorder="1" applyAlignment="1">
      <alignment wrapText="1"/>
      <protection/>
    </xf>
    <xf numFmtId="0" fontId="59" fillId="0" borderId="71" xfId="63" applyFont="1" applyFill="1" applyBorder="1" applyAlignment="1">
      <alignment wrapText="1"/>
      <protection/>
    </xf>
    <xf numFmtId="0" fontId="52" fillId="33" borderId="72" xfId="0" applyFont="1" applyFill="1" applyBorder="1" applyAlignment="1">
      <alignment horizontal="center" vertical="center"/>
    </xf>
    <xf numFmtId="0" fontId="0" fillId="33" borderId="0" xfId="0" applyFill="1" applyAlignment="1">
      <alignment horizontal="center"/>
    </xf>
    <xf numFmtId="0" fontId="32" fillId="33" borderId="0" xfId="0" applyNumberFormat="1" applyFont="1" applyFill="1" applyBorder="1" applyAlignment="1">
      <alignment horizontal="left" vertical="center" wrapText="1"/>
    </xf>
    <xf numFmtId="0" fontId="0" fillId="33" borderId="72" xfId="0" applyFill="1" applyBorder="1" applyAlignment="1">
      <alignment vertical="center"/>
    </xf>
    <xf numFmtId="0" fontId="32" fillId="33" borderId="0" xfId="0" applyFont="1" applyFill="1" applyAlignment="1">
      <alignment horizontal="center"/>
    </xf>
    <xf numFmtId="0" fontId="63" fillId="33" borderId="0" xfId="0" applyFont="1" applyFill="1" applyAlignment="1">
      <alignment horizontal="right"/>
    </xf>
    <xf numFmtId="0" fontId="51" fillId="33" borderId="0" xfId="0" applyFont="1" applyFill="1" applyBorder="1" applyAlignment="1" quotePrefix="1">
      <alignment horizontal="left" vertical="center" wrapText="1"/>
    </xf>
    <xf numFmtId="0" fontId="51" fillId="33" borderId="0" xfId="0" applyFont="1" applyFill="1" applyAlignment="1" quotePrefix="1">
      <alignment horizontal="center" vertical="center" wrapText="1"/>
    </xf>
    <xf numFmtId="0" fontId="28" fillId="33" borderId="0" xfId="0" applyFont="1" applyFill="1" applyAlignment="1">
      <alignment horizontal="left" vertical="center" wrapText="1"/>
    </xf>
    <xf numFmtId="0" fontId="51" fillId="33" borderId="0" xfId="0" applyFont="1" applyFill="1" applyAlignment="1" quotePrefix="1">
      <alignment horizontal="left" vertical="center" wrapText="1"/>
    </xf>
    <xf numFmtId="0" fontId="51" fillId="33" borderId="0" xfId="0" applyFont="1" applyFill="1" applyBorder="1" applyAlignment="1" quotePrefix="1">
      <alignment horizontal="left" vertical="top" wrapText="1"/>
    </xf>
    <xf numFmtId="0" fontId="51" fillId="33" borderId="0" xfId="0" applyFont="1" applyFill="1" applyBorder="1" applyAlignment="1" quotePrefix="1">
      <alignment vertical="center"/>
    </xf>
    <xf numFmtId="0" fontId="63" fillId="33" borderId="0" xfId="0" applyFont="1" applyFill="1" applyAlignment="1">
      <alignment horizontal="right" vertical="top"/>
    </xf>
    <xf numFmtId="0" fontId="28" fillId="33" borderId="0" xfId="59" applyFont="1" applyFill="1" applyBorder="1">
      <alignment/>
      <protection/>
    </xf>
    <xf numFmtId="0" fontId="53" fillId="33" borderId="0" xfId="59" applyFont="1" applyFill="1" applyBorder="1">
      <alignment/>
      <protection/>
    </xf>
    <xf numFmtId="0" fontId="52" fillId="33" borderId="0" xfId="59" applyFont="1" applyFill="1" applyBorder="1" applyAlignment="1">
      <alignment horizontal="left"/>
      <protection/>
    </xf>
    <xf numFmtId="0" fontId="28" fillId="33" borderId="0" xfId="59" applyFont="1" applyFill="1" applyBorder="1" applyAlignment="1">
      <alignment/>
      <protection/>
    </xf>
    <xf numFmtId="0" fontId="51" fillId="33" borderId="0" xfId="59" applyFont="1" applyFill="1" applyBorder="1" applyAlignment="1" quotePrefix="1">
      <alignment horizontal="left" vertical="center"/>
      <protection/>
    </xf>
    <xf numFmtId="0" fontId="51" fillId="33" borderId="0" xfId="59" applyFont="1" applyFill="1" applyBorder="1" applyAlignment="1">
      <alignment horizontal="justify" vertical="center"/>
      <protection/>
    </xf>
    <xf numFmtId="0" fontId="28" fillId="33" borderId="0" xfId="59" applyFont="1" applyFill="1" applyBorder="1" applyAlignment="1" quotePrefix="1">
      <alignment horizontal="left"/>
      <protection/>
    </xf>
    <xf numFmtId="0" fontId="28" fillId="33" borderId="0" xfId="59" applyFont="1" applyFill="1" applyBorder="1" applyAlignment="1">
      <alignment horizontal="justify"/>
      <protection/>
    </xf>
    <xf numFmtId="0" fontId="28" fillId="33" borderId="0" xfId="61" applyFill="1" applyBorder="1">
      <alignment/>
      <protection/>
    </xf>
    <xf numFmtId="3" fontId="18" fillId="33" borderId="73" xfId="0" applyNumberFormat="1" applyFont="1" applyFill="1" applyBorder="1" applyAlignment="1" applyProtection="1">
      <alignment horizontal="center" vertical="center"/>
      <protection locked="0"/>
    </xf>
    <xf numFmtId="215" fontId="18" fillId="33" borderId="73" xfId="0" applyNumberFormat="1" applyFont="1" applyFill="1" applyBorder="1" applyAlignment="1" applyProtection="1">
      <alignment horizontal="center" vertical="center"/>
      <protection locked="0"/>
    </xf>
    <xf numFmtId="0" fontId="12" fillId="33" borderId="11" xfId="0" applyFont="1" applyFill="1" applyBorder="1" applyAlignment="1" quotePrefix="1">
      <alignment horizontal="center" vertical="center"/>
    </xf>
    <xf numFmtId="0" fontId="67" fillId="33" borderId="0" xfId="0" applyFont="1" applyFill="1" applyAlignment="1">
      <alignment vertical="center"/>
    </xf>
    <xf numFmtId="0" fontId="28" fillId="33" borderId="0" xfId="0" applyFont="1" applyFill="1" applyAlignment="1" quotePrefix="1">
      <alignment vertical="center" wrapText="1"/>
    </xf>
    <xf numFmtId="0" fontId="28" fillId="33" borderId="0" xfId="0" applyFont="1" applyFill="1" applyAlignment="1">
      <alignment horizontal="center"/>
    </xf>
    <xf numFmtId="0" fontId="28" fillId="33" borderId="0" xfId="0" applyFont="1" applyFill="1" applyAlignment="1">
      <alignment/>
    </xf>
    <xf numFmtId="0" fontId="28" fillId="33" borderId="0" xfId="0" applyFont="1" applyFill="1" applyAlignment="1">
      <alignment horizontal="left"/>
    </xf>
    <xf numFmtId="0" fontId="28" fillId="33" borderId="0" xfId="0" applyFont="1" applyFill="1" applyBorder="1" applyAlignment="1">
      <alignment horizontal="left" vertical="top" wrapText="1"/>
    </xf>
    <xf numFmtId="0" fontId="8" fillId="33" borderId="12" xfId="62" applyFont="1" applyFill="1" applyBorder="1" applyAlignment="1">
      <alignment horizontal="center" vertical="center"/>
      <protection/>
    </xf>
    <xf numFmtId="3" fontId="18" fillId="39" borderId="23" xfId="0" applyNumberFormat="1" applyFont="1" applyFill="1" applyBorder="1" applyAlignment="1" applyProtection="1">
      <alignment horizontal="center" vertical="center"/>
      <protection locked="0"/>
    </xf>
    <xf numFmtId="0" fontId="68" fillId="33" borderId="0" xfId="62" applyFont="1" applyFill="1" applyBorder="1" applyAlignment="1">
      <alignment horizontal="centerContinuous" vertical="center"/>
      <protection/>
    </xf>
    <xf numFmtId="0" fontId="68" fillId="33" borderId="0" xfId="62" applyFont="1" applyFill="1" applyBorder="1" applyAlignment="1">
      <alignment vertical="center"/>
      <protection/>
    </xf>
    <xf numFmtId="0" fontId="68" fillId="33" borderId="0" xfId="62" applyFont="1" applyFill="1" applyBorder="1" applyAlignment="1">
      <alignment/>
      <protection/>
    </xf>
    <xf numFmtId="0" fontId="69" fillId="33" borderId="0" xfId="0" applyFont="1" applyFill="1" applyBorder="1" applyAlignment="1" quotePrefix="1">
      <alignment horizontal="left" vertical="center"/>
    </xf>
    <xf numFmtId="0" fontId="69" fillId="0" borderId="28" xfId="0" applyFont="1" applyFill="1" applyBorder="1" applyAlignment="1" quotePrefix="1">
      <alignment vertical="center"/>
    </xf>
    <xf numFmtId="0" fontId="69" fillId="33" borderId="0" xfId="62" applyFont="1" applyFill="1">
      <alignment/>
      <protection/>
    </xf>
    <xf numFmtId="0" fontId="52" fillId="33" borderId="0" xfId="0" applyFont="1" applyFill="1" applyAlignment="1">
      <alignment horizontal="left" vertical="center"/>
    </xf>
    <xf numFmtId="0" fontId="52" fillId="33" borderId="0" xfId="62" applyFont="1" applyFill="1" applyAlignment="1">
      <alignment horizontal="left" vertical="center"/>
      <protection/>
    </xf>
    <xf numFmtId="0" fontId="53" fillId="33" borderId="0" xfId="62" applyFont="1" applyFill="1" applyAlignment="1">
      <alignment vertical="center"/>
      <protection/>
    </xf>
    <xf numFmtId="0" fontId="52" fillId="33" borderId="0" xfId="62" applyFont="1" applyFill="1" applyBorder="1" applyAlignment="1">
      <alignment vertical="center"/>
      <protection/>
    </xf>
    <xf numFmtId="0" fontId="71" fillId="33" borderId="0" xfId="62" applyFont="1" applyFill="1" applyAlignment="1">
      <alignment vertical="center"/>
      <protection/>
    </xf>
    <xf numFmtId="0" fontId="44" fillId="33" borderId="12" xfId="62" applyFont="1" applyFill="1" applyBorder="1" applyAlignment="1">
      <alignment vertical="top"/>
      <protection/>
    </xf>
    <xf numFmtId="0" fontId="69" fillId="33" borderId="0" xfId="0" applyFont="1" applyFill="1" applyBorder="1" applyAlignment="1" quotePrefix="1">
      <alignment horizontal="left" vertical="top"/>
    </xf>
    <xf numFmtId="0" fontId="28" fillId="33" borderId="0" xfId="62" applyFill="1" applyAlignment="1">
      <alignment vertical="top"/>
      <protection/>
    </xf>
    <xf numFmtId="0" fontId="12" fillId="33" borderId="13" xfId="0" applyFont="1" applyFill="1" applyBorder="1" applyAlignment="1">
      <alignment horizontal="center" wrapText="1"/>
    </xf>
    <xf numFmtId="0" fontId="12" fillId="33" borderId="10" xfId="0" applyFont="1" applyFill="1" applyBorder="1" applyAlignment="1">
      <alignment horizontal="centerContinuous" vertical="top" wrapText="1"/>
    </xf>
    <xf numFmtId="0" fontId="8" fillId="33" borderId="12" xfId="0" applyFont="1" applyFill="1" applyBorder="1" applyAlignment="1" applyProtection="1">
      <alignment horizontal="center"/>
      <protection locked="0"/>
    </xf>
    <xf numFmtId="3" fontId="8" fillId="33" borderId="12" xfId="0" applyNumberFormat="1" applyFont="1" applyFill="1" applyBorder="1" applyAlignment="1" applyProtection="1">
      <alignment horizontal="center"/>
      <protection locked="0"/>
    </xf>
    <xf numFmtId="3" fontId="18" fillId="33" borderId="12" xfId="0" applyNumberFormat="1" applyFont="1" applyFill="1" applyBorder="1" applyAlignment="1" applyProtection="1">
      <alignment horizontal="center"/>
      <protection locked="0"/>
    </xf>
    <xf numFmtId="0" fontId="18" fillId="33" borderId="21" xfId="0" applyFont="1" applyFill="1" applyBorder="1" applyAlignment="1">
      <alignment vertical="center"/>
    </xf>
    <xf numFmtId="0" fontId="18" fillId="33" borderId="28" xfId="0" applyFont="1" applyFill="1" applyBorder="1" applyAlignment="1">
      <alignment vertical="center"/>
    </xf>
    <xf numFmtId="0" fontId="18" fillId="33" borderId="28" xfId="0" applyFont="1" applyFill="1" applyBorder="1" applyAlignment="1">
      <alignment/>
    </xf>
    <xf numFmtId="0" fontId="18" fillId="33" borderId="22" xfId="0" applyFont="1" applyFill="1" applyBorder="1" applyAlignment="1">
      <alignment vertical="center"/>
    </xf>
    <xf numFmtId="0" fontId="69" fillId="33" borderId="19" xfId="0" applyFont="1" applyFill="1" applyBorder="1" applyAlignment="1">
      <alignment horizontal="centerContinuous" vertical="top" wrapText="1"/>
    </xf>
    <xf numFmtId="0" fontId="68" fillId="33" borderId="0" xfId="0" applyFont="1" applyFill="1" applyBorder="1" applyAlignment="1">
      <alignment vertical="center"/>
    </xf>
    <xf numFmtId="0" fontId="68" fillId="33" borderId="0" xfId="0" applyFont="1" applyFill="1" applyBorder="1" applyAlignment="1" quotePrefix="1">
      <alignment horizontal="left" wrapText="1"/>
    </xf>
    <xf numFmtId="0" fontId="69" fillId="33" borderId="0" xfId="0" applyFont="1" applyFill="1" applyBorder="1" applyAlignment="1">
      <alignment vertical="center"/>
    </xf>
    <xf numFmtId="0" fontId="68" fillId="33" borderId="0" xfId="0" applyFont="1" applyFill="1" applyBorder="1" applyAlignment="1">
      <alignment/>
    </xf>
    <xf numFmtId="0" fontId="69" fillId="33" borderId="0" xfId="0" applyFont="1" applyFill="1" applyBorder="1" applyAlignment="1">
      <alignment horizontal="left" vertical="center"/>
    </xf>
    <xf numFmtId="0" fontId="69" fillId="33" borderId="19" xfId="0" applyFont="1" applyFill="1" applyBorder="1" applyAlignment="1">
      <alignment horizontal="left" vertical="center"/>
    </xf>
    <xf numFmtId="0" fontId="69" fillId="33" borderId="0" xfId="0" applyFont="1" applyFill="1" applyAlignment="1">
      <alignment/>
    </xf>
    <xf numFmtId="0" fontId="68" fillId="33" borderId="0" xfId="0" applyFont="1" applyFill="1" applyBorder="1" applyAlignment="1" quotePrefix="1">
      <alignment horizontal="left" vertical="center" wrapText="1"/>
    </xf>
    <xf numFmtId="0" fontId="68" fillId="33" borderId="0" xfId="0" applyFont="1" applyFill="1" applyBorder="1" applyAlignment="1" quotePrefix="1">
      <alignment horizontal="left" vertical="center"/>
    </xf>
    <xf numFmtId="0" fontId="69" fillId="33" borderId="19" xfId="0" applyFont="1" applyFill="1" applyBorder="1" applyAlignment="1">
      <alignment vertical="center"/>
    </xf>
    <xf numFmtId="0" fontId="69" fillId="33" borderId="0" xfId="0" applyFont="1" applyFill="1" applyAlignment="1">
      <alignment vertical="center"/>
    </xf>
    <xf numFmtId="0" fontId="68" fillId="33" borderId="17" xfId="0" applyFont="1" applyFill="1" applyBorder="1" applyAlignment="1">
      <alignment horizontal="centerContinuous" wrapText="1"/>
    </xf>
    <xf numFmtId="0" fontId="69" fillId="33" borderId="19" xfId="0" applyFont="1" applyFill="1" applyBorder="1" applyAlignment="1">
      <alignment horizontal="centerContinuous" vertical="center" wrapText="1"/>
    </xf>
    <xf numFmtId="0" fontId="69" fillId="33" borderId="17" xfId="0" applyFont="1" applyFill="1" applyBorder="1" applyAlignment="1">
      <alignment horizontal="centerContinuous" vertical="center" wrapText="1"/>
    </xf>
    <xf numFmtId="0" fontId="68" fillId="33" borderId="0" xfId="0" applyFont="1" applyFill="1" applyBorder="1" applyAlignment="1" quotePrefix="1">
      <alignment horizontal="left"/>
    </xf>
    <xf numFmtId="0" fontId="68" fillId="33" borderId="14" xfId="0" applyFont="1" applyFill="1" applyBorder="1" applyAlignment="1">
      <alignment horizontal="centerContinuous" vertical="center"/>
    </xf>
    <xf numFmtId="0" fontId="69" fillId="33" borderId="17" xfId="0" applyFont="1" applyFill="1" applyBorder="1" applyAlignment="1">
      <alignment horizontal="centerContinuous" vertical="center"/>
    </xf>
    <xf numFmtId="0" fontId="69" fillId="33" borderId="16" xfId="0" applyFont="1" applyFill="1" applyBorder="1" applyAlignment="1">
      <alignment horizontal="centerContinuous" vertical="center"/>
    </xf>
    <xf numFmtId="0" fontId="68" fillId="33" borderId="15" xfId="0" applyFont="1" applyFill="1" applyBorder="1" applyAlignment="1">
      <alignment horizontal="centerContinuous" vertical="center"/>
    </xf>
    <xf numFmtId="0" fontId="69" fillId="33" borderId="15" xfId="0" applyFont="1" applyFill="1" applyBorder="1" applyAlignment="1">
      <alignment horizontal="centerContinuous" vertical="center"/>
    </xf>
    <xf numFmtId="0" fontId="68" fillId="33" borderId="17" xfId="0" applyFont="1" applyFill="1" applyBorder="1" applyAlignment="1">
      <alignment horizontal="centerContinuous" vertical="center"/>
    </xf>
    <xf numFmtId="0" fontId="68" fillId="33" borderId="11" xfId="0" applyFont="1" applyFill="1" applyBorder="1" applyAlignment="1">
      <alignment horizontal="centerContinuous" vertical="center" wrapText="1"/>
    </xf>
    <xf numFmtId="0" fontId="68" fillId="33" borderId="16" xfId="0" applyFont="1" applyFill="1" applyBorder="1" applyAlignment="1">
      <alignment horizontal="centerContinuous" vertical="center" wrapText="1"/>
    </xf>
    <xf numFmtId="0" fontId="68" fillId="33" borderId="14" xfId="0" applyFont="1" applyFill="1" applyBorder="1" applyAlignment="1">
      <alignment horizontal="centerContinuous" vertical="center" wrapText="1"/>
    </xf>
    <xf numFmtId="3" fontId="69" fillId="39" borderId="23" xfId="0" applyNumberFormat="1" applyFont="1" applyFill="1" applyBorder="1" applyAlignment="1" applyProtection="1">
      <alignment horizontal="center" vertical="center"/>
      <protection locked="0"/>
    </xf>
    <xf numFmtId="3" fontId="69" fillId="39" borderId="28" xfId="0" applyNumberFormat="1" applyFont="1" applyFill="1" applyBorder="1" applyAlignment="1" applyProtection="1">
      <alignment horizontal="center" vertical="center"/>
      <protection locked="0"/>
    </xf>
    <xf numFmtId="3" fontId="69" fillId="39" borderId="12" xfId="0" applyNumberFormat="1" applyFont="1" applyFill="1" applyBorder="1" applyAlignment="1" applyProtection="1">
      <alignment horizontal="center" vertical="center"/>
      <protection locked="0"/>
    </xf>
    <xf numFmtId="215" fontId="69" fillId="33" borderId="46" xfId="0" applyNumberFormat="1" applyFont="1" applyFill="1" applyBorder="1" applyAlignment="1" applyProtection="1">
      <alignment horizontal="center" vertical="center"/>
      <protection locked="0"/>
    </xf>
    <xf numFmtId="215" fontId="69" fillId="33" borderId="26" xfId="0" applyNumberFormat="1" applyFont="1" applyFill="1" applyBorder="1" applyAlignment="1" applyProtection="1">
      <alignment horizontal="center" vertical="center"/>
      <protection locked="0"/>
    </xf>
    <xf numFmtId="215" fontId="69" fillId="33" borderId="73" xfId="0" applyNumberFormat="1" applyFont="1" applyFill="1" applyBorder="1" applyAlignment="1" applyProtection="1">
      <alignment horizontal="center" vertical="center"/>
      <protection locked="0"/>
    </xf>
    <xf numFmtId="215" fontId="69" fillId="33" borderId="28" xfId="0" applyNumberFormat="1" applyFont="1" applyFill="1" applyBorder="1" applyAlignment="1" applyProtection="1">
      <alignment horizontal="center" vertical="center"/>
      <protection locked="0"/>
    </xf>
    <xf numFmtId="215" fontId="69" fillId="33" borderId="54" xfId="0" applyNumberFormat="1" applyFont="1" applyFill="1" applyBorder="1" applyAlignment="1" applyProtection="1">
      <alignment horizontal="center"/>
      <protection locked="0"/>
    </xf>
    <xf numFmtId="215" fontId="69" fillId="33" borderId="26" xfId="0" applyNumberFormat="1" applyFont="1" applyFill="1" applyBorder="1" applyAlignment="1" applyProtection="1">
      <alignment horizontal="center"/>
      <protection locked="0"/>
    </xf>
    <xf numFmtId="215" fontId="69" fillId="33" borderId="63" xfId="0" applyNumberFormat="1" applyFont="1" applyFill="1" applyBorder="1" applyAlignment="1" applyProtection="1">
      <alignment horizontal="center"/>
      <protection locked="0"/>
    </xf>
    <xf numFmtId="215" fontId="69" fillId="33" borderId="46" xfId="0" applyNumberFormat="1" applyFont="1" applyFill="1" applyBorder="1" applyAlignment="1" applyProtection="1">
      <alignment horizontal="center"/>
      <protection locked="0"/>
    </xf>
    <xf numFmtId="215" fontId="69" fillId="33" borderId="73" xfId="0" applyNumberFormat="1" applyFont="1" applyFill="1" applyBorder="1" applyAlignment="1" applyProtection="1">
      <alignment horizontal="center"/>
      <protection locked="0"/>
    </xf>
    <xf numFmtId="215" fontId="69" fillId="33" borderId="28" xfId="0" applyNumberFormat="1" applyFont="1" applyFill="1" applyBorder="1" applyAlignment="1" applyProtection="1">
      <alignment horizontal="center"/>
      <protection locked="0"/>
    </xf>
    <xf numFmtId="3" fontId="69" fillId="33" borderId="54" xfId="0" applyNumberFormat="1" applyFont="1" applyFill="1" applyBorder="1" applyAlignment="1" applyProtection="1">
      <alignment horizontal="center" vertical="center"/>
      <protection locked="0"/>
    </xf>
    <xf numFmtId="3" fontId="69" fillId="33" borderId="26" xfId="0" applyNumberFormat="1" applyFont="1" applyFill="1" applyBorder="1" applyAlignment="1" applyProtection="1">
      <alignment horizontal="center" vertical="center"/>
      <protection locked="0"/>
    </xf>
    <xf numFmtId="3" fontId="69" fillId="33" borderId="63" xfId="0" applyNumberFormat="1" applyFont="1" applyFill="1" applyBorder="1" applyAlignment="1" applyProtection="1">
      <alignment horizontal="center" vertical="center"/>
      <protection locked="0"/>
    </xf>
    <xf numFmtId="3" fontId="69" fillId="33" borderId="46" xfId="0" applyNumberFormat="1" applyFont="1" applyFill="1" applyBorder="1" applyAlignment="1" applyProtection="1">
      <alignment horizontal="center" vertical="center"/>
      <protection locked="0"/>
    </xf>
    <xf numFmtId="3" fontId="69" fillId="33" borderId="73" xfId="0" applyNumberFormat="1" applyFont="1" applyFill="1" applyBorder="1" applyAlignment="1" applyProtection="1">
      <alignment horizontal="center" vertical="center"/>
      <protection locked="0"/>
    </xf>
    <xf numFmtId="215" fontId="69" fillId="33" borderId="54" xfId="0" applyNumberFormat="1" applyFont="1" applyFill="1" applyBorder="1" applyAlignment="1" applyProtection="1">
      <alignment horizontal="center" vertical="center"/>
      <protection locked="0"/>
    </xf>
    <xf numFmtId="215" fontId="69" fillId="33" borderId="63" xfId="0" applyNumberFormat="1" applyFont="1" applyFill="1" applyBorder="1" applyAlignment="1" applyProtection="1">
      <alignment horizontal="center" vertical="center"/>
      <protection locked="0"/>
    </xf>
    <xf numFmtId="215" fontId="69" fillId="33" borderId="27" xfId="0" applyNumberFormat="1" applyFont="1" applyFill="1" applyBorder="1" applyAlignment="1" applyProtection="1">
      <alignment horizontal="center" vertical="center"/>
      <protection locked="0"/>
    </xf>
    <xf numFmtId="215" fontId="69" fillId="33" borderId="59" xfId="0" applyNumberFormat="1" applyFont="1" applyFill="1" applyBorder="1" applyAlignment="1" applyProtection="1">
      <alignment horizontal="center" vertical="center"/>
      <protection locked="0"/>
    </xf>
    <xf numFmtId="215" fontId="69" fillId="33" borderId="58" xfId="0" applyNumberFormat="1" applyFont="1" applyFill="1" applyBorder="1" applyAlignment="1" applyProtection="1">
      <alignment horizontal="center" vertical="center"/>
      <protection locked="0"/>
    </xf>
    <xf numFmtId="215" fontId="69" fillId="33" borderId="74" xfId="0" applyNumberFormat="1" applyFont="1" applyFill="1" applyBorder="1" applyAlignment="1" applyProtection="1">
      <alignment horizontal="center" vertical="center"/>
      <protection locked="0"/>
    </xf>
    <xf numFmtId="215" fontId="69" fillId="33" borderId="75" xfId="0" applyNumberFormat="1" applyFont="1" applyFill="1" applyBorder="1" applyAlignment="1" applyProtection="1">
      <alignment horizontal="center" vertical="center"/>
      <protection locked="0"/>
    </xf>
    <xf numFmtId="215" fontId="69" fillId="33" borderId="22" xfId="0" applyNumberFormat="1" applyFont="1" applyFill="1" applyBorder="1" applyAlignment="1" applyProtection="1">
      <alignment horizontal="center" vertical="center"/>
      <protection locked="0"/>
    </xf>
    <xf numFmtId="0" fontId="68" fillId="33" borderId="15" xfId="62" applyFont="1" applyFill="1" applyBorder="1" applyAlignment="1">
      <alignment horizontal="center" vertical="center"/>
      <protection/>
    </xf>
    <xf numFmtId="0" fontId="69" fillId="33" borderId="15" xfId="62" applyFont="1" applyFill="1" applyBorder="1" applyAlignment="1">
      <alignment horizontal="center" vertical="center"/>
      <protection/>
    </xf>
    <xf numFmtId="0" fontId="69" fillId="33" borderId="16" xfId="62" applyFont="1" applyFill="1" applyBorder="1" applyAlignment="1">
      <alignment horizontal="center" vertical="center"/>
      <protection/>
    </xf>
    <xf numFmtId="215" fontId="69" fillId="33" borderId="23" xfId="44" applyNumberFormat="1" applyFont="1" applyFill="1" applyBorder="1" applyAlignment="1" applyProtection="1">
      <alignment horizontal="center"/>
      <protection locked="0"/>
    </xf>
    <xf numFmtId="215" fontId="69" fillId="33" borderId="12" xfId="44" applyNumberFormat="1" applyFont="1" applyFill="1" applyBorder="1" applyAlignment="1" applyProtection="1">
      <alignment horizontal="center"/>
      <protection locked="0"/>
    </xf>
    <xf numFmtId="215" fontId="69" fillId="33" borderId="23" xfId="44" applyNumberFormat="1" applyFont="1" applyFill="1" applyBorder="1" applyAlignment="1" applyProtection="1">
      <alignment horizontal="center" vertical="top"/>
      <protection locked="0"/>
    </xf>
    <xf numFmtId="0" fontId="69" fillId="33" borderId="14" xfId="62" applyFont="1" applyFill="1" applyBorder="1">
      <alignment/>
      <protection/>
    </xf>
    <xf numFmtId="0" fontId="69" fillId="33" borderId="15" xfId="62" applyFont="1" applyFill="1" applyBorder="1">
      <alignment/>
      <protection/>
    </xf>
    <xf numFmtId="0" fontId="69" fillId="33" borderId="21" xfId="62" applyFont="1" applyFill="1" applyBorder="1" applyAlignment="1">
      <alignment/>
      <protection/>
    </xf>
    <xf numFmtId="0" fontId="69" fillId="33" borderId="28" xfId="62" applyFont="1" applyFill="1" applyBorder="1">
      <alignment/>
      <protection/>
    </xf>
    <xf numFmtId="0" fontId="69" fillId="33" borderId="28" xfId="62" applyFont="1" applyFill="1" applyBorder="1" applyAlignment="1">
      <alignment/>
      <protection/>
    </xf>
    <xf numFmtId="0" fontId="69" fillId="33" borderId="22" xfId="62" applyFont="1" applyFill="1" applyBorder="1" applyAlignment="1">
      <alignment vertical="top"/>
      <protection/>
    </xf>
    <xf numFmtId="3" fontId="18" fillId="33" borderId="75" xfId="0" applyNumberFormat="1" applyFont="1" applyFill="1" applyBorder="1" applyAlignment="1" applyProtection="1">
      <alignment horizontal="center" vertical="center"/>
      <protection locked="0"/>
    </xf>
    <xf numFmtId="0" fontId="69" fillId="33" borderId="14" xfId="0" applyFont="1" applyFill="1" applyBorder="1" applyAlignment="1">
      <alignment vertical="center"/>
    </xf>
    <xf numFmtId="0" fontId="69" fillId="33" borderId="16" xfId="0" applyFont="1" applyFill="1" applyBorder="1" applyAlignment="1">
      <alignment horizontal="justify" vertical="center" wrapText="1"/>
    </xf>
    <xf numFmtId="3" fontId="69" fillId="33" borderId="59" xfId="0" applyNumberFormat="1" applyFont="1" applyFill="1" applyBorder="1" applyAlignment="1" applyProtection="1">
      <alignment horizontal="center" vertical="center"/>
      <protection locked="0"/>
    </xf>
    <xf numFmtId="0" fontId="69" fillId="33" borderId="16" xfId="0" applyFont="1" applyFill="1" applyBorder="1" applyAlignment="1">
      <alignment vertical="center"/>
    </xf>
    <xf numFmtId="0" fontId="69" fillId="33" borderId="22" xfId="0" applyFont="1" applyFill="1" applyBorder="1" applyAlignment="1">
      <alignment vertical="center"/>
    </xf>
    <xf numFmtId="0" fontId="69" fillId="33" borderId="28" xfId="0" applyFont="1" applyFill="1" applyBorder="1" applyAlignment="1">
      <alignment vertical="center"/>
    </xf>
    <xf numFmtId="0" fontId="69" fillId="33" borderId="23" xfId="0" applyFont="1" applyFill="1" applyBorder="1" applyAlignment="1" applyProtection="1">
      <alignment horizontal="center"/>
      <protection locked="0"/>
    </xf>
    <xf numFmtId="0" fontId="69" fillId="33" borderId="28" xfId="0" applyFont="1" applyFill="1" applyBorder="1" applyAlignment="1" applyProtection="1">
      <alignment horizontal="center"/>
      <protection locked="0"/>
    </xf>
    <xf numFmtId="0" fontId="69" fillId="33" borderId="12" xfId="0" applyFont="1" applyFill="1" applyBorder="1" applyAlignment="1" applyProtection="1">
      <alignment horizontal="center"/>
      <protection locked="0"/>
    </xf>
    <xf numFmtId="0" fontId="69" fillId="33" borderId="28" xfId="0" applyFont="1" applyFill="1" applyBorder="1" applyAlignment="1">
      <alignment/>
    </xf>
    <xf numFmtId="3" fontId="69" fillId="33" borderId="26" xfId="0" applyNumberFormat="1" applyFont="1" applyFill="1" applyBorder="1" applyAlignment="1" applyProtection="1" quotePrefix="1">
      <alignment horizontal="left" vertical="center"/>
      <protection locked="0"/>
    </xf>
    <xf numFmtId="3" fontId="69" fillId="33" borderId="23" xfId="0" applyNumberFormat="1" applyFont="1" applyFill="1" applyBorder="1" applyAlignment="1" applyProtection="1">
      <alignment horizontal="center"/>
      <protection locked="0"/>
    </xf>
    <xf numFmtId="3" fontId="69" fillId="33" borderId="12" xfId="0" applyNumberFormat="1" applyFont="1" applyFill="1" applyBorder="1" applyAlignment="1" applyProtection="1" quotePrefix="1">
      <alignment horizontal="center"/>
      <protection locked="0"/>
    </xf>
    <xf numFmtId="3" fontId="69" fillId="33" borderId="28" xfId="0" applyNumberFormat="1" applyFont="1" applyFill="1" applyBorder="1" applyAlignment="1" applyProtection="1">
      <alignment horizontal="center"/>
      <protection locked="0"/>
    </xf>
    <xf numFmtId="3" fontId="69" fillId="33" borderId="12" xfId="0" applyNumberFormat="1" applyFont="1" applyFill="1" applyBorder="1" applyAlignment="1" applyProtection="1">
      <alignment horizontal="center"/>
      <protection locked="0"/>
    </xf>
    <xf numFmtId="0" fontId="8" fillId="33" borderId="14" xfId="0" applyFont="1" applyFill="1" applyBorder="1" applyAlignment="1">
      <alignment vertical="center"/>
    </xf>
    <xf numFmtId="0" fontId="69" fillId="33" borderId="16" xfId="0" applyFont="1" applyFill="1" applyBorder="1" applyAlignment="1">
      <alignment horizontal="centerContinuous" vertical="top" wrapText="1"/>
    </xf>
    <xf numFmtId="0" fontId="68" fillId="33" borderId="11" xfId="0" applyFont="1" applyFill="1" applyBorder="1" applyAlignment="1">
      <alignment horizontal="center" vertical="center"/>
    </xf>
    <xf numFmtId="0" fontId="68" fillId="33" borderId="14" xfId="0" applyFont="1" applyFill="1" applyBorder="1" applyAlignment="1">
      <alignment horizontal="center" vertical="center"/>
    </xf>
    <xf numFmtId="0" fontId="69" fillId="33" borderId="16" xfId="0" applyFont="1" applyFill="1" applyBorder="1" applyAlignment="1">
      <alignment horizontal="center" vertical="center"/>
    </xf>
    <xf numFmtId="0" fontId="73" fillId="34" borderId="14" xfId="0" applyFont="1" applyFill="1" applyBorder="1" applyAlignment="1" applyProtection="1">
      <alignment vertical="center"/>
      <protection locked="0"/>
    </xf>
    <xf numFmtId="0" fontId="73" fillId="34" borderId="0" xfId="0" applyFont="1" applyFill="1" applyBorder="1" applyAlignment="1">
      <alignment vertical="center"/>
    </xf>
    <xf numFmtId="0" fontId="73" fillId="0" borderId="0" xfId="0" applyFont="1" applyFill="1" applyBorder="1" applyAlignment="1" applyProtection="1">
      <alignment vertical="center"/>
      <protection locked="0"/>
    </xf>
    <xf numFmtId="0" fontId="73" fillId="0" borderId="0" xfId="0" applyFont="1" applyFill="1" applyBorder="1" applyAlignment="1">
      <alignment vertical="center"/>
    </xf>
    <xf numFmtId="0" fontId="73" fillId="34" borderId="16" xfId="0" applyFont="1" applyFill="1" applyBorder="1" applyAlignment="1" applyProtection="1">
      <alignment vertical="center"/>
      <protection locked="0"/>
    </xf>
    <xf numFmtId="0" fontId="74" fillId="34" borderId="14" xfId="0" applyFont="1" applyFill="1" applyBorder="1" applyAlignment="1">
      <alignment vertical="center"/>
    </xf>
    <xf numFmtId="0" fontId="75" fillId="34" borderId="12" xfId="0" applyFont="1" applyFill="1" applyBorder="1" applyAlignment="1">
      <alignment/>
    </xf>
    <xf numFmtId="0" fontId="76" fillId="34" borderId="0" xfId="0" applyFont="1" applyFill="1" applyBorder="1" applyAlignment="1" quotePrefix="1">
      <alignment horizontal="left" wrapText="1"/>
    </xf>
    <xf numFmtId="0" fontId="74" fillId="34" borderId="12" xfId="0" applyFont="1" applyFill="1" applyBorder="1" applyAlignment="1">
      <alignment vertical="center"/>
    </xf>
    <xf numFmtId="0" fontId="73" fillId="34" borderId="0" xfId="0" applyFont="1" applyFill="1" applyBorder="1" applyAlignment="1" quotePrefix="1">
      <alignment horizontal="left" vertical="center"/>
    </xf>
    <xf numFmtId="0" fontId="74" fillId="34" borderId="12" xfId="0" applyFont="1" applyFill="1" applyBorder="1" applyAlignment="1" quotePrefix="1">
      <alignment vertical="center"/>
    </xf>
    <xf numFmtId="0" fontId="76" fillId="34" borderId="0" xfId="0" applyFont="1" applyFill="1" applyBorder="1" applyAlignment="1">
      <alignment/>
    </xf>
    <xf numFmtId="0" fontId="78" fillId="34" borderId="12" xfId="0" applyFont="1" applyFill="1" applyBorder="1" applyAlignment="1">
      <alignment vertical="center"/>
    </xf>
    <xf numFmtId="0" fontId="75" fillId="34" borderId="12" xfId="0" applyFont="1" applyFill="1" applyBorder="1" applyAlignment="1">
      <alignment vertical="center"/>
    </xf>
    <xf numFmtId="0" fontId="73" fillId="34" borderId="0" xfId="0" applyFont="1" applyFill="1" applyBorder="1" applyAlignment="1">
      <alignment horizontal="left" vertical="center"/>
    </xf>
    <xf numFmtId="0" fontId="76" fillId="34" borderId="0" xfId="0" applyFont="1" applyFill="1" applyBorder="1" applyAlignment="1">
      <alignment vertical="center"/>
    </xf>
    <xf numFmtId="0" fontId="78" fillId="34" borderId="12" xfId="0" applyFont="1" applyFill="1" applyBorder="1" applyAlignment="1">
      <alignment/>
    </xf>
    <xf numFmtId="0" fontId="78" fillId="34" borderId="10" xfId="0" applyFont="1" applyFill="1" applyBorder="1" applyAlignment="1">
      <alignment vertical="center"/>
    </xf>
    <xf numFmtId="0" fontId="73" fillId="34" borderId="19" xfId="0" applyFont="1" applyFill="1" applyBorder="1" applyAlignment="1">
      <alignment horizontal="left" vertical="center"/>
    </xf>
    <xf numFmtId="1" fontId="80" fillId="34" borderId="54" xfId="0" applyNumberFormat="1" applyFont="1" applyFill="1" applyBorder="1" applyAlignment="1" applyProtection="1">
      <alignment horizontal="center" vertical="center"/>
      <protection locked="0"/>
    </xf>
    <xf numFmtId="3" fontId="57" fillId="34" borderId="23" xfId="0" applyNumberFormat="1" applyFont="1" applyFill="1" applyBorder="1" applyAlignment="1" applyProtection="1">
      <alignment horizontal="center" vertical="center"/>
      <protection locked="0"/>
    </xf>
    <xf numFmtId="0" fontId="73" fillId="34" borderId="11" xfId="0" applyFont="1" applyFill="1" applyBorder="1" applyAlignment="1">
      <alignment horizontal="center" vertical="center"/>
    </xf>
    <xf numFmtId="0" fontId="69" fillId="33" borderId="16" xfId="0" applyFont="1" applyFill="1" applyBorder="1" applyAlignment="1">
      <alignment horizontal="centerContinuous" vertical="center" wrapText="1"/>
    </xf>
    <xf numFmtId="0" fontId="73" fillId="34" borderId="16" xfId="0" applyFont="1" applyFill="1" applyBorder="1" applyAlignment="1">
      <alignment horizontal="centerContinuous" vertical="center" wrapText="1"/>
    </xf>
    <xf numFmtId="3" fontId="57" fillId="34" borderId="18" xfId="0" applyNumberFormat="1" applyFont="1" applyFill="1" applyBorder="1" applyAlignment="1" applyProtection="1">
      <alignment horizontal="center" vertical="center"/>
      <protection locked="0"/>
    </xf>
    <xf numFmtId="1" fontId="80" fillId="34" borderId="23" xfId="0" applyNumberFormat="1" applyFont="1" applyFill="1" applyBorder="1" applyAlignment="1" applyProtection="1">
      <alignment horizontal="center" vertical="center"/>
      <protection locked="0"/>
    </xf>
    <xf numFmtId="1" fontId="80" fillId="34" borderId="20" xfId="0" applyNumberFormat="1" applyFont="1" applyFill="1" applyBorder="1" applyAlignment="1" applyProtection="1">
      <alignment horizontal="center" vertical="center"/>
      <protection locked="0"/>
    </xf>
    <xf numFmtId="0" fontId="45" fillId="40" borderId="13" xfId="0" applyFont="1" applyFill="1" applyBorder="1" applyAlignment="1" applyProtection="1">
      <alignment horizontal="left" vertical="center"/>
      <protection locked="0"/>
    </xf>
    <xf numFmtId="1" fontId="45" fillId="40" borderId="21" xfId="0" applyNumberFormat="1" applyFont="1" applyFill="1" applyBorder="1" applyAlignment="1" applyProtection="1">
      <alignment vertical="center"/>
      <protection locked="0"/>
    </xf>
    <xf numFmtId="0" fontId="45" fillId="40" borderId="10" xfId="0" applyFont="1" applyFill="1" applyBorder="1" applyAlignment="1" applyProtection="1">
      <alignment horizontal="left" vertical="center"/>
      <protection locked="0"/>
    </xf>
    <xf numFmtId="1" fontId="45" fillId="40" borderId="22" xfId="0" applyNumberFormat="1" applyFont="1" applyFill="1" applyBorder="1" applyAlignment="1" applyProtection="1" quotePrefix="1">
      <alignment vertical="center"/>
      <protection locked="0"/>
    </xf>
    <xf numFmtId="0" fontId="0" fillId="0" borderId="0" xfId="0" applyFill="1" applyAlignment="1">
      <alignment/>
    </xf>
    <xf numFmtId="0" fontId="0" fillId="0" borderId="0" xfId="0" applyFill="1" applyAlignment="1">
      <alignment vertical="center"/>
    </xf>
    <xf numFmtId="0" fontId="80" fillId="0" borderId="0" xfId="0" applyFont="1" applyFill="1" applyAlignment="1">
      <alignment/>
    </xf>
    <xf numFmtId="0" fontId="80" fillId="0" borderId="0" xfId="0" applyFont="1" applyFill="1" applyAlignment="1">
      <alignment horizontal="center"/>
    </xf>
    <xf numFmtId="0" fontId="45" fillId="0" borderId="0" xfId="0" applyFont="1" applyFill="1" applyAlignment="1">
      <alignment/>
    </xf>
    <xf numFmtId="0" fontId="80" fillId="0" borderId="0" xfId="0" applyFont="1" applyFill="1" applyAlignment="1">
      <alignment vertical="center"/>
    </xf>
    <xf numFmtId="0" fontId="80" fillId="0" borderId="0" xfId="0" applyFont="1" applyFill="1" applyBorder="1" applyAlignment="1">
      <alignment vertical="center"/>
    </xf>
    <xf numFmtId="0" fontId="45" fillId="0" borderId="0" xfId="0" applyFont="1" applyFill="1" applyAlignment="1">
      <alignment vertical="center"/>
    </xf>
    <xf numFmtId="0" fontId="80" fillId="0" borderId="0" xfId="0" applyFont="1" applyFill="1" applyBorder="1" applyAlignment="1">
      <alignment horizontal="center" vertical="center"/>
    </xf>
    <xf numFmtId="0" fontId="45" fillId="0" borderId="0" xfId="0" applyFont="1" applyFill="1" applyAlignment="1">
      <alignment horizontal="center"/>
    </xf>
    <xf numFmtId="0" fontId="8" fillId="33" borderId="12" xfId="0" applyFont="1" applyFill="1" applyBorder="1" applyAlignment="1" quotePrefix="1">
      <alignment vertical="top"/>
    </xf>
    <xf numFmtId="0" fontId="69" fillId="33" borderId="0" xfId="0" applyFont="1" applyFill="1" applyBorder="1" applyAlignment="1">
      <alignment vertical="top"/>
    </xf>
    <xf numFmtId="3" fontId="69" fillId="39" borderId="23" xfId="0" applyNumberFormat="1" applyFont="1" applyFill="1" applyBorder="1" applyAlignment="1" applyProtection="1">
      <alignment horizontal="center" vertical="top"/>
      <protection locked="0"/>
    </xf>
    <xf numFmtId="215" fontId="69" fillId="33" borderId="73" xfId="0" applyNumberFormat="1" applyFont="1" applyFill="1" applyBorder="1" applyAlignment="1" applyProtection="1">
      <alignment horizontal="center" vertical="top"/>
      <protection locked="0"/>
    </xf>
    <xf numFmtId="0" fontId="69" fillId="33" borderId="28" xfId="0" applyFont="1" applyFill="1" applyBorder="1" applyAlignment="1">
      <alignment vertical="top"/>
    </xf>
    <xf numFmtId="3" fontId="18" fillId="33" borderId="0" xfId="0" applyNumberFormat="1" applyFont="1" applyFill="1" applyBorder="1" applyAlignment="1" quotePrefix="1">
      <alignment horizontal="center" vertical="top"/>
    </xf>
    <xf numFmtId="3" fontId="18" fillId="33" borderId="0" xfId="0" applyNumberFormat="1" applyFont="1" applyFill="1" applyBorder="1" applyAlignment="1">
      <alignment horizontal="center" vertical="top"/>
    </xf>
    <xf numFmtId="0" fontId="18" fillId="33" borderId="0" xfId="0" applyFont="1" applyFill="1" applyAlignment="1">
      <alignment vertical="top"/>
    </xf>
    <xf numFmtId="0" fontId="8" fillId="33" borderId="12" xfId="0" applyFont="1" applyFill="1" applyBorder="1" applyAlignment="1">
      <alignment vertical="top"/>
    </xf>
    <xf numFmtId="215" fontId="69" fillId="33" borderId="26" xfId="0" applyNumberFormat="1" applyFont="1" applyFill="1" applyBorder="1" applyAlignment="1" applyProtection="1">
      <alignment horizontal="center" vertical="top"/>
      <protection locked="0"/>
    </xf>
    <xf numFmtId="0" fontId="73" fillId="34" borderId="0" xfId="0" applyFont="1" applyFill="1" applyBorder="1" applyAlignment="1">
      <alignment vertical="top"/>
    </xf>
    <xf numFmtId="215" fontId="69" fillId="33" borderId="28" xfId="0" applyNumberFormat="1" applyFont="1" applyFill="1" applyBorder="1" applyAlignment="1" applyProtection="1">
      <alignment horizontal="center" vertical="top"/>
      <protection locked="0"/>
    </xf>
    <xf numFmtId="0" fontId="11" fillId="33" borderId="12" xfId="0" applyFont="1" applyFill="1" applyBorder="1" applyAlignment="1">
      <alignment vertical="top"/>
    </xf>
    <xf numFmtId="0" fontId="76" fillId="34" borderId="0" xfId="0" applyFont="1" applyFill="1" applyBorder="1" applyAlignment="1" quotePrefix="1">
      <alignment horizontal="left" vertical="center" wrapText="1"/>
    </xf>
    <xf numFmtId="0" fontId="74" fillId="34" borderId="12" xfId="0" applyFont="1" applyFill="1" applyBorder="1" applyAlignment="1">
      <alignment/>
    </xf>
    <xf numFmtId="0" fontId="76" fillId="34" borderId="0" xfId="0" applyFont="1" applyFill="1" applyBorder="1" applyAlignment="1" quotePrefix="1">
      <alignment horizontal="left" vertical="center"/>
    </xf>
    <xf numFmtId="0" fontId="73" fillId="34" borderId="19" xfId="0" applyFont="1" applyFill="1" applyBorder="1" applyAlignment="1">
      <alignment vertical="center"/>
    </xf>
    <xf numFmtId="0" fontId="74" fillId="34" borderId="18" xfId="0" applyFont="1" applyFill="1" applyBorder="1" applyAlignment="1">
      <alignment vertical="center"/>
    </xf>
    <xf numFmtId="0" fontId="82" fillId="34" borderId="18" xfId="0" applyFont="1" applyFill="1" applyBorder="1" applyAlignment="1">
      <alignment vertical="center"/>
    </xf>
    <xf numFmtId="0" fontId="74" fillId="34" borderId="23" xfId="0" applyFont="1" applyFill="1" applyBorder="1" applyAlignment="1">
      <alignment vertical="center"/>
    </xf>
    <xf numFmtId="0" fontId="82" fillId="34" borderId="23" xfId="0" applyFont="1" applyFill="1" applyBorder="1" applyAlignment="1">
      <alignment vertical="center"/>
    </xf>
    <xf numFmtId="0" fontId="74" fillId="34" borderId="20" xfId="0" applyFont="1" applyFill="1" applyBorder="1" applyAlignment="1">
      <alignment vertical="center"/>
    </xf>
    <xf numFmtId="0" fontId="82" fillId="34" borderId="20" xfId="0" applyFont="1" applyFill="1" applyBorder="1" applyAlignment="1">
      <alignment vertical="center"/>
    </xf>
    <xf numFmtId="0" fontId="73" fillId="34" borderId="15" xfId="0" applyFont="1" applyFill="1" applyBorder="1" applyAlignment="1">
      <alignment horizontal="centerContinuous" vertical="top" wrapText="1"/>
    </xf>
    <xf numFmtId="0" fontId="81" fillId="34" borderId="18" xfId="0" applyFont="1" applyFill="1" applyBorder="1" applyAlignment="1">
      <alignment vertical="center"/>
    </xf>
    <xf numFmtId="0" fontId="81" fillId="34" borderId="23" xfId="0" applyFont="1" applyFill="1" applyBorder="1" applyAlignment="1">
      <alignment vertical="center"/>
    </xf>
    <xf numFmtId="0" fontId="81" fillId="34" borderId="20" xfId="0" applyFont="1" applyFill="1" applyBorder="1" applyAlignment="1">
      <alignment vertical="center"/>
    </xf>
    <xf numFmtId="0" fontId="74" fillId="34" borderId="13" xfId="0" applyFont="1" applyFill="1" applyBorder="1" applyAlignment="1">
      <alignment horizontal="centerContinuous" vertical="center" wrapText="1"/>
    </xf>
    <xf numFmtId="0" fontId="76" fillId="34" borderId="17" xfId="0" applyFont="1" applyFill="1" applyBorder="1" applyAlignment="1">
      <alignment horizontal="centerContinuous" wrapText="1"/>
    </xf>
    <xf numFmtId="0" fontId="74" fillId="34" borderId="10" xfId="0" applyFont="1" applyFill="1" applyBorder="1" applyAlignment="1">
      <alignment horizontal="centerContinuous" vertical="center" wrapText="1"/>
    </xf>
    <xf numFmtId="0" fontId="73" fillId="34" borderId="19" xfId="0" applyFont="1" applyFill="1" applyBorder="1" applyAlignment="1">
      <alignment horizontal="centerContinuous" vertical="center" wrapText="1"/>
    </xf>
    <xf numFmtId="0" fontId="83" fillId="34" borderId="14" xfId="0" applyFont="1" applyFill="1" applyBorder="1" applyAlignment="1">
      <alignment horizontal="centerContinuous" vertical="center"/>
    </xf>
    <xf numFmtId="0" fontId="74" fillId="34" borderId="15" xfId="0" applyFont="1" applyFill="1" applyBorder="1" applyAlignment="1">
      <alignment horizontal="centerContinuous" vertical="center"/>
    </xf>
    <xf numFmtId="0" fontId="83" fillId="34" borderId="15" xfId="0" applyFont="1" applyFill="1" applyBorder="1" applyAlignment="1">
      <alignment horizontal="centerContinuous" vertical="center"/>
    </xf>
    <xf numFmtId="0" fontId="74" fillId="34" borderId="16" xfId="0" applyFont="1" applyFill="1" applyBorder="1" applyAlignment="1">
      <alignment horizontal="centerContinuous" vertical="center"/>
    </xf>
    <xf numFmtId="0" fontId="83" fillId="34" borderId="17" xfId="0" applyFont="1" applyFill="1" applyBorder="1" applyAlignment="1">
      <alignment horizontal="centerContinuous" wrapText="1"/>
    </xf>
    <xf numFmtId="0" fontId="83" fillId="34" borderId="18" xfId="0" applyFont="1" applyFill="1" applyBorder="1" applyAlignment="1">
      <alignment horizontal="center" wrapText="1"/>
    </xf>
    <xf numFmtId="0" fontId="83" fillId="34" borderId="13" xfId="0" applyFont="1" applyFill="1" applyBorder="1" applyAlignment="1">
      <alignment horizontal="center" wrapText="1"/>
    </xf>
    <xf numFmtId="0" fontId="83" fillId="34" borderId="11" xfId="0" applyFont="1" applyFill="1" applyBorder="1" applyAlignment="1">
      <alignment horizontal="center" vertical="center"/>
    </xf>
    <xf numFmtId="0" fontId="83" fillId="34" borderId="19" xfId="0" applyFont="1" applyFill="1" applyBorder="1" applyAlignment="1">
      <alignment horizontal="centerContinuous" vertical="top" wrapText="1"/>
    </xf>
    <xf numFmtId="0" fontId="83" fillId="34" borderId="20" xfId="0" applyFont="1" applyFill="1" applyBorder="1" applyAlignment="1">
      <alignment horizontal="centerContinuous" vertical="top" wrapText="1"/>
    </xf>
    <xf numFmtId="0" fontId="83" fillId="34" borderId="10" xfId="0" applyFont="1" applyFill="1" applyBorder="1" applyAlignment="1">
      <alignment horizontal="centerContinuous" vertical="top" wrapText="1"/>
    </xf>
    <xf numFmtId="0" fontId="8" fillId="34" borderId="12" xfId="0" applyFont="1" applyFill="1" applyBorder="1" applyAlignment="1" applyProtection="1">
      <alignment horizontal="center" vertical="center"/>
      <protection locked="0"/>
    </xf>
    <xf numFmtId="3" fontId="18" fillId="34" borderId="73" xfId="0" applyNumberFormat="1" applyFont="1" applyFill="1" applyBorder="1" applyAlignment="1" applyProtection="1">
      <alignment horizontal="center" vertical="center"/>
      <protection locked="0"/>
    </xf>
    <xf numFmtId="3" fontId="8" fillId="34" borderId="12" xfId="0" applyNumberFormat="1" applyFont="1" applyFill="1" applyBorder="1" applyAlignment="1" applyProtection="1">
      <alignment horizontal="center" vertical="center"/>
      <protection locked="0"/>
    </xf>
    <xf numFmtId="3" fontId="18" fillId="34" borderId="12" xfId="0" applyNumberFormat="1" applyFont="1" applyFill="1" applyBorder="1" applyAlignment="1" applyProtection="1">
      <alignment horizontal="center" vertical="center"/>
      <protection locked="0"/>
    </xf>
    <xf numFmtId="3" fontId="18" fillId="34" borderId="75" xfId="0" applyNumberFormat="1" applyFont="1" applyFill="1" applyBorder="1" applyAlignment="1" applyProtection="1">
      <alignment horizontal="center" vertical="center"/>
      <protection locked="0"/>
    </xf>
    <xf numFmtId="3" fontId="18" fillId="0" borderId="0" xfId="0" applyNumberFormat="1" applyFont="1" applyFill="1" applyBorder="1" applyAlignment="1" applyProtection="1">
      <alignment horizontal="center" vertical="center"/>
      <protection locked="0"/>
    </xf>
    <xf numFmtId="0" fontId="18" fillId="0" borderId="0" xfId="0" applyFont="1" applyFill="1" applyBorder="1" applyAlignment="1">
      <alignment vertical="center"/>
    </xf>
    <xf numFmtId="1" fontId="80" fillId="34" borderId="18" xfId="0" applyNumberFormat="1" applyFont="1" applyFill="1" applyBorder="1" applyAlignment="1" applyProtection="1">
      <alignment horizontal="center" vertical="center"/>
      <protection locked="0"/>
    </xf>
    <xf numFmtId="3" fontId="85" fillId="34" borderId="26" xfId="0" applyNumberFormat="1" applyFont="1" applyFill="1" applyBorder="1" applyAlignment="1" applyProtection="1">
      <alignment horizontal="center" vertical="center"/>
      <protection locked="0"/>
    </xf>
    <xf numFmtId="215" fontId="81" fillId="34" borderId="26" xfId="0" applyNumberFormat="1" applyFont="1" applyFill="1" applyBorder="1" applyAlignment="1" applyProtection="1">
      <alignment horizontal="center" vertical="center"/>
      <protection locked="0"/>
    </xf>
    <xf numFmtId="3" fontId="81" fillId="34" borderId="23" xfId="0" applyNumberFormat="1" applyFont="1" applyFill="1" applyBorder="1" applyAlignment="1" applyProtection="1">
      <alignment horizontal="center" vertical="center"/>
      <protection locked="0"/>
    </xf>
    <xf numFmtId="3" fontId="85" fillId="34" borderId="59" xfId="0" applyNumberFormat="1" applyFont="1" applyFill="1" applyBorder="1" applyAlignment="1" applyProtection="1">
      <alignment horizontal="center" vertical="center"/>
      <protection locked="0"/>
    </xf>
    <xf numFmtId="0" fontId="74" fillId="34" borderId="23" xfId="0" applyFont="1" applyFill="1" applyBorder="1" applyAlignment="1" applyProtection="1">
      <alignment horizontal="center"/>
      <protection locked="0"/>
    </xf>
    <xf numFmtId="3" fontId="81" fillId="41" borderId="23" xfId="0" applyNumberFormat="1" applyFont="1" applyFill="1" applyBorder="1" applyAlignment="1" applyProtection="1">
      <alignment horizontal="center" vertical="center"/>
      <protection locked="0"/>
    </xf>
    <xf numFmtId="3" fontId="74" fillId="34" borderId="23" xfId="0" applyNumberFormat="1" applyFont="1" applyFill="1" applyBorder="1" applyAlignment="1" applyProtection="1">
      <alignment horizontal="center"/>
      <protection locked="0"/>
    </xf>
    <xf numFmtId="1" fontId="80" fillId="34" borderId="12" xfId="0" applyNumberFormat="1" applyFont="1" applyFill="1" applyBorder="1" applyAlignment="1" applyProtection="1">
      <alignment horizontal="center" vertical="center"/>
      <protection locked="0"/>
    </xf>
    <xf numFmtId="3" fontId="18" fillId="34" borderId="20" xfId="0" applyNumberFormat="1" applyFont="1" applyFill="1" applyBorder="1" applyAlignment="1" applyProtection="1">
      <alignment horizontal="center" vertical="center"/>
      <protection locked="0"/>
    </xf>
    <xf numFmtId="0" fontId="73" fillId="34" borderId="17" xfId="0" applyFont="1" applyFill="1" applyBorder="1" applyAlignment="1">
      <alignment horizontal="centerContinuous" vertical="center" wrapText="1"/>
    </xf>
    <xf numFmtId="0" fontId="76" fillId="34" borderId="14" xfId="0" applyFont="1" applyFill="1" applyBorder="1" applyAlignment="1">
      <alignment horizontal="centerContinuous" vertical="center"/>
    </xf>
    <xf numFmtId="0" fontId="73" fillId="34" borderId="17" xfId="0" applyFont="1" applyFill="1" applyBorder="1" applyAlignment="1">
      <alignment horizontal="centerContinuous" vertical="center"/>
    </xf>
    <xf numFmtId="0" fontId="73" fillId="34" borderId="16" xfId="0" applyFont="1" applyFill="1" applyBorder="1" applyAlignment="1">
      <alignment horizontal="centerContinuous" vertical="center"/>
    </xf>
    <xf numFmtId="0" fontId="76" fillId="34" borderId="15" xfId="0" applyFont="1" applyFill="1" applyBorder="1" applyAlignment="1">
      <alignment horizontal="centerContinuous" vertical="center"/>
    </xf>
    <xf numFmtId="0" fontId="73" fillId="34" borderId="15" xfId="0" applyFont="1" applyFill="1" applyBorder="1" applyAlignment="1">
      <alignment horizontal="centerContinuous" vertical="center"/>
    </xf>
    <xf numFmtId="0" fontId="73" fillId="34" borderId="19" xfId="0" applyFont="1" applyFill="1" applyBorder="1" applyAlignment="1">
      <alignment horizontal="centerContinuous" vertical="top" wrapText="1"/>
    </xf>
    <xf numFmtId="0" fontId="76" fillId="34" borderId="11" xfId="0" applyFont="1" applyFill="1" applyBorder="1" applyAlignment="1">
      <alignment horizontal="centerContinuous" vertical="center" wrapText="1"/>
    </xf>
    <xf numFmtId="0" fontId="76" fillId="34" borderId="16" xfId="0" applyFont="1" applyFill="1" applyBorder="1" applyAlignment="1">
      <alignment horizontal="centerContinuous" vertical="center" wrapText="1"/>
    </xf>
    <xf numFmtId="0" fontId="76" fillId="34" borderId="14" xfId="0" applyFont="1" applyFill="1" applyBorder="1" applyAlignment="1">
      <alignment horizontal="centerContinuous" vertical="center" wrapText="1"/>
    </xf>
    <xf numFmtId="0" fontId="74" fillId="34" borderId="12" xfId="0" applyFont="1" applyFill="1" applyBorder="1" applyAlignment="1" quotePrefix="1">
      <alignment/>
    </xf>
    <xf numFmtId="0" fontId="76" fillId="34" borderId="0" xfId="0" applyFont="1" applyFill="1" applyBorder="1" applyAlignment="1" quotePrefix="1">
      <alignment horizontal="left"/>
    </xf>
    <xf numFmtId="0" fontId="5" fillId="0" borderId="0" xfId="62" applyFont="1" applyFill="1">
      <alignment/>
      <protection/>
    </xf>
    <xf numFmtId="0" fontId="53" fillId="0" borderId="0" xfId="62" applyFont="1" applyFill="1" applyAlignment="1">
      <alignment vertical="center"/>
      <protection/>
    </xf>
    <xf numFmtId="0" fontId="69" fillId="0" borderId="21" xfId="0" applyFont="1" applyFill="1" applyBorder="1" applyAlignment="1">
      <alignment horizontal="centerContinuous" vertical="center"/>
    </xf>
    <xf numFmtId="0" fontId="68" fillId="0" borderId="16" xfId="0" applyFont="1" applyFill="1" applyBorder="1" applyAlignment="1">
      <alignment horizontal="centerContinuous" vertical="center" wrapText="1"/>
    </xf>
    <xf numFmtId="215" fontId="69" fillId="0" borderId="28" xfId="0" applyNumberFormat="1" applyFont="1" applyFill="1" applyBorder="1" applyAlignment="1" applyProtection="1">
      <alignment horizontal="center" vertical="center"/>
      <protection locked="0"/>
    </xf>
    <xf numFmtId="215" fontId="69" fillId="0" borderId="28" xfId="0" applyNumberFormat="1" applyFont="1" applyFill="1" applyBorder="1" applyAlignment="1" applyProtection="1">
      <alignment horizontal="center"/>
      <protection locked="0"/>
    </xf>
    <xf numFmtId="215" fontId="69" fillId="0" borderId="22" xfId="0" applyNumberFormat="1" applyFont="1" applyFill="1" applyBorder="1" applyAlignment="1" applyProtection="1">
      <alignment horizontal="center" vertical="center"/>
      <protection locked="0"/>
    </xf>
    <xf numFmtId="215" fontId="18" fillId="0" borderId="0" xfId="0" applyNumberFormat="1" applyFont="1" applyFill="1" applyBorder="1" applyAlignment="1" applyProtection="1">
      <alignment horizontal="center"/>
      <protection locked="0"/>
    </xf>
    <xf numFmtId="3" fontId="58" fillId="0" borderId="0" xfId="0" applyNumberFormat="1" applyFont="1" applyFill="1" applyBorder="1" applyAlignment="1" applyProtection="1">
      <alignment horizontal="center" vertical="center"/>
      <protection locked="0"/>
    </xf>
    <xf numFmtId="0" fontId="5" fillId="0" borderId="0" xfId="62" applyFont="1" applyFill="1" applyBorder="1">
      <alignment/>
      <protection/>
    </xf>
    <xf numFmtId="0" fontId="53" fillId="0" borderId="0" xfId="62" applyFont="1" applyFill="1" applyBorder="1" applyAlignment="1">
      <alignment vertical="center"/>
      <protection/>
    </xf>
    <xf numFmtId="0" fontId="8"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xf>
    <xf numFmtId="215" fontId="18" fillId="34" borderId="73" xfId="0" applyNumberFormat="1" applyFont="1" applyFill="1" applyBorder="1" applyAlignment="1" applyProtection="1">
      <alignment horizontal="center"/>
      <protection locked="0"/>
    </xf>
    <xf numFmtId="3" fontId="18" fillId="34" borderId="46" xfId="0" applyNumberFormat="1" applyFont="1" applyFill="1" applyBorder="1" applyAlignment="1" applyProtection="1">
      <alignment horizontal="center" vertical="center"/>
      <protection locked="0"/>
    </xf>
    <xf numFmtId="1" fontId="80" fillId="34" borderId="28" xfId="0" applyNumberFormat="1" applyFont="1" applyFill="1" applyBorder="1" applyAlignment="1" applyProtection="1">
      <alignment horizontal="center" vertical="center"/>
      <protection locked="0"/>
    </xf>
    <xf numFmtId="215" fontId="18" fillId="34" borderId="54" xfId="0" applyNumberFormat="1" applyFont="1" applyFill="1" applyBorder="1" applyAlignment="1" applyProtection="1">
      <alignment horizontal="center"/>
      <protection locked="0"/>
    </xf>
    <xf numFmtId="3" fontId="18" fillId="34" borderId="54" xfId="0" applyNumberFormat="1" applyFont="1" applyFill="1" applyBorder="1" applyAlignment="1" applyProtection="1">
      <alignment horizontal="center" vertical="center"/>
      <protection locked="0"/>
    </xf>
    <xf numFmtId="3" fontId="18" fillId="34" borderId="63" xfId="0" applyNumberFormat="1" applyFont="1" applyFill="1" applyBorder="1" applyAlignment="1" applyProtection="1">
      <alignment horizontal="center" vertical="center"/>
      <protection locked="0"/>
    </xf>
    <xf numFmtId="0" fontId="18" fillId="0" borderId="0" xfId="0" applyFont="1" applyFill="1" applyAlignment="1">
      <alignment vertical="center"/>
    </xf>
    <xf numFmtId="0" fontId="18" fillId="0" borderId="0" xfId="0" applyFont="1" applyFill="1" applyAlignment="1">
      <alignment/>
    </xf>
    <xf numFmtId="0" fontId="81" fillId="0" borderId="0" xfId="0" applyFont="1" applyFill="1" applyAlignment="1">
      <alignment vertical="center"/>
    </xf>
    <xf numFmtId="0" fontId="81" fillId="0" borderId="0" xfId="0" applyFont="1" applyFill="1" applyAlignment="1">
      <alignment/>
    </xf>
    <xf numFmtId="0" fontId="81" fillId="0" borderId="0" xfId="0" applyFont="1" applyFill="1" applyBorder="1" applyAlignment="1">
      <alignment vertical="center"/>
    </xf>
    <xf numFmtId="1" fontId="80" fillId="34" borderId="22" xfId="0" applyNumberFormat="1" applyFont="1" applyFill="1" applyBorder="1" applyAlignment="1" applyProtection="1">
      <alignment horizontal="center" vertical="center"/>
      <protection locked="0"/>
    </xf>
    <xf numFmtId="1" fontId="80" fillId="34" borderId="10" xfId="0" applyNumberFormat="1" applyFont="1" applyFill="1" applyBorder="1" applyAlignment="1" applyProtection="1">
      <alignment horizontal="center" vertical="center"/>
      <protection locked="0"/>
    </xf>
    <xf numFmtId="3" fontId="69" fillId="41" borderId="23" xfId="0" applyNumberFormat="1" applyFont="1" applyFill="1" applyBorder="1" applyAlignment="1" applyProtection="1">
      <alignment horizontal="center" vertical="center"/>
      <protection locked="0"/>
    </xf>
    <xf numFmtId="3" fontId="69" fillId="41" borderId="28" xfId="0" applyNumberFormat="1" applyFont="1" applyFill="1" applyBorder="1" applyAlignment="1" applyProtection="1">
      <alignment horizontal="center" vertical="center"/>
      <protection locked="0"/>
    </xf>
    <xf numFmtId="3" fontId="69" fillId="41" borderId="12" xfId="0" applyNumberFormat="1" applyFont="1" applyFill="1" applyBorder="1" applyAlignment="1" applyProtection="1">
      <alignment horizontal="center" vertical="center"/>
      <protection locked="0"/>
    </xf>
    <xf numFmtId="0" fontId="18" fillId="0" borderId="0" xfId="0" applyFont="1" applyFill="1" applyBorder="1" applyAlignment="1">
      <alignment/>
    </xf>
    <xf numFmtId="3" fontId="81" fillId="34" borderId="18" xfId="0" applyNumberFormat="1" applyFont="1" applyFill="1" applyBorder="1" applyAlignment="1" applyProtection="1">
      <alignment horizontal="center" vertical="center"/>
      <protection locked="0"/>
    </xf>
    <xf numFmtId="215" fontId="81" fillId="34" borderId="23" xfId="0" applyNumberFormat="1" applyFont="1" applyFill="1" applyBorder="1" applyAlignment="1" applyProtection="1">
      <alignment horizontal="center"/>
      <protection locked="0"/>
    </xf>
    <xf numFmtId="3" fontId="85" fillId="34" borderId="23" xfId="0" applyNumberFormat="1" applyFont="1" applyFill="1" applyBorder="1" applyAlignment="1" applyProtection="1">
      <alignment horizontal="center" vertical="center"/>
      <protection locked="0"/>
    </xf>
    <xf numFmtId="0" fontId="28" fillId="33" borderId="11" xfId="59" applyFont="1" applyFill="1" applyBorder="1" applyAlignment="1">
      <alignment horizontal="center" vertical="center" wrapText="1"/>
      <protection/>
    </xf>
    <xf numFmtId="0" fontId="87" fillId="0" borderId="0" xfId="62" applyFont="1" applyFill="1">
      <alignment/>
      <protection/>
    </xf>
    <xf numFmtId="0" fontId="88" fillId="0" borderId="0" xfId="62" applyFont="1" applyFill="1">
      <alignment/>
      <protection/>
    </xf>
    <xf numFmtId="0" fontId="73" fillId="34" borderId="14" xfId="62" applyFont="1" applyFill="1" applyBorder="1">
      <alignment/>
      <protection/>
    </xf>
    <xf numFmtId="0" fontId="73" fillId="34" borderId="15" xfId="62" applyFont="1" applyFill="1" applyBorder="1">
      <alignment/>
      <protection/>
    </xf>
    <xf numFmtId="0" fontId="76" fillId="34" borderId="15" xfId="62" applyFont="1" applyFill="1" applyBorder="1" applyAlignment="1">
      <alignment horizontal="center" vertical="center"/>
      <protection/>
    </xf>
    <xf numFmtId="0" fontId="73" fillId="34" borderId="15" xfId="62" applyFont="1" applyFill="1" applyBorder="1" applyAlignment="1">
      <alignment horizontal="center" vertical="center"/>
      <protection/>
    </xf>
    <xf numFmtId="0" fontId="73" fillId="34" borderId="16" xfId="62" applyFont="1" applyFill="1" applyBorder="1" applyAlignment="1">
      <alignment horizontal="center" vertical="center"/>
      <protection/>
    </xf>
    <xf numFmtId="0" fontId="74" fillId="34" borderId="12" xfId="62" applyFont="1" applyFill="1" applyBorder="1" applyAlignment="1">
      <alignment horizontal="center" vertical="center"/>
      <protection/>
    </xf>
    <xf numFmtId="0" fontId="89" fillId="34" borderId="12" xfId="62" applyFont="1" applyFill="1" applyBorder="1" applyAlignment="1" quotePrefix="1">
      <alignment/>
      <protection/>
    </xf>
    <xf numFmtId="0" fontId="73" fillId="34" borderId="28" xfId="0" applyFont="1" applyFill="1" applyBorder="1" applyAlignment="1" quotePrefix="1">
      <alignment vertical="center"/>
    </xf>
    <xf numFmtId="0" fontId="73" fillId="34" borderId="28" xfId="0" applyFont="1" applyFill="1" applyBorder="1" applyAlignment="1" quotePrefix="1">
      <alignment vertical="center" wrapText="1"/>
    </xf>
    <xf numFmtId="0" fontId="90" fillId="34" borderId="12" xfId="62" applyFont="1" applyFill="1" applyBorder="1" applyAlignment="1">
      <alignment vertical="center"/>
      <protection/>
    </xf>
    <xf numFmtId="0" fontId="89" fillId="34" borderId="12" xfId="62" applyFont="1" applyFill="1" applyBorder="1" applyAlignment="1">
      <alignment vertical="center"/>
      <protection/>
    </xf>
    <xf numFmtId="0" fontId="91" fillId="34" borderId="12" xfId="62" applyFont="1" applyFill="1" applyBorder="1" applyAlignment="1">
      <alignment vertical="center"/>
      <protection/>
    </xf>
    <xf numFmtId="0" fontId="89" fillId="34" borderId="13" xfId="62" applyFont="1" applyFill="1" applyBorder="1" applyAlignment="1" quotePrefix="1">
      <alignment/>
      <protection/>
    </xf>
    <xf numFmtId="0" fontId="76" fillId="34" borderId="21" xfId="62" applyFont="1" applyFill="1" applyBorder="1" applyAlignment="1">
      <alignment/>
      <protection/>
    </xf>
    <xf numFmtId="0" fontId="73" fillId="34" borderId="28" xfId="0" applyFont="1" applyFill="1" applyBorder="1" applyAlignment="1" quotePrefix="1">
      <alignment horizontal="left" vertical="center"/>
    </xf>
    <xf numFmtId="0" fontId="76" fillId="34" borderId="28" xfId="62" applyFont="1" applyFill="1" applyBorder="1" applyAlignment="1">
      <alignment/>
      <protection/>
    </xf>
    <xf numFmtId="0" fontId="91" fillId="34" borderId="10" xfId="62" applyFont="1" applyFill="1" applyBorder="1" applyAlignment="1">
      <alignment vertical="top"/>
      <protection/>
    </xf>
    <xf numFmtId="0" fontId="73" fillId="34" borderId="22" xfId="0" applyFont="1" applyFill="1" applyBorder="1" applyAlignment="1" quotePrefix="1">
      <alignment horizontal="left" vertical="top"/>
    </xf>
    <xf numFmtId="0" fontId="69" fillId="33" borderId="22" xfId="62" applyFont="1" applyFill="1" applyBorder="1">
      <alignment/>
      <protection/>
    </xf>
    <xf numFmtId="215" fontId="69" fillId="33" borderId="10" xfId="44" applyNumberFormat="1" applyFont="1" applyFill="1" applyBorder="1" applyAlignment="1" applyProtection="1">
      <alignment horizontal="center" vertical="top"/>
      <protection locked="0"/>
    </xf>
    <xf numFmtId="215" fontId="69" fillId="33" borderId="23" xfId="44" applyNumberFormat="1" applyFont="1" applyFill="1" applyBorder="1" applyAlignment="1" applyProtection="1">
      <alignment horizontal="center" vertical="center"/>
      <protection locked="0"/>
    </xf>
    <xf numFmtId="215" fontId="69" fillId="33" borderId="12" xfId="44" applyNumberFormat="1" applyFont="1" applyFill="1" applyBorder="1" applyAlignment="1" applyProtection="1">
      <alignment horizontal="center" vertical="center"/>
      <protection locked="0"/>
    </xf>
    <xf numFmtId="0" fontId="69" fillId="33" borderId="28" xfId="62" applyFont="1" applyFill="1" applyBorder="1" applyAlignment="1">
      <alignment vertical="center"/>
      <protection/>
    </xf>
    <xf numFmtId="0" fontId="76" fillId="0" borderId="0" xfId="62" applyFont="1" applyFill="1" applyBorder="1" applyAlignment="1">
      <alignment vertical="center"/>
      <protection/>
    </xf>
    <xf numFmtId="0" fontId="76" fillId="0" borderId="0" xfId="62" applyFont="1" applyFill="1" applyBorder="1" applyAlignment="1">
      <alignment vertical="center" wrapText="1"/>
      <protection/>
    </xf>
    <xf numFmtId="0" fontId="88" fillId="0" borderId="0" xfId="62" applyFont="1" applyFill="1" applyBorder="1">
      <alignment/>
      <protection/>
    </xf>
    <xf numFmtId="0" fontId="88" fillId="34" borderId="23" xfId="62" applyFont="1" applyFill="1" applyBorder="1">
      <alignment/>
      <protection/>
    </xf>
    <xf numFmtId="0" fontId="88" fillId="34" borderId="20" xfId="62" applyFont="1" applyFill="1" applyBorder="1">
      <alignment/>
      <protection/>
    </xf>
    <xf numFmtId="0" fontId="51" fillId="33" borderId="11" xfId="0" applyFont="1" applyFill="1" applyBorder="1" applyAlignment="1">
      <alignment horizontal="center" vertical="center"/>
    </xf>
    <xf numFmtId="0" fontId="51" fillId="33" borderId="11" xfId="0" applyFont="1" applyFill="1" applyBorder="1" applyAlignment="1" quotePrefix="1">
      <alignment horizontal="center" vertical="center"/>
    </xf>
    <xf numFmtId="0" fontId="28" fillId="33" borderId="0" xfId="0" applyFont="1" applyFill="1" applyBorder="1" applyAlignment="1">
      <alignment horizontal="left"/>
    </xf>
    <xf numFmtId="0" fontId="92" fillId="0" borderId="0" xfId="0" applyFont="1" applyFill="1" applyBorder="1" applyAlignment="1" quotePrefix="1">
      <alignment vertical="center"/>
    </xf>
    <xf numFmtId="215" fontId="69" fillId="33" borderId="13" xfId="44" applyNumberFormat="1" applyFont="1" applyFill="1" applyBorder="1" applyAlignment="1" applyProtection="1">
      <alignment horizontal="center"/>
      <protection locked="0"/>
    </xf>
    <xf numFmtId="1" fontId="45" fillId="40" borderId="21" xfId="0" applyNumberFormat="1" applyFont="1" applyFill="1" applyBorder="1" applyAlignment="1" applyProtection="1" quotePrefix="1">
      <alignment vertical="center"/>
      <protection locked="0"/>
    </xf>
    <xf numFmtId="0" fontId="28" fillId="33" borderId="17" xfId="60" applyFill="1" applyBorder="1">
      <alignment/>
      <protection/>
    </xf>
    <xf numFmtId="0" fontId="28" fillId="33" borderId="21" xfId="60" applyFill="1" applyBorder="1">
      <alignment/>
      <protection/>
    </xf>
    <xf numFmtId="0" fontId="1" fillId="33" borderId="12" xfId="60" applyFont="1" applyFill="1" applyBorder="1" applyAlignment="1">
      <alignment horizontal="center"/>
      <protection/>
    </xf>
    <xf numFmtId="0" fontId="28" fillId="33" borderId="28" xfId="60" applyFill="1" applyBorder="1">
      <alignment/>
      <protection/>
    </xf>
    <xf numFmtId="0" fontId="28" fillId="33" borderId="12" xfId="60" applyFill="1" applyBorder="1">
      <alignment/>
      <protection/>
    </xf>
    <xf numFmtId="0" fontId="28" fillId="33" borderId="10" xfId="60" applyFill="1" applyBorder="1">
      <alignment/>
      <protection/>
    </xf>
    <xf numFmtId="0" fontId="28" fillId="33" borderId="22" xfId="60" applyFill="1" applyBorder="1">
      <alignment/>
      <protection/>
    </xf>
    <xf numFmtId="0" fontId="1" fillId="33" borderId="0" xfId="60" applyFont="1" applyFill="1" applyBorder="1" applyAlignment="1" quotePrefix="1">
      <alignment horizontal="left"/>
      <protection/>
    </xf>
    <xf numFmtId="0" fontId="60" fillId="33" borderId="0" xfId="0" applyFont="1" applyFill="1" applyBorder="1" applyAlignment="1" quotePrefix="1">
      <alignment/>
    </xf>
    <xf numFmtId="0" fontId="92" fillId="33" borderId="0" xfId="0" applyFont="1" applyFill="1" applyBorder="1" applyAlignment="1">
      <alignment horizontal="center" vertical="center"/>
    </xf>
    <xf numFmtId="0" fontId="92" fillId="33" borderId="17" xfId="0" applyFont="1" applyFill="1" applyBorder="1" applyAlignment="1">
      <alignment horizontal="center" vertical="center"/>
    </xf>
    <xf numFmtId="0" fontId="92" fillId="33" borderId="0" xfId="0" applyFont="1" applyFill="1" applyBorder="1" applyAlignment="1">
      <alignment horizontal="right" vertical="center"/>
    </xf>
    <xf numFmtId="0" fontId="32" fillId="0" borderId="13" xfId="0" applyFont="1" applyBorder="1" applyAlignment="1">
      <alignment/>
    </xf>
    <xf numFmtId="0" fontId="8" fillId="42" borderId="12" xfId="62" applyFont="1" applyFill="1" applyBorder="1" applyAlignment="1">
      <alignment horizontal="center" vertical="center"/>
      <protection/>
    </xf>
    <xf numFmtId="0" fontId="69" fillId="42" borderId="28" xfId="0" applyFont="1" applyFill="1" applyBorder="1" applyAlignment="1" quotePrefix="1">
      <alignment vertical="center"/>
    </xf>
    <xf numFmtId="0" fontId="69" fillId="42" borderId="28" xfId="0" applyFont="1" applyFill="1" applyBorder="1" applyAlignment="1" quotePrefix="1">
      <alignment vertical="center" wrapText="1"/>
    </xf>
    <xf numFmtId="0" fontId="42" fillId="42" borderId="12" xfId="62" applyFont="1" applyFill="1" applyBorder="1" applyAlignment="1">
      <alignment vertical="center"/>
      <protection/>
    </xf>
    <xf numFmtId="0" fontId="73" fillId="34" borderId="15" xfId="0" applyFont="1" applyFill="1" applyBorder="1" applyAlignment="1" quotePrefix="1">
      <alignment horizontal="left" vertical="center"/>
    </xf>
    <xf numFmtId="1" fontId="80" fillId="34" borderId="76" xfId="0" applyNumberFormat="1" applyFont="1" applyFill="1" applyBorder="1" applyAlignment="1" applyProtection="1">
      <alignment horizontal="center" vertical="center"/>
      <protection locked="0"/>
    </xf>
    <xf numFmtId="1" fontId="80" fillId="34" borderId="11" xfId="0" applyNumberFormat="1" applyFont="1" applyFill="1" applyBorder="1" applyAlignment="1" applyProtection="1">
      <alignment horizontal="center" vertical="center"/>
      <protection locked="0"/>
    </xf>
    <xf numFmtId="0" fontId="0" fillId="34" borderId="14" xfId="0" applyFill="1" applyBorder="1" applyAlignment="1">
      <alignment/>
    </xf>
    <xf numFmtId="0" fontId="28" fillId="33" borderId="13" xfId="60" applyFill="1" applyBorder="1">
      <alignment/>
      <protection/>
    </xf>
    <xf numFmtId="0" fontId="61" fillId="43" borderId="16" xfId="0" applyFont="1" applyFill="1" applyBorder="1" applyAlignment="1">
      <alignment vertical="center"/>
    </xf>
    <xf numFmtId="0" fontId="69" fillId="34" borderId="16" xfId="0" applyFont="1" applyFill="1" applyBorder="1" applyAlignment="1" applyProtection="1">
      <alignment vertical="center"/>
      <protection locked="0"/>
    </xf>
    <xf numFmtId="0" fontId="80" fillId="34" borderId="13" xfId="0" applyFont="1" applyFill="1" applyBorder="1" applyAlignment="1">
      <alignment horizontal="center" vertical="center"/>
    </xf>
    <xf numFmtId="0" fontId="80" fillId="34" borderId="18" xfId="0" applyFont="1" applyFill="1" applyBorder="1" applyAlignment="1">
      <alignment horizontal="center" vertical="center" wrapText="1"/>
    </xf>
    <xf numFmtId="0" fontId="80" fillId="34" borderId="18" xfId="0" applyFont="1" applyFill="1" applyBorder="1" applyAlignment="1">
      <alignment horizontal="center" vertical="center"/>
    </xf>
    <xf numFmtId="3" fontId="80" fillId="34" borderId="18" xfId="0" applyNumberFormat="1" applyFont="1" applyFill="1" applyBorder="1" applyAlignment="1">
      <alignment horizontal="center" vertical="center"/>
    </xf>
    <xf numFmtId="0" fontId="80" fillId="34" borderId="23" xfId="0" applyFont="1" applyFill="1" applyBorder="1" applyAlignment="1">
      <alignment horizontal="center" vertical="center"/>
    </xf>
    <xf numFmtId="3" fontId="80" fillId="34" borderId="23" xfId="0" applyNumberFormat="1" applyFont="1" applyFill="1" applyBorder="1" applyAlignment="1">
      <alignment horizontal="center" vertical="center"/>
    </xf>
    <xf numFmtId="0" fontId="80" fillId="34" borderId="20" xfId="0" applyFont="1" applyFill="1" applyBorder="1" applyAlignment="1">
      <alignment horizontal="center" vertical="center"/>
    </xf>
    <xf numFmtId="3" fontId="80" fillId="34" borderId="20" xfId="0" applyNumberFormat="1" applyFont="1" applyFill="1" applyBorder="1" applyAlignment="1">
      <alignment horizontal="center" vertical="center"/>
    </xf>
    <xf numFmtId="0" fontId="32" fillId="33" borderId="0" xfId="61" applyFont="1" applyFill="1" applyBorder="1" applyAlignment="1" quotePrefix="1">
      <alignment horizontal="left" vertical="center"/>
      <protection/>
    </xf>
    <xf numFmtId="0" fontId="31" fillId="33" borderId="0" xfId="59" applyFont="1" applyFill="1" applyBorder="1">
      <alignment/>
      <protection/>
    </xf>
    <xf numFmtId="0" fontId="51" fillId="33" borderId="0" xfId="61" applyFont="1" applyFill="1" applyBorder="1" applyAlignment="1" quotePrefix="1">
      <alignment horizontal="left" vertical="center"/>
      <protection/>
    </xf>
    <xf numFmtId="0" fontId="52" fillId="33" borderId="0" xfId="61" applyFont="1" applyFill="1" applyBorder="1" applyAlignment="1" quotePrefix="1">
      <alignment horizontal="left" vertical="center"/>
      <protection/>
    </xf>
    <xf numFmtId="0" fontId="32" fillId="33" borderId="0" xfId="59" applyFont="1" applyFill="1" applyBorder="1" applyAlignment="1">
      <alignment/>
      <protection/>
    </xf>
    <xf numFmtId="0" fontId="70" fillId="33" borderId="0" xfId="61" applyFont="1" applyFill="1" applyBorder="1" applyAlignment="1" quotePrefix="1">
      <alignment horizontal="left"/>
      <protection/>
    </xf>
    <xf numFmtId="3" fontId="8" fillId="33" borderId="77" xfId="59" applyNumberFormat="1" applyFont="1" applyFill="1" applyBorder="1" applyAlignment="1" applyProtection="1">
      <alignment horizontal="center"/>
      <protection locked="0"/>
    </xf>
    <xf numFmtId="0" fontId="28" fillId="33" borderId="0" xfId="61" applyFill="1" applyAlignment="1">
      <alignment/>
      <protection/>
    </xf>
    <xf numFmtId="0" fontId="66" fillId="33" borderId="0" xfId="59" applyFont="1" applyFill="1" applyAlignment="1" quotePrefix="1">
      <alignment horizontal="left"/>
      <protection/>
    </xf>
    <xf numFmtId="0" fontId="28" fillId="33" borderId="0" xfId="61" applyFont="1" applyFill="1" applyAlignment="1">
      <alignment/>
      <protection/>
    </xf>
    <xf numFmtId="3" fontId="8" fillId="33" borderId="78" xfId="59" applyNumberFormat="1" applyFont="1" applyFill="1" applyBorder="1" applyAlignment="1" applyProtection="1">
      <alignment horizontal="center"/>
      <protection locked="0"/>
    </xf>
    <xf numFmtId="0" fontId="66" fillId="33" borderId="0" xfId="61" applyFont="1" applyFill="1" applyAlignment="1" quotePrefix="1">
      <alignment horizontal="left"/>
      <protection/>
    </xf>
    <xf numFmtId="3" fontId="8" fillId="33" borderId="79" xfId="59" applyNumberFormat="1" applyFont="1" applyFill="1" applyBorder="1" applyAlignment="1" applyProtection="1">
      <alignment horizontal="center"/>
      <protection locked="0"/>
    </xf>
    <xf numFmtId="0" fontId="18" fillId="33" borderId="16" xfId="0" applyFont="1" applyFill="1" applyBorder="1" applyAlignment="1">
      <alignment vertical="center"/>
    </xf>
    <xf numFmtId="0" fontId="32" fillId="33" borderId="12" xfId="60" applyFont="1" applyFill="1" applyBorder="1" applyAlignment="1">
      <alignment horizontal="center"/>
      <protection/>
    </xf>
    <xf numFmtId="0" fontId="32" fillId="33" borderId="0" xfId="60" applyFont="1" applyFill="1" applyBorder="1" applyAlignment="1">
      <alignment horizontal="center"/>
      <protection/>
    </xf>
    <xf numFmtId="0" fontId="32" fillId="33" borderId="28" xfId="60" applyFont="1" applyFill="1" applyBorder="1" applyAlignment="1">
      <alignment horizontal="center"/>
      <protection/>
    </xf>
    <xf numFmtId="0" fontId="56" fillId="33" borderId="12" xfId="60" applyFont="1" applyFill="1" applyBorder="1" applyAlignment="1">
      <alignment horizontal="center"/>
      <protection/>
    </xf>
    <xf numFmtId="0" fontId="56" fillId="33" borderId="0" xfId="60" applyFont="1" applyFill="1" applyBorder="1" applyAlignment="1">
      <alignment horizontal="center"/>
      <protection/>
    </xf>
    <xf numFmtId="0" fontId="56" fillId="33" borderId="28" xfId="60" applyFont="1" applyFill="1" applyBorder="1" applyAlignment="1">
      <alignment horizontal="center"/>
      <protection/>
    </xf>
    <xf numFmtId="0" fontId="55" fillId="33" borderId="12" xfId="60" applyFont="1" applyFill="1" applyBorder="1" applyAlignment="1" quotePrefix="1">
      <alignment horizontal="center" vertical="center"/>
      <protection/>
    </xf>
    <xf numFmtId="0" fontId="55" fillId="33" borderId="0" xfId="60" applyFont="1" applyFill="1" applyBorder="1" applyAlignment="1" quotePrefix="1">
      <alignment horizontal="center" vertical="center"/>
      <protection/>
    </xf>
    <xf numFmtId="0" fontId="55" fillId="33" borderId="28" xfId="60" applyFont="1" applyFill="1" applyBorder="1" applyAlignment="1" quotePrefix="1">
      <alignment horizontal="center" vertical="center"/>
      <protection/>
    </xf>
    <xf numFmtId="0" fontId="53" fillId="33" borderId="12" xfId="60" applyFont="1" applyFill="1" applyBorder="1" applyAlignment="1" applyProtection="1" quotePrefix="1">
      <alignment horizontal="center" vertical="center"/>
      <protection locked="0"/>
    </xf>
    <xf numFmtId="0" fontId="53" fillId="33" borderId="0" xfId="60" applyFont="1" applyFill="1" applyBorder="1" applyAlignment="1" applyProtection="1">
      <alignment horizontal="center" vertical="center"/>
      <protection locked="0"/>
    </xf>
    <xf numFmtId="0" fontId="53" fillId="33" borderId="28" xfId="60" applyFont="1" applyFill="1" applyBorder="1" applyAlignment="1" applyProtection="1">
      <alignment horizontal="center" vertical="center"/>
      <protection locked="0"/>
    </xf>
    <xf numFmtId="0" fontId="1" fillId="33" borderId="12" xfId="60" applyFont="1" applyFill="1" applyBorder="1" applyAlignment="1">
      <alignment horizontal="center"/>
      <protection/>
    </xf>
    <xf numFmtId="0" fontId="1" fillId="33" borderId="0" xfId="60" applyFont="1" applyFill="1" applyBorder="1" applyAlignment="1">
      <alignment horizontal="center"/>
      <protection/>
    </xf>
    <xf numFmtId="0" fontId="51" fillId="33" borderId="14" xfId="0" applyFont="1" applyFill="1" applyBorder="1" applyAlignment="1" quotePrefix="1">
      <alignment horizontal="left" vertical="center" wrapText="1"/>
    </xf>
    <xf numFmtId="0" fontId="51" fillId="33" borderId="15" xfId="0" applyFont="1" applyFill="1" applyBorder="1" applyAlignment="1" quotePrefix="1">
      <alignment horizontal="left" vertical="center" wrapText="1"/>
    </xf>
    <xf numFmtId="0" fontId="51" fillId="33" borderId="16" xfId="0" applyFont="1" applyFill="1" applyBorder="1" applyAlignment="1" quotePrefix="1">
      <alignment horizontal="left" vertical="center" wrapText="1"/>
    </xf>
    <xf numFmtId="0" fontId="28" fillId="33" borderId="15" xfId="0" applyFont="1" applyFill="1" applyBorder="1" applyAlignment="1" quotePrefix="1">
      <alignment horizontal="left" vertical="center" wrapText="1"/>
    </xf>
    <xf numFmtId="0" fontId="28" fillId="33" borderId="16" xfId="0" applyFont="1" applyFill="1" applyBorder="1" applyAlignment="1" quotePrefix="1">
      <alignment horizontal="left" vertical="center" wrapText="1"/>
    </xf>
    <xf numFmtId="0" fontId="51" fillId="33" borderId="14" xfId="0" applyFont="1" applyFill="1" applyBorder="1" applyAlignment="1">
      <alignment horizontal="left" vertical="center" wrapText="1"/>
    </xf>
    <xf numFmtId="0" fontId="61" fillId="43" borderId="14" xfId="0" applyFont="1" applyFill="1" applyBorder="1" applyAlignment="1">
      <alignment horizontal="center" vertical="center"/>
    </xf>
    <xf numFmtId="0" fontId="61" fillId="43" borderId="15" xfId="0" applyFont="1" applyFill="1" applyBorder="1" applyAlignment="1">
      <alignment horizontal="center" vertical="center"/>
    </xf>
    <xf numFmtId="0" fontId="61" fillId="43" borderId="16" xfId="0" applyFont="1" applyFill="1" applyBorder="1" applyAlignment="1">
      <alignment horizontal="center" vertical="center"/>
    </xf>
    <xf numFmtId="0" fontId="28" fillId="33" borderId="14" xfId="0" applyFont="1" applyFill="1" applyBorder="1" applyAlignment="1" quotePrefix="1">
      <alignment horizontal="left" vertical="center" wrapText="1"/>
    </xf>
    <xf numFmtId="0" fontId="52" fillId="33" borderId="72" xfId="0" applyFont="1" applyFill="1" applyBorder="1" applyAlignment="1">
      <alignment horizontal="center" vertical="center"/>
    </xf>
    <xf numFmtId="0" fontId="62" fillId="36" borderId="14" xfId="0" applyFont="1" applyFill="1" applyBorder="1" applyAlignment="1" quotePrefix="1">
      <alignment horizontal="center" vertical="center" wrapText="1"/>
    </xf>
    <xf numFmtId="0" fontId="62" fillId="36" borderId="15" xfId="0" applyFont="1" applyFill="1" applyBorder="1" applyAlignment="1" quotePrefix="1">
      <alignment horizontal="center" vertical="center" wrapText="1"/>
    </xf>
    <xf numFmtId="0" fontId="62" fillId="36" borderId="16" xfId="0" applyFont="1" applyFill="1" applyBorder="1" applyAlignment="1" quotePrefix="1">
      <alignment horizontal="center" vertical="center" wrapText="1"/>
    </xf>
    <xf numFmtId="0" fontId="31" fillId="36" borderId="14" xfId="0" applyNumberFormat="1" applyFont="1" applyFill="1" applyBorder="1" applyAlignment="1">
      <alignment horizontal="justify" vertical="center" wrapText="1"/>
    </xf>
    <xf numFmtId="0" fontId="31" fillId="36" borderId="15" xfId="0" applyNumberFormat="1" applyFont="1" applyFill="1" applyBorder="1" applyAlignment="1" quotePrefix="1">
      <alignment horizontal="justify" vertical="center" wrapText="1"/>
    </xf>
    <xf numFmtId="0" fontId="31" fillId="36" borderId="16" xfId="0" applyNumberFormat="1" applyFont="1" applyFill="1" applyBorder="1" applyAlignment="1" quotePrefix="1">
      <alignment horizontal="justify" vertical="center" wrapText="1"/>
    </xf>
    <xf numFmtId="0" fontId="52" fillId="33" borderId="0" xfId="61" applyFont="1" applyFill="1" applyBorder="1" applyAlignment="1" quotePrefix="1">
      <alignment horizontal="center" vertical="center"/>
      <protection/>
    </xf>
    <xf numFmtId="0" fontId="52" fillId="33" borderId="0" xfId="61" applyFont="1" applyFill="1" applyBorder="1" applyAlignment="1">
      <alignment horizontal="center" vertical="center"/>
      <protection/>
    </xf>
    <xf numFmtId="0" fontId="65" fillId="43" borderId="14" xfId="59" applyFont="1" applyFill="1" applyBorder="1" applyAlignment="1">
      <alignment horizontal="center" vertical="center"/>
      <protection/>
    </xf>
    <xf numFmtId="0" fontId="65" fillId="43" borderId="15" xfId="59" applyFont="1" applyFill="1" applyBorder="1" applyAlignment="1">
      <alignment horizontal="center" vertical="center"/>
      <protection/>
    </xf>
    <xf numFmtId="0" fontId="65" fillId="43" borderId="16" xfId="59" applyFont="1" applyFill="1" applyBorder="1" applyAlignment="1">
      <alignment horizontal="center" vertical="center"/>
      <protection/>
    </xf>
    <xf numFmtId="0" fontId="1" fillId="36" borderId="52" xfId="0" applyFont="1" applyFill="1" applyBorder="1" applyAlignment="1">
      <alignment horizontal="center" vertical="center"/>
    </xf>
    <xf numFmtId="0" fontId="1" fillId="36" borderId="57" xfId="0" applyFont="1" applyFill="1" applyBorder="1" applyAlignment="1">
      <alignment horizontal="center" vertical="center"/>
    </xf>
    <xf numFmtId="0" fontId="1" fillId="36" borderId="30" xfId="0" applyFont="1" applyFill="1" applyBorder="1" applyAlignment="1" quotePrefix="1">
      <alignment horizontal="center" vertical="center"/>
    </xf>
    <xf numFmtId="0" fontId="1" fillId="36" borderId="80" xfId="0" applyFont="1" applyFill="1" applyBorder="1" applyAlignment="1" quotePrefix="1">
      <alignment horizontal="center" vertical="center"/>
    </xf>
    <xf numFmtId="0" fontId="1" fillId="34" borderId="44" xfId="0" applyFont="1" applyFill="1" applyBorder="1" applyAlignment="1">
      <alignment horizontal="center" vertical="center"/>
    </xf>
    <xf numFmtId="0" fontId="69" fillId="33" borderId="15" xfId="0" applyFont="1" applyFill="1" applyBorder="1" applyAlignment="1" quotePrefix="1">
      <alignment horizontal="justify" vertical="top" wrapText="1"/>
    </xf>
    <xf numFmtId="0" fontId="52" fillId="33" borderId="0" xfId="62" applyFont="1" applyFill="1" applyBorder="1" applyAlignment="1">
      <alignment horizontal="center" vertical="center"/>
      <protection/>
    </xf>
    <xf numFmtId="0" fontId="12" fillId="34" borderId="18" xfId="0" applyFont="1" applyFill="1" applyBorder="1" applyAlignment="1">
      <alignment horizontal="center" vertical="center"/>
    </xf>
    <xf numFmtId="0" fontId="12" fillId="34" borderId="20" xfId="0" applyFont="1" applyFill="1" applyBorder="1" applyAlignment="1">
      <alignment horizontal="center" vertical="center"/>
    </xf>
    <xf numFmtId="0" fontId="12" fillId="34" borderId="21" xfId="0" applyFont="1" applyFill="1" applyBorder="1" applyAlignment="1">
      <alignment horizontal="center" vertical="center"/>
    </xf>
    <xf numFmtId="0" fontId="12" fillId="34" borderId="22" xfId="0" applyFont="1" applyFill="1" applyBorder="1" applyAlignment="1">
      <alignment horizontal="center" vertical="center"/>
    </xf>
    <xf numFmtId="0" fontId="12" fillId="34" borderId="14"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6" xfId="0" applyFont="1" applyFill="1" applyBorder="1" applyAlignment="1">
      <alignment horizontal="center" vertical="center"/>
    </xf>
    <xf numFmtId="0" fontId="81" fillId="34" borderId="18" xfId="0" applyFont="1" applyFill="1" applyBorder="1" applyAlignment="1">
      <alignment horizontal="center" vertical="center"/>
    </xf>
    <xf numFmtId="0" fontId="81" fillId="34" borderId="20" xfId="0" applyFont="1" applyFill="1" applyBorder="1" applyAlignment="1">
      <alignment horizontal="center" vertical="center"/>
    </xf>
    <xf numFmtId="0" fontId="19" fillId="33" borderId="14" xfId="0" applyFont="1" applyFill="1" applyBorder="1" applyAlignment="1" quotePrefix="1">
      <alignment horizontal="left" vertical="center" wrapText="1"/>
    </xf>
    <xf numFmtId="0" fontId="8" fillId="33" borderId="15" xfId="0" applyFont="1" applyFill="1" applyBorder="1" applyAlignment="1">
      <alignment horizontal="justify" vertical="center" wrapText="1"/>
    </xf>
    <xf numFmtId="0" fontId="86" fillId="34" borderId="14" xfId="0" applyFont="1" applyFill="1" applyBorder="1" applyAlignment="1">
      <alignment horizontal="center" vertical="center" wrapText="1"/>
    </xf>
    <xf numFmtId="0" fontId="86" fillId="34" borderId="15" xfId="0" applyFont="1" applyFill="1" applyBorder="1" applyAlignment="1">
      <alignment horizontal="center" vertical="center" wrapText="1"/>
    </xf>
    <xf numFmtId="0" fontId="86" fillId="34" borderId="16" xfId="0" applyFont="1" applyFill="1" applyBorder="1" applyAlignment="1">
      <alignment horizontal="center" vertical="center" wrapText="1"/>
    </xf>
    <xf numFmtId="0" fontId="93" fillId="34" borderId="18" xfId="62" applyFont="1" applyFill="1" applyBorder="1" applyAlignment="1">
      <alignment horizontal="center" vertical="center" wrapText="1"/>
      <protection/>
    </xf>
    <xf numFmtId="0" fontId="93" fillId="34" borderId="23" xfId="62" applyFont="1" applyFill="1" applyBorder="1" applyAlignment="1">
      <alignment horizontal="center" vertical="center" wrapText="1"/>
      <protection/>
    </xf>
    <xf numFmtId="0" fontId="93" fillId="34" borderId="20" xfId="62" applyFont="1" applyFill="1" applyBorder="1" applyAlignment="1">
      <alignment horizontal="center" vertical="center" wrapText="1"/>
      <protection/>
    </xf>
    <xf numFmtId="0" fontId="68" fillId="33" borderId="13" xfId="62" applyFont="1" applyFill="1" applyBorder="1" applyAlignment="1">
      <alignment horizontal="center" vertical="center" wrapText="1"/>
      <protection/>
    </xf>
    <xf numFmtId="0" fontId="68" fillId="33" borderId="21" xfId="62" applyFont="1" applyFill="1" applyBorder="1" applyAlignment="1">
      <alignment horizontal="center" vertical="center" wrapText="1"/>
      <protection/>
    </xf>
    <xf numFmtId="0" fontId="68" fillId="33" borderId="12" xfId="62" applyFont="1" applyFill="1" applyBorder="1" applyAlignment="1">
      <alignment horizontal="center" vertical="center" wrapText="1"/>
      <protection/>
    </xf>
    <xf numFmtId="0" fontId="68" fillId="33" borderId="28" xfId="62" applyFont="1" applyFill="1" applyBorder="1" applyAlignment="1">
      <alignment horizontal="center" vertical="center" wrapText="1"/>
      <protection/>
    </xf>
    <xf numFmtId="0" fontId="68" fillId="33" borderId="10" xfId="62" applyFont="1" applyFill="1" applyBorder="1" applyAlignment="1">
      <alignment horizontal="center" vertical="center" wrapText="1"/>
      <protection/>
    </xf>
    <xf numFmtId="0" fontId="68" fillId="33" borderId="22" xfId="62" applyFont="1" applyFill="1" applyBorder="1" applyAlignment="1">
      <alignment horizontal="center" vertical="center" wrapText="1"/>
      <protection/>
    </xf>
    <xf numFmtId="0" fontId="68" fillId="33" borderId="14" xfId="62" applyFont="1" applyFill="1" applyBorder="1" applyAlignment="1">
      <alignment horizontal="center" vertical="center"/>
      <protection/>
    </xf>
    <xf numFmtId="0" fontId="68" fillId="33" borderId="15" xfId="62" applyFont="1" applyFill="1" applyBorder="1" applyAlignment="1">
      <alignment horizontal="center" vertical="center"/>
      <protection/>
    </xf>
    <xf numFmtId="0" fontId="68" fillId="33" borderId="16" xfId="62" applyFont="1" applyFill="1" applyBorder="1" applyAlignment="1">
      <alignment horizontal="center" vertical="center"/>
      <protection/>
    </xf>
    <xf numFmtId="0" fontId="76" fillId="34" borderId="13" xfId="62" applyFont="1" applyFill="1" applyBorder="1" applyAlignment="1">
      <alignment horizontal="center" vertical="center" wrapText="1"/>
      <protection/>
    </xf>
    <xf numFmtId="0" fontId="76" fillId="34" borderId="12" xfId="62" applyFont="1" applyFill="1" applyBorder="1" applyAlignment="1">
      <alignment horizontal="center" vertical="center" wrapText="1"/>
      <protection/>
    </xf>
    <xf numFmtId="0" fontId="76" fillId="34" borderId="10" xfId="62" applyFont="1" applyFill="1" applyBorder="1" applyAlignment="1">
      <alignment horizontal="center" vertical="center" wrapText="1"/>
      <protection/>
    </xf>
    <xf numFmtId="0" fontId="70" fillId="33" borderId="15" xfId="62" applyFont="1" applyFill="1" applyBorder="1" applyAlignment="1" quotePrefix="1">
      <alignment horizontal="left" vertical="center" wrapText="1"/>
      <protection/>
    </xf>
    <xf numFmtId="0" fontId="70" fillId="33" borderId="19" xfId="62" applyFont="1" applyFill="1" applyBorder="1" applyAlignment="1" quotePrefix="1">
      <alignment horizontal="left" vertical="center" wrapText="1"/>
      <protection/>
    </xf>
    <xf numFmtId="0" fontId="76" fillId="34" borderId="14" xfId="62" applyFont="1" applyFill="1" applyBorder="1" applyAlignment="1">
      <alignment horizontal="center" vertical="center"/>
      <protection/>
    </xf>
    <xf numFmtId="0" fontId="76" fillId="34" borderId="16" xfId="62" applyFont="1" applyFill="1" applyBorder="1" applyAlignment="1">
      <alignment horizontal="center" vertical="center"/>
      <protection/>
    </xf>
    <xf numFmtId="0" fontId="76" fillId="34" borderId="18" xfId="62" applyFont="1" applyFill="1" applyBorder="1" applyAlignment="1">
      <alignment horizontal="center" vertical="center" wrapText="1"/>
      <protection/>
    </xf>
    <xf numFmtId="0" fontId="76" fillId="34" borderId="23" xfId="62" applyFont="1" applyFill="1" applyBorder="1" applyAlignment="1">
      <alignment horizontal="center" vertical="center" wrapText="1"/>
      <protection/>
    </xf>
    <xf numFmtId="0" fontId="76" fillId="34" borderId="20" xfId="62" applyFont="1" applyFill="1" applyBorder="1" applyAlignment="1">
      <alignment horizontal="center" vertical="center" wrapText="1"/>
      <protection/>
    </xf>
    <xf numFmtId="0" fontId="8" fillId="33" borderId="13" xfId="62" applyFont="1" applyFill="1" applyBorder="1" applyAlignment="1">
      <alignment horizontal="center" vertical="center"/>
      <protection/>
    </xf>
    <xf numFmtId="0" fontId="8" fillId="33" borderId="17" xfId="62" applyFont="1" applyFill="1" applyBorder="1" applyAlignment="1">
      <alignment horizontal="center" vertical="center"/>
      <protection/>
    </xf>
    <xf numFmtId="0" fontId="8" fillId="33" borderId="12" xfId="62" applyFont="1" applyFill="1" applyBorder="1" applyAlignment="1">
      <alignment horizontal="center" vertical="center"/>
      <protection/>
    </xf>
    <xf numFmtId="0" fontId="8" fillId="33" borderId="0" xfId="62" applyFont="1" applyFill="1" applyBorder="1" applyAlignment="1">
      <alignment horizontal="center" vertical="center"/>
      <protection/>
    </xf>
    <xf numFmtId="0" fontId="8" fillId="33" borderId="10" xfId="62" applyFont="1" applyFill="1" applyBorder="1" applyAlignment="1">
      <alignment horizontal="center" vertical="center"/>
      <protection/>
    </xf>
    <xf numFmtId="0" fontId="8" fillId="33" borderId="19" xfId="62" applyFont="1" applyFill="1" applyBorder="1" applyAlignment="1">
      <alignment horizontal="center" vertical="center"/>
      <protection/>
    </xf>
    <xf numFmtId="0" fontId="69" fillId="33" borderId="16" xfId="62" applyFont="1" applyFill="1" applyBorder="1" applyAlignment="1">
      <alignment horizontal="center" vertical="center"/>
      <protection/>
    </xf>
    <xf numFmtId="0" fontId="69" fillId="33" borderId="18" xfId="62" applyFont="1" applyFill="1" applyBorder="1" applyAlignment="1">
      <alignment horizontal="center" vertical="center" wrapText="1"/>
      <protection/>
    </xf>
    <xf numFmtId="0" fontId="69" fillId="33" borderId="20" xfId="62" applyFont="1" applyFill="1" applyBorder="1" applyAlignment="1">
      <alignment horizontal="center" vertical="center" wrapText="1"/>
      <protection/>
    </xf>
    <xf numFmtId="0" fontId="69" fillId="33" borderId="23" xfId="62" applyFont="1" applyFill="1" applyBorder="1" applyAlignment="1">
      <alignment horizontal="center" vertical="center" wrapText="1"/>
      <protection/>
    </xf>
    <xf numFmtId="0" fontId="52" fillId="33" borderId="0" xfId="62" applyFont="1" applyFill="1" applyAlignment="1">
      <alignment horizontal="center" vertical="center"/>
      <protection/>
    </xf>
    <xf numFmtId="0" fontId="73" fillId="34" borderId="23" xfId="62" applyFont="1" applyFill="1" applyBorder="1" applyAlignment="1">
      <alignment horizontal="center" vertical="center" wrapText="1"/>
      <protection/>
    </xf>
    <xf numFmtId="0" fontId="73" fillId="34" borderId="20" xfId="62" applyFont="1" applyFill="1" applyBorder="1" applyAlignment="1">
      <alignment horizontal="center" vertical="center" wrapText="1"/>
      <protection/>
    </xf>
    <xf numFmtId="0" fontId="74" fillId="34" borderId="13" xfId="62" applyFont="1" applyFill="1" applyBorder="1" applyAlignment="1">
      <alignment horizontal="center" vertical="center"/>
      <protection/>
    </xf>
    <xf numFmtId="0" fontId="74" fillId="34" borderId="17" xfId="62" applyFont="1" applyFill="1" applyBorder="1" applyAlignment="1">
      <alignment horizontal="center" vertical="center"/>
      <protection/>
    </xf>
    <xf numFmtId="0" fontId="74" fillId="34" borderId="12" xfId="62" applyFont="1" applyFill="1" applyBorder="1" applyAlignment="1">
      <alignment horizontal="center" vertical="center"/>
      <protection/>
    </xf>
    <xf numFmtId="0" fontId="74" fillId="34" borderId="0" xfId="62" applyFont="1" applyFill="1" applyBorder="1" applyAlignment="1">
      <alignment horizontal="center" vertical="center"/>
      <protection/>
    </xf>
    <xf numFmtId="0" fontId="74" fillId="34" borderId="10" xfId="62" applyFont="1" applyFill="1" applyBorder="1" applyAlignment="1">
      <alignment horizontal="center" vertical="center"/>
      <protection/>
    </xf>
    <xf numFmtId="0" fontId="74" fillId="34" borderId="19" xfId="62" applyFont="1" applyFill="1" applyBorder="1" applyAlignment="1">
      <alignment horizontal="center" vertical="center"/>
      <protection/>
    </xf>
    <xf numFmtId="0" fontId="73" fillId="34" borderId="18" xfId="62" applyFont="1" applyFill="1" applyBorder="1" applyAlignment="1">
      <alignment horizontal="center" vertical="center" wrapText="1"/>
      <protection/>
    </xf>
    <xf numFmtId="0" fontId="73" fillId="34" borderId="16" xfId="62" applyFont="1" applyFill="1" applyBorder="1" applyAlignment="1">
      <alignment horizontal="center" vertical="center"/>
      <protection/>
    </xf>
    <xf numFmtId="0" fontId="8" fillId="34" borderId="17" xfId="62" applyFont="1" applyFill="1" applyBorder="1" applyAlignment="1">
      <alignment horizontal="center" vertical="center"/>
      <protection/>
    </xf>
    <xf numFmtId="0" fontId="8" fillId="34" borderId="21" xfId="62" applyFont="1" applyFill="1" applyBorder="1" applyAlignment="1">
      <alignment horizontal="center" vertical="center"/>
      <protection/>
    </xf>
    <xf numFmtId="0" fontId="8" fillId="34" borderId="0" xfId="62" applyFont="1" applyFill="1" applyBorder="1" applyAlignment="1">
      <alignment horizontal="center" vertical="center"/>
      <protection/>
    </xf>
    <xf numFmtId="0" fontId="8" fillId="34" borderId="28" xfId="62" applyFont="1" applyFill="1" applyBorder="1" applyAlignment="1">
      <alignment horizontal="center" vertical="center"/>
      <protection/>
    </xf>
    <xf numFmtId="0" fontId="8" fillId="34" borderId="19" xfId="62" applyFont="1" applyFill="1" applyBorder="1" applyAlignment="1">
      <alignment horizontal="center" vertical="center"/>
      <protection/>
    </xf>
    <xf numFmtId="0" fontId="8" fillId="34" borderId="22" xfId="62" applyFont="1" applyFill="1" applyBorder="1" applyAlignment="1">
      <alignment horizontal="center" vertical="center"/>
      <protection/>
    </xf>
    <xf numFmtId="0" fontId="12" fillId="34" borderId="14" xfId="62" applyFont="1" applyFill="1" applyBorder="1" applyAlignment="1">
      <alignment horizontal="center" vertical="center"/>
      <protection/>
    </xf>
    <xf numFmtId="0" fontId="12" fillId="34" borderId="16" xfId="62" applyFont="1" applyFill="1" applyBorder="1" applyAlignment="1">
      <alignment horizontal="center" vertical="center"/>
      <protection/>
    </xf>
    <xf numFmtId="0" fontId="8" fillId="34" borderId="16" xfId="62" applyFont="1" applyFill="1" applyBorder="1" applyAlignment="1">
      <alignment horizontal="center" vertical="center"/>
      <protection/>
    </xf>
    <xf numFmtId="0" fontId="8" fillId="34" borderId="23" xfId="62" applyFont="1" applyFill="1" applyBorder="1" applyAlignment="1">
      <alignment horizontal="center" vertical="center" wrapText="1"/>
      <protection/>
    </xf>
    <xf numFmtId="0" fontId="8" fillId="34" borderId="20" xfId="62" applyFont="1" applyFill="1" applyBorder="1" applyAlignment="1">
      <alignment horizontal="center" vertical="center" wrapText="1"/>
      <protection/>
    </xf>
    <xf numFmtId="0" fontId="8" fillId="34" borderId="18" xfId="62" applyFont="1" applyFill="1" applyBorder="1" applyAlignment="1">
      <alignment horizontal="center" vertical="center" wrapText="1"/>
      <protection/>
    </xf>
    <xf numFmtId="0" fontId="12" fillId="34" borderId="13" xfId="62" applyFont="1" applyFill="1" applyBorder="1" applyAlignment="1">
      <alignment horizontal="center" vertical="center" wrapText="1"/>
      <protection/>
    </xf>
    <xf numFmtId="0" fontId="12" fillId="34" borderId="12" xfId="62" applyFont="1" applyFill="1" applyBorder="1" applyAlignment="1">
      <alignment horizontal="center" vertical="center" wrapText="1"/>
      <protection/>
    </xf>
    <xf numFmtId="0" fontId="12" fillId="34" borderId="10" xfId="62" applyFont="1" applyFill="1" applyBorder="1" applyAlignment="1">
      <alignment horizontal="center" vertical="center" wrapText="1"/>
      <protection/>
    </xf>
    <xf numFmtId="0" fontId="12" fillId="34" borderId="18" xfId="62" applyFont="1" applyFill="1" applyBorder="1" applyAlignment="1">
      <alignment horizontal="center" vertical="center" wrapText="1"/>
      <protection/>
    </xf>
    <xf numFmtId="0" fontId="12" fillId="34" borderId="23" xfId="62" applyFont="1" applyFill="1" applyBorder="1" applyAlignment="1">
      <alignment horizontal="center" vertical="center" wrapText="1"/>
      <protection/>
    </xf>
    <xf numFmtId="0" fontId="12" fillId="34" borderId="20" xfId="62" applyFont="1" applyFill="1" applyBorder="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DS_Triennial_2007_V.2" xfId="44"/>
    <cellStyle name="Currency" xfId="45"/>
    <cellStyle name="Currency [0]" xfId="46"/>
    <cellStyle name="Dezimal_Tabelle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2007 Turnover_NON_EU_Template_V.1.2" xfId="59"/>
    <cellStyle name="Normal_Book2" xfId="60"/>
    <cellStyle name="Normal_Book4" xfId="61"/>
    <cellStyle name="Normal_CDS_Triennial_2007_V.2" xfId="62"/>
    <cellStyle name="Normal_Front" xfId="63"/>
    <cellStyle name="Note" xfId="64"/>
    <cellStyle name="Output" xfId="65"/>
    <cellStyle name="Percent" xfId="66"/>
    <cellStyle name="Title" xfId="67"/>
    <cellStyle name="Total" xfId="68"/>
    <cellStyle name="Warning Text" xfId="69"/>
  </cellStyles>
  <dxfs count="29">
    <dxf>
      <font>
        <b/>
        <i val="0"/>
        <strike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lor indexed="10"/>
      </font>
      <fill>
        <patternFill patternType="solid">
          <bgColor indexed="43"/>
        </patternFill>
      </fill>
    </dxf>
    <dxf>
      <font>
        <b/>
        <i val="0"/>
        <strike val="0"/>
        <color indexed="10"/>
      </font>
      <fill>
        <patternFill patternType="solid">
          <bgColor indexed="43"/>
        </patternFill>
      </fill>
    </dxf>
    <dxf>
      <fill>
        <patternFill>
          <bgColor indexed="10"/>
        </patternFill>
      </fill>
    </dxf>
    <dxf>
      <fill>
        <patternFill>
          <bgColor indexed="10"/>
        </patternFill>
      </fill>
    </dxf>
    <dxf>
      <font>
        <b/>
        <i val="0"/>
        <strike val="0"/>
        <color indexed="10"/>
      </font>
      <fill>
        <patternFill patternType="solid">
          <bgColor indexed="43"/>
        </patternFill>
      </fill>
    </dxf>
    <dxf>
      <fill>
        <patternFill>
          <bgColor indexed="10"/>
        </patternFill>
      </fill>
    </dxf>
    <dxf>
      <font>
        <b/>
        <i val="0"/>
        <strike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indexed="10"/>
      </font>
    </dxf>
    <dxf>
      <font>
        <color indexed="9"/>
      </font>
    </dxf>
    <dxf>
      <font>
        <b/>
        <i val="0"/>
        <color indexed="22"/>
      </font>
      <fill>
        <patternFill>
          <bgColor indexed="60"/>
        </patternFill>
      </fill>
    </dxf>
    <dxf>
      <font>
        <b/>
        <i val="0"/>
        <color indexed="9"/>
      </font>
      <fill>
        <patternFill>
          <bgColor indexed="9"/>
        </patternFill>
      </fill>
    </dxf>
    <dxf>
      <font>
        <b/>
        <i val="0"/>
        <color rgb="FFFFFFFF"/>
      </font>
      <fill>
        <patternFill>
          <bgColor rgb="FFFFFFFF"/>
        </patternFill>
      </fill>
      <border/>
    </dxf>
    <dxf>
      <font>
        <b/>
        <i val="0"/>
        <color rgb="FFC0C0C0"/>
      </font>
      <fill>
        <patternFill>
          <bgColor rgb="FF993300"/>
        </patternFill>
      </fill>
      <border/>
    </dxf>
    <dxf>
      <font>
        <color rgb="FFFFFFFF"/>
      </font>
      <border/>
    </dxf>
    <dxf>
      <font>
        <b/>
        <i val="0"/>
        <color rgb="FFFF0000"/>
      </font>
      <border/>
    </dxf>
    <dxf>
      <font>
        <b/>
        <i val="0"/>
        <color auto="1"/>
      </font>
      <fill>
        <patternFill>
          <bgColor rgb="FFFF0000"/>
        </patternFill>
      </fill>
      <border/>
    </dxf>
    <dxf>
      <font>
        <b/>
        <i val="0"/>
        <strike val="0"/>
        <color rgb="FFFF0000"/>
      </font>
      <fill>
        <patternFill patternType="solid">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17</xdr:row>
      <xdr:rowOff>104775</xdr:rowOff>
    </xdr:from>
    <xdr:to>
      <xdr:col>7</xdr:col>
      <xdr:colOff>1581150</xdr:colOff>
      <xdr:row>19</xdr:row>
      <xdr:rowOff>104775</xdr:rowOff>
    </xdr:to>
    <xdr:pic>
      <xdr:nvPicPr>
        <xdr:cNvPr id="1" name="cbo_Cty"/>
        <xdr:cNvPicPr preferRelativeResize="1">
          <a:picLocks noChangeAspect="1"/>
        </xdr:cNvPicPr>
      </xdr:nvPicPr>
      <xdr:blipFill>
        <a:blip r:embed="rId1"/>
        <a:stretch>
          <a:fillRect/>
        </a:stretch>
      </xdr:blipFill>
      <xdr:spPr>
        <a:xfrm>
          <a:off x="390525" y="4276725"/>
          <a:ext cx="3733800" cy="323850"/>
        </a:xfrm>
        <a:prstGeom prst="rect">
          <a:avLst/>
        </a:prstGeom>
        <a:noFill/>
        <a:ln w="9525" cmpd="sng">
          <a:noFill/>
        </a:ln>
      </xdr:spPr>
    </xdr:pic>
    <xdr:clientData/>
  </xdr:twoCellAnchor>
  <xdr:twoCellAnchor>
    <xdr:from>
      <xdr:col>1</xdr:col>
      <xdr:colOff>66675</xdr:colOff>
      <xdr:row>2</xdr:row>
      <xdr:rowOff>38100</xdr:rowOff>
    </xdr:from>
    <xdr:to>
      <xdr:col>11</xdr:col>
      <xdr:colOff>85725</xdr:colOff>
      <xdr:row>6</xdr:row>
      <xdr:rowOff>9525</xdr:rowOff>
    </xdr:to>
    <xdr:pic>
      <xdr:nvPicPr>
        <xdr:cNvPr id="2" name="Picture 3"/>
        <xdr:cNvPicPr preferRelativeResize="1">
          <a:picLocks noChangeAspect="1"/>
        </xdr:cNvPicPr>
      </xdr:nvPicPr>
      <xdr:blipFill>
        <a:blip r:embed="rId2"/>
        <a:stretch>
          <a:fillRect/>
        </a:stretch>
      </xdr:blipFill>
      <xdr:spPr>
        <a:xfrm>
          <a:off x="276225" y="600075"/>
          <a:ext cx="6019800" cy="7810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10</xdr:row>
      <xdr:rowOff>57150</xdr:rowOff>
    </xdr:from>
    <xdr:to>
      <xdr:col>4</xdr:col>
      <xdr:colOff>238125</xdr:colOff>
      <xdr:row>11</xdr:row>
      <xdr:rowOff>114300</xdr:rowOff>
    </xdr:to>
    <xdr:pic>
      <xdr:nvPicPr>
        <xdr:cNvPr id="1" name="chkChecking"/>
        <xdr:cNvPicPr preferRelativeResize="1">
          <a:picLocks noChangeAspect="1"/>
        </xdr:cNvPicPr>
      </xdr:nvPicPr>
      <xdr:blipFill>
        <a:blip r:embed="rId1"/>
        <a:stretch>
          <a:fillRect/>
        </a:stretch>
      </xdr:blipFill>
      <xdr:spPr>
        <a:xfrm>
          <a:off x="523875" y="1409700"/>
          <a:ext cx="1819275" cy="20955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7"/>
  <dimension ref="B2:W57"/>
  <sheetViews>
    <sheetView showGridLines="0" tabSelected="1" zoomScale="85" zoomScaleNormal="85" zoomScalePageLayoutView="0" workbookViewId="0" topLeftCell="A1">
      <selection activeCell="A1" sqref="A1"/>
    </sheetView>
  </sheetViews>
  <sheetFormatPr defaultColWidth="0" defaultRowHeight="12" zeroHeight="1"/>
  <cols>
    <col min="1" max="2" width="2.75390625" style="261" customWidth="1"/>
    <col min="3" max="3" width="3.00390625" style="261" customWidth="1"/>
    <col min="4" max="4" width="3.375" style="261" customWidth="1"/>
    <col min="5" max="5" width="10.125" style="261" customWidth="1"/>
    <col min="6" max="6" width="6.00390625" style="261" customWidth="1"/>
    <col min="7" max="7" width="5.375" style="261" customWidth="1"/>
    <col min="8" max="8" width="23.875" style="261" customWidth="1"/>
    <col min="9" max="9" width="10.25390625" style="261" customWidth="1"/>
    <col min="10" max="10" width="9.00390625" style="261" customWidth="1"/>
    <col min="11" max="11" width="5.00390625" style="261" customWidth="1"/>
    <col min="12" max="12" width="6.625" style="261" customWidth="1"/>
    <col min="13" max="13" width="5.125" style="261" customWidth="1"/>
    <col min="14" max="14" width="3.375" style="261" customWidth="1"/>
    <col min="15" max="15" width="1.12109375" style="261" hidden="1" customWidth="1"/>
    <col min="16" max="21" width="9.125" style="261" hidden="1" customWidth="1"/>
    <col min="22" max="22" width="14.875" style="261" hidden="1" customWidth="1"/>
    <col min="23" max="23" width="19.75390625" style="261" hidden="1" customWidth="1"/>
    <col min="24" max="24" width="7.00390625" style="261" hidden="1" customWidth="1"/>
    <col min="25" max="16384" width="9.125" style="261" hidden="1" customWidth="1"/>
  </cols>
  <sheetData>
    <row r="1" ht="19.5" customHeight="1" thickBot="1"/>
    <row r="2" spans="2:23" ht="24.75" customHeight="1" thickBot="1">
      <c r="B2" s="648" t="s">
        <v>367</v>
      </c>
      <c r="C2" s="636"/>
      <c r="D2" s="636"/>
      <c r="E2" s="636"/>
      <c r="F2" s="636"/>
      <c r="G2" s="636"/>
      <c r="H2" s="636"/>
      <c r="I2" s="636"/>
      <c r="J2" s="636"/>
      <c r="K2" s="636"/>
      <c r="L2" s="646"/>
      <c r="M2" s="637"/>
      <c r="V2" s="303" t="s">
        <v>166</v>
      </c>
      <c r="W2" s="304" t="s">
        <v>167</v>
      </c>
    </row>
    <row r="3" spans="2:23" ht="25.5">
      <c r="B3" s="694"/>
      <c r="C3" s="695"/>
      <c r="D3" s="695"/>
      <c r="E3" s="695"/>
      <c r="F3" s="695"/>
      <c r="G3" s="695"/>
      <c r="H3" s="263"/>
      <c r="I3" s="263"/>
      <c r="J3" s="263"/>
      <c r="K3" s="263"/>
      <c r="L3" s="263"/>
      <c r="M3" s="639"/>
      <c r="V3" s="305"/>
      <c r="W3" s="306" t="s">
        <v>157</v>
      </c>
    </row>
    <row r="4" spans="2:23" ht="12.75">
      <c r="B4" s="694"/>
      <c r="C4" s="695"/>
      <c r="D4" s="695"/>
      <c r="E4" s="695"/>
      <c r="F4" s="695"/>
      <c r="G4" s="695"/>
      <c r="H4" s="263"/>
      <c r="I4" s="263"/>
      <c r="J4" s="263"/>
      <c r="K4" s="263"/>
      <c r="L4" s="264"/>
      <c r="M4" s="639"/>
      <c r="V4" s="307" t="s">
        <v>168</v>
      </c>
      <c r="W4" s="308" t="s">
        <v>169</v>
      </c>
    </row>
    <row r="5" spans="2:23" ht="12.75">
      <c r="B5" s="694"/>
      <c r="C5" s="695"/>
      <c r="D5" s="695"/>
      <c r="E5" s="695"/>
      <c r="F5" s="695"/>
      <c r="G5" s="695"/>
      <c r="H5" s="263"/>
      <c r="I5" s="263"/>
      <c r="J5" s="263"/>
      <c r="K5" s="263"/>
      <c r="L5" s="263"/>
      <c r="M5" s="639"/>
      <c r="V5" s="305" t="s">
        <v>170</v>
      </c>
      <c r="W5" s="306" t="s">
        <v>171</v>
      </c>
    </row>
    <row r="6" spans="2:23" ht="12.75">
      <c r="B6" s="694"/>
      <c r="C6" s="695"/>
      <c r="D6" s="695"/>
      <c r="E6" s="695"/>
      <c r="F6" s="695"/>
      <c r="G6" s="695"/>
      <c r="H6" s="263"/>
      <c r="I6" s="263"/>
      <c r="J6" s="263"/>
      <c r="K6" s="263"/>
      <c r="L6" s="263"/>
      <c r="M6" s="639"/>
      <c r="V6" s="305" t="s">
        <v>172</v>
      </c>
      <c r="W6" s="306" t="s">
        <v>173</v>
      </c>
    </row>
    <row r="7" spans="2:23" ht="12.75">
      <c r="B7" s="638"/>
      <c r="C7" s="262"/>
      <c r="D7" s="262"/>
      <c r="E7" s="262"/>
      <c r="F7" s="262"/>
      <c r="G7" s="262"/>
      <c r="H7" s="263"/>
      <c r="I7" s="263"/>
      <c r="J7" s="263"/>
      <c r="K7" s="263"/>
      <c r="L7" s="263"/>
      <c r="M7" s="639"/>
      <c r="V7" s="305" t="s">
        <v>174</v>
      </c>
      <c r="W7" s="306" t="s">
        <v>175</v>
      </c>
    </row>
    <row r="8" spans="2:23" ht="49.5" customHeight="1">
      <c r="B8" s="691" t="s">
        <v>157</v>
      </c>
      <c r="C8" s="692"/>
      <c r="D8" s="692"/>
      <c r="E8" s="692"/>
      <c r="F8" s="692"/>
      <c r="G8" s="692"/>
      <c r="H8" s="692"/>
      <c r="I8" s="692"/>
      <c r="J8" s="692"/>
      <c r="K8" s="692"/>
      <c r="L8" s="692"/>
      <c r="M8" s="693"/>
      <c r="V8" s="305" t="s">
        <v>176</v>
      </c>
      <c r="W8" s="309" t="s">
        <v>177</v>
      </c>
    </row>
    <row r="9" spans="2:23" ht="9" customHeight="1">
      <c r="B9" s="640"/>
      <c r="C9" s="263"/>
      <c r="D9" s="263"/>
      <c r="E9" s="263"/>
      <c r="F9" s="263"/>
      <c r="G9" s="263"/>
      <c r="H9" s="263"/>
      <c r="I9" s="263"/>
      <c r="J9" s="263"/>
      <c r="K9" s="263"/>
      <c r="L9" s="263"/>
      <c r="M9" s="639"/>
      <c r="V9" s="305" t="s">
        <v>178</v>
      </c>
      <c r="W9" s="310" t="s">
        <v>179</v>
      </c>
    </row>
    <row r="10" spans="2:23" ht="15.75">
      <c r="B10" s="682" t="s">
        <v>154</v>
      </c>
      <c r="C10" s="683"/>
      <c r="D10" s="683"/>
      <c r="E10" s="683"/>
      <c r="F10" s="683"/>
      <c r="G10" s="683"/>
      <c r="H10" s="683"/>
      <c r="I10" s="683"/>
      <c r="J10" s="683"/>
      <c r="K10" s="683"/>
      <c r="L10" s="683"/>
      <c r="M10" s="684"/>
      <c r="V10" s="305" t="s">
        <v>180</v>
      </c>
      <c r="W10" s="306" t="s">
        <v>181</v>
      </c>
    </row>
    <row r="11" spans="2:23" ht="15.75">
      <c r="B11" s="682" t="s">
        <v>155</v>
      </c>
      <c r="C11" s="683"/>
      <c r="D11" s="683"/>
      <c r="E11" s="683"/>
      <c r="F11" s="683"/>
      <c r="G11" s="683"/>
      <c r="H11" s="683"/>
      <c r="I11" s="683"/>
      <c r="J11" s="683"/>
      <c r="K11" s="683"/>
      <c r="L11" s="683"/>
      <c r="M11" s="684"/>
      <c r="V11" s="305" t="s">
        <v>182</v>
      </c>
      <c r="W11" s="306" t="s">
        <v>183</v>
      </c>
    </row>
    <row r="12" spans="2:23" ht="15.75">
      <c r="B12" s="682" t="s">
        <v>156</v>
      </c>
      <c r="C12" s="683"/>
      <c r="D12" s="683"/>
      <c r="E12" s="683"/>
      <c r="F12" s="683"/>
      <c r="G12" s="683"/>
      <c r="H12" s="683"/>
      <c r="I12" s="683"/>
      <c r="J12" s="683"/>
      <c r="K12" s="683"/>
      <c r="L12" s="683"/>
      <c r="M12" s="684"/>
      <c r="V12" s="305" t="s">
        <v>184</v>
      </c>
      <c r="W12" s="306" t="s">
        <v>185</v>
      </c>
    </row>
    <row r="13" spans="2:23" ht="16.5" customHeight="1">
      <c r="B13" s="640"/>
      <c r="C13" s="263"/>
      <c r="D13" s="263"/>
      <c r="E13" s="263"/>
      <c r="F13" s="263"/>
      <c r="G13" s="263"/>
      <c r="H13" s="263"/>
      <c r="I13" s="263"/>
      <c r="J13" s="263"/>
      <c r="K13" s="263"/>
      <c r="L13" s="263"/>
      <c r="M13" s="639"/>
      <c r="V13" s="305" t="s">
        <v>186</v>
      </c>
      <c r="W13" s="306" t="s">
        <v>187</v>
      </c>
    </row>
    <row r="14" spans="2:23" ht="20.25" customHeight="1">
      <c r="B14" s="688" t="s">
        <v>305</v>
      </c>
      <c r="C14" s="689"/>
      <c r="D14" s="689"/>
      <c r="E14" s="689"/>
      <c r="F14" s="689"/>
      <c r="G14" s="689"/>
      <c r="H14" s="689"/>
      <c r="I14" s="689"/>
      <c r="J14" s="689"/>
      <c r="K14" s="689"/>
      <c r="L14" s="689"/>
      <c r="M14" s="690"/>
      <c r="V14" s="305" t="s">
        <v>188</v>
      </c>
      <c r="W14" s="306" t="s">
        <v>189</v>
      </c>
    </row>
    <row r="15" spans="2:23" ht="15.75" customHeight="1">
      <c r="B15" s="685" t="s">
        <v>190</v>
      </c>
      <c r="C15" s="686"/>
      <c r="D15" s="686"/>
      <c r="E15" s="686"/>
      <c r="F15" s="686"/>
      <c r="G15" s="686"/>
      <c r="H15" s="686"/>
      <c r="I15" s="686"/>
      <c r="J15" s="686"/>
      <c r="K15" s="686"/>
      <c r="L15" s="686"/>
      <c r="M15" s="687"/>
      <c r="V15" s="305" t="s">
        <v>191</v>
      </c>
      <c r="W15" s="306" t="s">
        <v>192</v>
      </c>
    </row>
    <row r="16" spans="2:23" ht="36.75" customHeight="1">
      <c r="B16" s="641"/>
      <c r="C16" s="265"/>
      <c r="D16" s="265"/>
      <c r="E16" s="265"/>
      <c r="F16" s="265"/>
      <c r="G16" s="265"/>
      <c r="H16" s="265"/>
      <c r="I16" s="265"/>
      <c r="J16" s="265"/>
      <c r="K16" s="265"/>
      <c r="L16" s="265"/>
      <c r="M16" s="642"/>
      <c r="V16" s="305" t="s">
        <v>193</v>
      </c>
      <c r="W16" s="306" t="s">
        <v>194</v>
      </c>
    </row>
    <row r="17" spans="2:23" ht="12.75" customHeight="1">
      <c r="B17" s="657"/>
      <c r="C17" s="636"/>
      <c r="D17" s="636"/>
      <c r="E17" s="636"/>
      <c r="F17" s="636"/>
      <c r="G17" s="636"/>
      <c r="H17" s="636"/>
      <c r="I17" s="636"/>
      <c r="J17" s="636"/>
      <c r="K17" s="636"/>
      <c r="L17" s="636"/>
      <c r="M17" s="637"/>
      <c r="V17" s="305" t="s">
        <v>195</v>
      </c>
      <c r="W17" s="306" t="s">
        <v>196</v>
      </c>
    </row>
    <row r="18" spans="2:23" ht="12.75">
      <c r="B18" s="640"/>
      <c r="C18" s="263"/>
      <c r="D18" s="263"/>
      <c r="E18" s="263"/>
      <c r="F18" s="263"/>
      <c r="G18" s="263"/>
      <c r="H18" s="643"/>
      <c r="I18" s="263"/>
      <c r="J18" s="263"/>
      <c r="K18" s="263"/>
      <c r="L18" s="263"/>
      <c r="M18" s="639"/>
      <c r="V18" s="305" t="s">
        <v>197</v>
      </c>
      <c r="W18" s="306" t="s">
        <v>198</v>
      </c>
    </row>
    <row r="19" spans="2:23" ht="12.75">
      <c r="B19" s="640"/>
      <c r="C19" s="263"/>
      <c r="D19" s="263"/>
      <c r="E19" s="263"/>
      <c r="F19" s="263"/>
      <c r="G19" s="263"/>
      <c r="H19" s="263"/>
      <c r="I19" s="644" t="s">
        <v>201</v>
      </c>
      <c r="J19" s="263"/>
      <c r="K19" s="263"/>
      <c r="L19" s="263"/>
      <c r="M19" s="639"/>
      <c r="V19" s="305" t="s">
        <v>199</v>
      </c>
      <c r="W19" s="306" t="s">
        <v>200</v>
      </c>
    </row>
    <row r="20" spans="2:23" ht="12.75">
      <c r="B20" s="641"/>
      <c r="C20" s="265"/>
      <c r="D20" s="265"/>
      <c r="E20" s="265"/>
      <c r="F20" s="265"/>
      <c r="G20" s="265"/>
      <c r="H20" s="265"/>
      <c r="I20" s="265"/>
      <c r="J20" s="265"/>
      <c r="K20" s="265"/>
      <c r="L20" s="265"/>
      <c r="M20" s="642"/>
      <c r="V20" s="305" t="s">
        <v>202</v>
      </c>
      <c r="W20" s="306" t="s">
        <v>203</v>
      </c>
    </row>
    <row r="21" spans="22:23" ht="12.75">
      <c r="V21" s="305" t="s">
        <v>204</v>
      </c>
      <c r="W21" s="306" t="s">
        <v>205</v>
      </c>
    </row>
    <row r="22" spans="22:23" ht="12.75" hidden="1">
      <c r="V22" s="305" t="s">
        <v>206</v>
      </c>
      <c r="W22" s="306" t="s">
        <v>207</v>
      </c>
    </row>
    <row r="23" spans="22:23" ht="12.75" customHeight="1" hidden="1">
      <c r="V23" s="305" t="s">
        <v>208</v>
      </c>
      <c r="W23" s="306" t="s">
        <v>209</v>
      </c>
    </row>
    <row r="24" spans="22:23" ht="6" customHeight="1" hidden="1">
      <c r="V24" s="305" t="s">
        <v>210</v>
      </c>
      <c r="W24" s="306" t="s">
        <v>211</v>
      </c>
    </row>
    <row r="25" spans="22:23" ht="6.75" customHeight="1" hidden="1">
      <c r="V25" s="305" t="s">
        <v>212</v>
      </c>
      <c r="W25" s="306" t="s">
        <v>213</v>
      </c>
    </row>
    <row r="26" spans="22:23" ht="6" customHeight="1" hidden="1">
      <c r="V26" s="305" t="s">
        <v>214</v>
      </c>
      <c r="W26" s="306" t="s">
        <v>215</v>
      </c>
    </row>
    <row r="27" spans="22:23" ht="12.75" hidden="1">
      <c r="V27" s="305" t="s">
        <v>216</v>
      </c>
      <c r="W27" s="306" t="s">
        <v>217</v>
      </c>
    </row>
    <row r="28" spans="22:23" ht="12.75" hidden="1">
      <c r="V28" s="305" t="s">
        <v>218</v>
      </c>
      <c r="W28" s="306" t="s">
        <v>219</v>
      </c>
    </row>
    <row r="29" spans="22:23" ht="12.75" hidden="1">
      <c r="V29" s="305" t="s">
        <v>220</v>
      </c>
      <c r="W29" s="306" t="s">
        <v>221</v>
      </c>
    </row>
    <row r="30" spans="22:23" ht="12.75" hidden="1">
      <c r="V30" s="305" t="s">
        <v>222</v>
      </c>
      <c r="W30" s="306" t="s">
        <v>223</v>
      </c>
    </row>
    <row r="31" spans="22:23" ht="12.75" hidden="1">
      <c r="V31" s="305" t="s">
        <v>224</v>
      </c>
      <c r="W31" s="306" t="s">
        <v>225</v>
      </c>
    </row>
    <row r="32" spans="22:23" ht="12.75" hidden="1">
      <c r="V32" s="305" t="s">
        <v>226</v>
      </c>
      <c r="W32" s="306" t="s">
        <v>227</v>
      </c>
    </row>
    <row r="33" spans="22:23" ht="12.75" hidden="1">
      <c r="V33" s="305" t="s">
        <v>228</v>
      </c>
      <c r="W33" s="306" t="s">
        <v>229</v>
      </c>
    </row>
    <row r="34" spans="22:23" ht="12.75" hidden="1">
      <c r="V34" s="305" t="s">
        <v>230</v>
      </c>
      <c r="W34" s="306" t="s">
        <v>231</v>
      </c>
    </row>
    <row r="35" spans="22:23" ht="12.75" hidden="1">
      <c r="V35" s="305" t="s">
        <v>232</v>
      </c>
      <c r="W35" s="306" t="s">
        <v>233</v>
      </c>
    </row>
    <row r="36" spans="22:23" ht="12.75" hidden="1">
      <c r="V36" s="305" t="s">
        <v>234</v>
      </c>
      <c r="W36" s="306" t="s">
        <v>235</v>
      </c>
    </row>
    <row r="37" spans="22:23" ht="12.75" hidden="1">
      <c r="V37" s="305" t="s">
        <v>236</v>
      </c>
      <c r="W37" s="306" t="s">
        <v>237</v>
      </c>
    </row>
    <row r="38" spans="22:23" ht="12.75" hidden="1">
      <c r="V38" s="305" t="s">
        <v>238</v>
      </c>
      <c r="W38" s="306" t="s">
        <v>239</v>
      </c>
    </row>
    <row r="39" spans="22:23" ht="12.75" hidden="1">
      <c r="V39" s="305" t="s">
        <v>240</v>
      </c>
      <c r="W39" s="306" t="s">
        <v>241</v>
      </c>
    </row>
    <row r="40" spans="22:23" ht="12.75" hidden="1">
      <c r="V40" s="305" t="s">
        <v>242</v>
      </c>
      <c r="W40" s="306" t="s">
        <v>243</v>
      </c>
    </row>
    <row r="41" spans="22:23" ht="12.75" hidden="1">
      <c r="V41" s="305" t="s">
        <v>244</v>
      </c>
      <c r="W41" s="306" t="s">
        <v>245</v>
      </c>
    </row>
    <row r="42" spans="22:23" ht="12.75" hidden="1">
      <c r="V42" s="305" t="s">
        <v>246</v>
      </c>
      <c r="W42" s="306" t="s">
        <v>247</v>
      </c>
    </row>
    <row r="43" spans="22:23" ht="12.75" hidden="1">
      <c r="V43" s="305" t="s">
        <v>248</v>
      </c>
      <c r="W43" s="306" t="s">
        <v>249</v>
      </c>
    </row>
    <row r="44" spans="22:23" ht="12.75" hidden="1">
      <c r="V44" s="305" t="s">
        <v>250</v>
      </c>
      <c r="W44" s="306" t="s">
        <v>251</v>
      </c>
    </row>
    <row r="45" spans="22:23" ht="12.75" hidden="1">
      <c r="V45" s="305" t="s">
        <v>252</v>
      </c>
      <c r="W45" s="306" t="s">
        <v>253</v>
      </c>
    </row>
    <row r="46" spans="22:23" ht="12.75" hidden="1">
      <c r="V46" s="305" t="s">
        <v>254</v>
      </c>
      <c r="W46" s="306" t="s">
        <v>255</v>
      </c>
    </row>
    <row r="47" spans="22:23" ht="12.75" hidden="1">
      <c r="V47" s="305" t="s">
        <v>256</v>
      </c>
      <c r="W47" s="306" t="s">
        <v>257</v>
      </c>
    </row>
    <row r="48" spans="22:23" ht="12.75" hidden="1">
      <c r="V48" s="305" t="s">
        <v>258</v>
      </c>
      <c r="W48" s="306" t="s">
        <v>259</v>
      </c>
    </row>
    <row r="49" spans="22:23" ht="12.75" hidden="1">
      <c r="V49" s="305" t="s">
        <v>260</v>
      </c>
      <c r="W49" s="306" t="s">
        <v>261</v>
      </c>
    </row>
    <row r="50" spans="22:23" ht="12.75" hidden="1">
      <c r="V50" s="305" t="s">
        <v>262</v>
      </c>
      <c r="W50" s="306" t="s">
        <v>263</v>
      </c>
    </row>
    <row r="51" spans="22:23" ht="12.75" hidden="1">
      <c r="V51" s="305" t="s">
        <v>264</v>
      </c>
      <c r="W51" s="306" t="s">
        <v>265</v>
      </c>
    </row>
    <row r="52" spans="22:23" ht="12.75" hidden="1">
      <c r="V52" s="305" t="s">
        <v>266</v>
      </c>
      <c r="W52" s="306" t="s">
        <v>267</v>
      </c>
    </row>
    <row r="53" spans="22:23" ht="12.75" hidden="1">
      <c r="V53" s="305" t="s">
        <v>268</v>
      </c>
      <c r="W53" s="306" t="s">
        <v>287</v>
      </c>
    </row>
    <row r="54" spans="22:23" ht="12.75" hidden="1">
      <c r="V54" s="305" t="s">
        <v>269</v>
      </c>
      <c r="W54" s="306" t="s">
        <v>270</v>
      </c>
    </row>
    <row r="55" spans="22:23" ht="12.75" hidden="1">
      <c r="V55" s="305" t="s">
        <v>271</v>
      </c>
      <c r="W55" s="306" t="s">
        <v>272</v>
      </c>
    </row>
    <row r="56" spans="22:23" ht="12.75" hidden="1">
      <c r="V56" s="305" t="s">
        <v>273</v>
      </c>
      <c r="W56" s="306" t="s">
        <v>274</v>
      </c>
    </row>
    <row r="57" spans="22:23" ht="13.5" hidden="1" thickBot="1">
      <c r="V57" s="311" t="s">
        <v>36</v>
      </c>
      <c r="W57" s="312" t="s">
        <v>275</v>
      </c>
    </row>
  </sheetData>
  <sheetProtection/>
  <mergeCells count="10">
    <mergeCell ref="B11:M11"/>
    <mergeCell ref="B15:M15"/>
    <mergeCell ref="B12:M12"/>
    <mergeCell ref="B14:M14"/>
    <mergeCell ref="B8:M8"/>
    <mergeCell ref="B3:G3"/>
    <mergeCell ref="B4:G4"/>
    <mergeCell ref="B5:G5"/>
    <mergeCell ref="B6:G6"/>
    <mergeCell ref="B10:M10"/>
  </mergeCells>
  <conditionalFormatting sqref="B8:M8">
    <cfRule type="expression" priority="1" dxfId="23" stopIfTrue="1">
      <formula>$B$8=""</formula>
    </cfRule>
    <cfRule type="expression" priority="2" dxfId="24" stopIfTrue="1">
      <formula>$B$8&lt;&gt;"&lt; REPORTING COUNTRY &gt;"</formula>
    </cfRule>
    <cfRule type="expression" priority="3" dxfId="25" stopIfTrue="1">
      <formula>$B$8="&lt; REPORTING COUNTRY &gt;"</formula>
    </cfRule>
  </conditionalFormatting>
  <printOptions/>
  <pageMargins left="0.75" right="0.75" top="1" bottom="1" header="0.5" footer="0.5"/>
  <pageSetup horizontalDpi="600" verticalDpi="600" orientation="portrait" paperSize="9" r:id="rId2"/>
  <headerFooter alignWithMargins="0">
    <oddFooter>&amp;R2013 Triennial Central Bank Survey</oddFooter>
  </headerFooter>
  <drawing r:id="rId1"/>
</worksheet>
</file>

<file path=xl/worksheets/sheet10.xml><?xml version="1.0" encoding="utf-8"?>
<worksheet xmlns="http://schemas.openxmlformats.org/spreadsheetml/2006/main" xmlns:r="http://schemas.openxmlformats.org/officeDocument/2006/relationships">
  <sheetPr codeName="Sheet6">
    <outlinePr summaryBelow="0" summaryRight="0"/>
    <pageSetUpPr fitToPage="1"/>
  </sheetPr>
  <dimension ref="B1:AR68"/>
  <sheetViews>
    <sheetView showGridLines="0" zoomScale="75" zoomScaleNormal="75"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
    </sheetView>
  </sheetViews>
  <sheetFormatPr defaultColWidth="0" defaultRowHeight="12"/>
  <cols>
    <col min="1" max="2" width="1.75390625" style="16" customWidth="1"/>
    <col min="3" max="3" width="50.75390625" style="376" customWidth="1"/>
    <col min="4" max="4" width="11.625" style="16" customWidth="1"/>
    <col min="5" max="5" width="14.00390625" style="16" customWidth="1"/>
    <col min="6" max="6" width="15.125" style="16" customWidth="1"/>
    <col min="7" max="7" width="13.75390625" style="16" customWidth="1"/>
    <col min="8" max="14" width="11.625" style="16" customWidth="1"/>
    <col min="15" max="15" width="1.75390625" style="16" customWidth="1"/>
    <col min="16" max="16" width="9.125" style="93" customWidth="1"/>
    <col min="17" max="18" width="9.125" style="16" customWidth="1"/>
    <col min="19" max="16384" width="0" style="16" hidden="1" customWidth="1"/>
  </cols>
  <sheetData>
    <row r="1" spans="2:14" s="197" customFormat="1" ht="19.5" customHeight="1">
      <c r="B1" s="352" t="s">
        <v>364</v>
      </c>
      <c r="C1" s="346"/>
      <c r="D1" s="196"/>
      <c r="E1" s="196"/>
      <c r="F1" s="196"/>
      <c r="G1" s="196"/>
      <c r="H1" s="196"/>
      <c r="I1" s="196"/>
      <c r="J1" s="196"/>
      <c r="N1" s="645"/>
    </row>
    <row r="2" spans="3:14" s="354" customFormat="1" ht="19.5" customHeight="1">
      <c r="C2" s="724" t="s">
        <v>316</v>
      </c>
      <c r="D2" s="724"/>
      <c r="E2" s="724"/>
      <c r="F2" s="724"/>
      <c r="G2" s="724"/>
      <c r="H2" s="724"/>
      <c r="I2" s="724"/>
      <c r="J2" s="724"/>
      <c r="K2" s="724"/>
      <c r="L2" s="724"/>
      <c r="M2" s="724"/>
      <c r="N2" s="724"/>
    </row>
    <row r="3" spans="3:14" s="354" customFormat="1" ht="19.5" customHeight="1">
      <c r="C3" s="724" t="s">
        <v>63</v>
      </c>
      <c r="D3" s="724"/>
      <c r="E3" s="724"/>
      <c r="F3" s="724"/>
      <c r="G3" s="724"/>
      <c r="H3" s="724"/>
      <c r="I3" s="724"/>
      <c r="J3" s="724"/>
      <c r="K3" s="724"/>
      <c r="L3" s="724"/>
      <c r="M3" s="724"/>
      <c r="N3" s="724"/>
    </row>
    <row r="4" spans="3:14" s="354" customFormat="1" ht="19.5" customHeight="1">
      <c r="C4" s="724" t="s">
        <v>307</v>
      </c>
      <c r="D4" s="724"/>
      <c r="E4" s="724"/>
      <c r="F4" s="724"/>
      <c r="G4" s="724"/>
      <c r="H4" s="724"/>
      <c r="I4" s="724"/>
      <c r="J4" s="724"/>
      <c r="K4" s="724"/>
      <c r="L4" s="724"/>
      <c r="M4" s="724"/>
      <c r="N4" s="724"/>
    </row>
    <row r="5" spans="3:14" s="354" customFormat="1" ht="19.5" customHeight="1">
      <c r="C5" s="724" t="s">
        <v>6</v>
      </c>
      <c r="D5" s="724"/>
      <c r="E5" s="724"/>
      <c r="F5" s="724"/>
      <c r="G5" s="724"/>
      <c r="H5" s="724"/>
      <c r="I5" s="724"/>
      <c r="J5" s="724"/>
      <c r="K5" s="724"/>
      <c r="L5" s="724"/>
      <c r="M5" s="724"/>
      <c r="N5" s="724"/>
    </row>
    <row r="6" spans="2:10" s="197" customFormat="1" ht="52.5" customHeight="1">
      <c r="B6" s="245"/>
      <c r="C6" s="347"/>
      <c r="I6" s="198"/>
      <c r="J6" s="198"/>
    </row>
    <row r="7" spans="2:16" s="2" customFormat="1" ht="33.75" customHeight="1">
      <c r="B7" s="17"/>
      <c r="C7" s="381" t="s">
        <v>7</v>
      </c>
      <c r="D7" s="18" t="s">
        <v>32</v>
      </c>
      <c r="E7" s="19"/>
      <c r="F7" s="26"/>
      <c r="G7" s="19"/>
      <c r="H7" s="19"/>
      <c r="I7" s="20"/>
      <c r="J7" s="20"/>
      <c r="K7" s="21" t="s">
        <v>33</v>
      </c>
      <c r="L7" s="22" t="s">
        <v>34</v>
      </c>
      <c r="M7" s="22" t="s">
        <v>35</v>
      </c>
      <c r="N7" s="360" t="s">
        <v>34</v>
      </c>
      <c r="O7" s="365"/>
      <c r="P7" s="6"/>
    </row>
    <row r="8" spans="2:16" s="2" customFormat="1" ht="58.5" customHeight="1">
      <c r="B8" s="3"/>
      <c r="C8" s="382"/>
      <c r="D8" s="4" t="s">
        <v>36</v>
      </c>
      <c r="E8" s="23" t="s">
        <v>91</v>
      </c>
      <c r="F8" s="23" t="s">
        <v>92</v>
      </c>
      <c r="G8" s="23" t="s">
        <v>127</v>
      </c>
      <c r="H8" s="23" t="s">
        <v>59</v>
      </c>
      <c r="I8" s="337" t="s">
        <v>294</v>
      </c>
      <c r="J8" s="4" t="s">
        <v>37</v>
      </c>
      <c r="K8" s="24" t="s">
        <v>38</v>
      </c>
      <c r="L8" s="25" t="s">
        <v>39</v>
      </c>
      <c r="M8" s="25" t="s">
        <v>356</v>
      </c>
      <c r="N8" s="361" t="s">
        <v>357</v>
      </c>
      <c r="O8" s="368"/>
      <c r="P8" s="6"/>
    </row>
    <row r="9" spans="2:16" s="283" customFormat="1" ht="30" customHeight="1">
      <c r="B9" s="281"/>
      <c r="C9" s="373" t="s">
        <v>41</v>
      </c>
      <c r="D9" s="287"/>
      <c r="E9" s="287"/>
      <c r="F9" s="294"/>
      <c r="G9" s="287"/>
      <c r="H9" s="287"/>
      <c r="I9" s="287"/>
      <c r="J9" s="287"/>
      <c r="K9" s="287"/>
      <c r="L9" s="287"/>
      <c r="M9" s="287"/>
      <c r="N9" s="362"/>
      <c r="O9" s="367"/>
      <c r="P9" s="284"/>
    </row>
    <row r="10" spans="2:16" s="2" customFormat="1" ht="18" customHeight="1">
      <c r="B10" s="7"/>
      <c r="C10" s="349" t="s">
        <v>109</v>
      </c>
      <c r="D10" s="259"/>
      <c r="E10" s="259"/>
      <c r="F10" s="259"/>
      <c r="G10" s="259"/>
      <c r="H10" s="259"/>
      <c r="I10" s="259"/>
      <c r="J10" s="247">
        <f>+SUM(D10:I10)</f>
        <v>0</v>
      </c>
      <c r="K10" s="345"/>
      <c r="L10" s="345"/>
      <c r="M10" s="259"/>
      <c r="N10" s="335"/>
      <c r="O10" s="366"/>
      <c r="P10" s="6"/>
    </row>
    <row r="11" spans="2:16" s="2" customFormat="1" ht="18" customHeight="1">
      <c r="B11" s="9"/>
      <c r="C11" s="349" t="s">
        <v>110</v>
      </c>
      <c r="D11" s="259"/>
      <c r="E11" s="259"/>
      <c r="F11" s="259"/>
      <c r="G11" s="259"/>
      <c r="H11" s="259"/>
      <c r="I11" s="259"/>
      <c r="J11" s="247">
        <f>+SUM(D11:I11)</f>
        <v>0</v>
      </c>
      <c r="K11" s="345"/>
      <c r="L11" s="345"/>
      <c r="M11" s="259"/>
      <c r="N11" s="335"/>
      <c r="O11" s="366"/>
      <c r="P11" s="6"/>
    </row>
    <row r="12" spans="2:16" s="2" customFormat="1" ht="18" customHeight="1">
      <c r="B12" s="9"/>
      <c r="C12" s="349" t="s">
        <v>111</v>
      </c>
      <c r="D12" s="259"/>
      <c r="E12" s="259"/>
      <c r="F12" s="259"/>
      <c r="G12" s="259"/>
      <c r="H12" s="259"/>
      <c r="I12" s="259"/>
      <c r="J12" s="247">
        <f>+SUM(D12:I12)</f>
        <v>0</v>
      </c>
      <c r="K12" s="345"/>
      <c r="L12" s="345"/>
      <c r="M12" s="259"/>
      <c r="N12" s="335"/>
      <c r="O12" s="366"/>
      <c r="P12" s="6"/>
    </row>
    <row r="13" spans="2:16" s="2" customFormat="1" ht="18" customHeight="1">
      <c r="B13" s="9"/>
      <c r="C13" s="372" t="s">
        <v>14</v>
      </c>
      <c r="D13" s="247">
        <f aca="true" t="shared" si="0" ref="D13:I13">+SUM(D10:D12)</f>
        <v>0</v>
      </c>
      <c r="E13" s="247">
        <f t="shared" si="0"/>
        <v>0</v>
      </c>
      <c r="F13" s="247">
        <f t="shared" si="0"/>
        <v>0</v>
      </c>
      <c r="G13" s="247">
        <f t="shared" si="0"/>
        <v>0</v>
      </c>
      <c r="H13" s="247">
        <f t="shared" si="0"/>
        <v>0</v>
      </c>
      <c r="I13" s="247">
        <f t="shared" si="0"/>
        <v>0</v>
      </c>
      <c r="J13" s="247">
        <f>+SUM(D13:I13)</f>
        <v>0</v>
      </c>
      <c r="K13" s="247"/>
      <c r="L13" s="247"/>
      <c r="M13" s="247">
        <f>+SUM(M10:M12)</f>
        <v>0</v>
      </c>
      <c r="N13" s="336">
        <f>+SUM(N10:N12)</f>
        <v>0</v>
      </c>
      <c r="O13" s="366"/>
      <c r="P13" s="6"/>
    </row>
    <row r="14" spans="2:16" s="283" customFormat="1" ht="30" customHeight="1">
      <c r="B14" s="289"/>
      <c r="C14" s="373" t="s">
        <v>21</v>
      </c>
      <c r="D14" s="286"/>
      <c r="E14" s="286"/>
      <c r="F14" s="286"/>
      <c r="G14" s="286"/>
      <c r="H14" s="286"/>
      <c r="I14" s="286"/>
      <c r="J14" s="286"/>
      <c r="K14" s="295"/>
      <c r="L14" s="295"/>
      <c r="M14" s="295"/>
      <c r="N14" s="363"/>
      <c r="O14" s="367"/>
      <c r="P14" s="296"/>
    </row>
    <row r="15" spans="2:16" s="283" customFormat="1" ht="30" customHeight="1">
      <c r="B15" s="289"/>
      <c r="C15" s="373" t="s">
        <v>15</v>
      </c>
      <c r="D15" s="286"/>
      <c r="E15" s="286"/>
      <c r="F15" s="286"/>
      <c r="G15" s="286"/>
      <c r="H15" s="286"/>
      <c r="I15" s="286"/>
      <c r="J15" s="286"/>
      <c r="K15" s="295"/>
      <c r="L15" s="295"/>
      <c r="M15" s="295"/>
      <c r="N15" s="363"/>
      <c r="O15" s="367"/>
      <c r="P15" s="284"/>
    </row>
    <row r="16" spans="2:16" s="2" customFormat="1" ht="18" customHeight="1">
      <c r="B16" s="10"/>
      <c r="C16" s="349" t="s">
        <v>109</v>
      </c>
      <c r="D16" s="259"/>
      <c r="E16" s="259"/>
      <c r="F16" s="259"/>
      <c r="G16" s="259"/>
      <c r="H16" s="259"/>
      <c r="I16" s="259"/>
      <c r="J16" s="247">
        <f>+SUM(D16:I16)</f>
        <v>0</v>
      </c>
      <c r="K16" s="345"/>
      <c r="L16" s="345"/>
      <c r="M16" s="259"/>
      <c r="N16" s="335"/>
      <c r="O16" s="366"/>
      <c r="P16" s="6"/>
    </row>
    <row r="17" spans="2:16" s="2" customFormat="1" ht="18" customHeight="1">
      <c r="B17" s="7"/>
      <c r="C17" s="349" t="s">
        <v>110</v>
      </c>
      <c r="D17" s="259"/>
      <c r="E17" s="259"/>
      <c r="F17" s="259"/>
      <c r="G17" s="259"/>
      <c r="H17" s="259"/>
      <c r="I17" s="259"/>
      <c r="J17" s="247">
        <f>+SUM(D17:I17)</f>
        <v>0</v>
      </c>
      <c r="K17" s="345"/>
      <c r="L17" s="345"/>
      <c r="M17" s="259"/>
      <c r="N17" s="335"/>
      <c r="O17" s="366"/>
      <c r="P17" s="6"/>
    </row>
    <row r="18" spans="2:16" s="2" customFormat="1" ht="18" customHeight="1">
      <c r="B18" s="5"/>
      <c r="C18" s="349" t="s">
        <v>111</v>
      </c>
      <c r="D18" s="259"/>
      <c r="E18" s="259"/>
      <c r="F18" s="259"/>
      <c r="G18" s="259"/>
      <c r="H18" s="259"/>
      <c r="I18" s="259"/>
      <c r="J18" s="247">
        <f>+SUM(D18:I18)</f>
        <v>0</v>
      </c>
      <c r="K18" s="345"/>
      <c r="L18" s="345"/>
      <c r="M18" s="259"/>
      <c r="N18" s="335"/>
      <c r="O18" s="366"/>
      <c r="P18" s="6"/>
    </row>
    <row r="19" spans="2:16" s="2" customFormat="1" ht="18" customHeight="1">
      <c r="B19" s="10"/>
      <c r="C19" s="372" t="s">
        <v>14</v>
      </c>
      <c r="D19" s="247">
        <f aca="true" t="shared" si="1" ref="D19:I19">+SUM(D16:D18)</f>
        <v>0</v>
      </c>
      <c r="E19" s="247">
        <f t="shared" si="1"/>
        <v>0</v>
      </c>
      <c r="F19" s="247">
        <f>+SUM(F16:F18)</f>
        <v>0</v>
      </c>
      <c r="G19" s="247">
        <f>+SUM(G16:G18)</f>
        <v>0</v>
      </c>
      <c r="H19" s="247">
        <f t="shared" si="1"/>
        <v>0</v>
      </c>
      <c r="I19" s="247">
        <f t="shared" si="1"/>
        <v>0</v>
      </c>
      <c r="J19" s="247">
        <f>+SUM(D19:I19)</f>
        <v>0</v>
      </c>
      <c r="K19" s="247"/>
      <c r="L19" s="247"/>
      <c r="M19" s="247">
        <f>+SUM(M16:M18)</f>
        <v>0</v>
      </c>
      <c r="N19" s="336">
        <f>+SUM(N16:N18)</f>
        <v>0</v>
      </c>
      <c r="O19" s="366"/>
      <c r="P19" s="6"/>
    </row>
    <row r="20" spans="2:16" s="283" customFormat="1" ht="30" customHeight="1">
      <c r="B20" s="285"/>
      <c r="C20" s="373" t="s">
        <v>16</v>
      </c>
      <c r="D20" s="286"/>
      <c r="E20" s="286"/>
      <c r="F20" s="286"/>
      <c r="G20" s="286"/>
      <c r="H20" s="286"/>
      <c r="I20" s="286"/>
      <c r="J20" s="286"/>
      <c r="K20" s="295"/>
      <c r="L20" s="295"/>
      <c r="M20" s="295"/>
      <c r="N20" s="363"/>
      <c r="O20" s="367"/>
      <c r="P20" s="284"/>
    </row>
    <row r="21" spans="2:16" s="2" customFormat="1" ht="18" customHeight="1">
      <c r="B21" s="7"/>
      <c r="C21" s="349" t="s">
        <v>109</v>
      </c>
      <c r="D21" s="259"/>
      <c r="E21" s="259"/>
      <c r="F21" s="259"/>
      <c r="G21" s="259"/>
      <c r="H21" s="259"/>
      <c r="I21" s="259"/>
      <c r="J21" s="247">
        <f aca="true" t="shared" si="2" ref="J21:J26">+SUM(D21:I21)</f>
        <v>0</v>
      </c>
      <c r="K21" s="345"/>
      <c r="L21" s="345"/>
      <c r="M21" s="259"/>
      <c r="N21" s="335"/>
      <c r="O21" s="366"/>
      <c r="P21" s="6"/>
    </row>
    <row r="22" spans="2:16" s="2" customFormat="1" ht="18" customHeight="1">
      <c r="B22" s="7"/>
      <c r="C22" s="349" t="s">
        <v>110</v>
      </c>
      <c r="D22" s="259"/>
      <c r="E22" s="259"/>
      <c r="F22" s="259"/>
      <c r="G22" s="259"/>
      <c r="H22" s="259"/>
      <c r="I22" s="259"/>
      <c r="J22" s="247">
        <f t="shared" si="2"/>
        <v>0</v>
      </c>
      <c r="K22" s="345"/>
      <c r="L22" s="345"/>
      <c r="M22" s="259"/>
      <c r="N22" s="335"/>
      <c r="O22" s="366"/>
      <c r="P22" s="6"/>
    </row>
    <row r="23" spans="2:16" s="2" customFormat="1" ht="18" customHeight="1">
      <c r="B23" s="5"/>
      <c r="C23" s="349" t="s">
        <v>111</v>
      </c>
      <c r="D23" s="259"/>
      <c r="E23" s="259"/>
      <c r="F23" s="259"/>
      <c r="G23" s="259"/>
      <c r="H23" s="259"/>
      <c r="I23" s="259"/>
      <c r="J23" s="247">
        <f t="shared" si="2"/>
        <v>0</v>
      </c>
      <c r="K23" s="345"/>
      <c r="L23" s="345"/>
      <c r="M23" s="259"/>
      <c r="N23" s="335"/>
      <c r="O23" s="366"/>
      <c r="P23" s="6"/>
    </row>
    <row r="24" spans="2:16" s="2" customFormat="1" ht="18" customHeight="1">
      <c r="B24" s="7"/>
      <c r="C24" s="372" t="s">
        <v>14</v>
      </c>
      <c r="D24" s="247">
        <f aca="true" t="shared" si="3" ref="D24:I24">+SUM(D21:D23)</f>
        <v>0</v>
      </c>
      <c r="E24" s="247">
        <f t="shared" si="3"/>
        <v>0</v>
      </c>
      <c r="F24" s="247">
        <f t="shared" si="3"/>
        <v>0</v>
      </c>
      <c r="G24" s="247">
        <f t="shared" si="3"/>
        <v>0</v>
      </c>
      <c r="H24" s="247">
        <f t="shared" si="3"/>
        <v>0</v>
      </c>
      <c r="I24" s="247">
        <f t="shared" si="3"/>
        <v>0</v>
      </c>
      <c r="J24" s="247">
        <f t="shared" si="2"/>
        <v>0</v>
      </c>
      <c r="K24" s="247"/>
      <c r="L24" s="247"/>
      <c r="M24" s="247">
        <f>+SUM(M21:M23)</f>
        <v>0</v>
      </c>
      <c r="N24" s="336">
        <f>+SUM(N21:N23)</f>
        <v>0</v>
      </c>
      <c r="O24" s="366"/>
      <c r="P24" s="6"/>
    </row>
    <row r="25" spans="2:16" s="2" customFormat="1" ht="49.5" customHeight="1">
      <c r="B25" s="7"/>
      <c r="C25" s="372" t="s">
        <v>17</v>
      </c>
      <c r="D25" s="247">
        <f aca="true" t="shared" si="4" ref="D25:I25">+SUM(D24,D19)</f>
        <v>0</v>
      </c>
      <c r="E25" s="247">
        <f t="shared" si="4"/>
        <v>0</v>
      </c>
      <c r="F25" s="247">
        <f t="shared" si="4"/>
        <v>0</v>
      </c>
      <c r="G25" s="247">
        <f t="shared" si="4"/>
        <v>0</v>
      </c>
      <c r="H25" s="247">
        <f t="shared" si="4"/>
        <v>0</v>
      </c>
      <c r="I25" s="247">
        <f t="shared" si="4"/>
        <v>0</v>
      </c>
      <c r="J25" s="247">
        <f t="shared" si="2"/>
        <v>0</v>
      </c>
      <c r="K25" s="247">
        <f>+SUM(K24,K19)</f>
        <v>0</v>
      </c>
      <c r="L25" s="247">
        <f>+SUM(L24,L19)</f>
        <v>0</v>
      </c>
      <c r="M25" s="247">
        <f>+SUM(M24,M19)</f>
        <v>0</v>
      </c>
      <c r="N25" s="336">
        <f>+SUM(N24,N19)</f>
        <v>0</v>
      </c>
      <c r="O25" s="366"/>
      <c r="P25" s="6"/>
    </row>
    <row r="26" spans="2:16" s="2" customFormat="1" ht="30" customHeight="1">
      <c r="B26" s="7"/>
      <c r="C26" s="370" t="s">
        <v>22</v>
      </c>
      <c r="D26" s="247">
        <f>+SUM(D24,D19,D13)</f>
        <v>0</v>
      </c>
      <c r="E26" s="247">
        <f aca="true" t="shared" si="5" ref="E26:K26">+SUM(E24,E19,E13)</f>
        <v>0</v>
      </c>
      <c r="F26" s="247">
        <f t="shared" si="5"/>
        <v>0</v>
      </c>
      <c r="G26" s="247">
        <f t="shared" si="5"/>
        <v>0</v>
      </c>
      <c r="H26" s="247">
        <f t="shared" si="5"/>
        <v>0</v>
      </c>
      <c r="I26" s="247">
        <f t="shared" si="5"/>
        <v>0</v>
      </c>
      <c r="J26" s="247">
        <f t="shared" si="2"/>
        <v>0</v>
      </c>
      <c r="K26" s="247">
        <f t="shared" si="5"/>
        <v>0</v>
      </c>
      <c r="L26" s="247">
        <f>+SUM(L25,L13,)</f>
        <v>0</v>
      </c>
      <c r="M26" s="247">
        <f>+SUM(M25,M13,)</f>
        <v>0</v>
      </c>
      <c r="N26" s="336">
        <f>+SUM(N25,N13,)</f>
        <v>0</v>
      </c>
      <c r="O26" s="366"/>
      <c r="P26" s="6"/>
    </row>
    <row r="27" spans="2:16" s="283" customFormat="1" ht="30" customHeight="1">
      <c r="B27" s="289"/>
      <c r="C27" s="373" t="s">
        <v>27</v>
      </c>
      <c r="D27" s="282"/>
      <c r="E27" s="282"/>
      <c r="F27" s="282"/>
      <c r="G27" s="282"/>
      <c r="H27" s="282"/>
      <c r="I27" s="282"/>
      <c r="J27" s="282"/>
      <c r="K27" s="282"/>
      <c r="L27" s="282"/>
      <c r="M27" s="282"/>
      <c r="N27" s="364"/>
      <c r="O27" s="367"/>
      <c r="P27" s="284"/>
    </row>
    <row r="28" spans="2:16" s="2" customFormat="1" ht="18" customHeight="1">
      <c r="B28" s="10"/>
      <c r="C28" s="372" t="s">
        <v>93</v>
      </c>
      <c r="D28" s="259"/>
      <c r="E28" s="259"/>
      <c r="F28" s="259"/>
      <c r="G28" s="259"/>
      <c r="H28" s="259"/>
      <c r="I28" s="259"/>
      <c r="J28" s="247">
        <f>+SUM(D28:I28)</f>
        <v>0</v>
      </c>
      <c r="K28" s="259"/>
      <c r="L28" s="259"/>
      <c r="M28" s="259"/>
      <c r="N28" s="335"/>
      <c r="O28" s="366"/>
      <c r="P28" s="155"/>
    </row>
    <row r="29" spans="2:16" s="2" customFormat="1" ht="18" customHeight="1">
      <c r="B29" s="11"/>
      <c r="C29" s="379" t="s">
        <v>94</v>
      </c>
      <c r="D29" s="260"/>
      <c r="E29" s="260"/>
      <c r="F29" s="260"/>
      <c r="G29" s="260"/>
      <c r="H29" s="260"/>
      <c r="I29" s="260"/>
      <c r="J29" s="248">
        <f>+SUM(D29:I29)</f>
        <v>0</v>
      </c>
      <c r="K29" s="260"/>
      <c r="L29" s="260"/>
      <c r="M29" s="260"/>
      <c r="N29" s="432"/>
      <c r="O29" s="368"/>
      <c r="P29" s="6"/>
    </row>
    <row r="30" spans="2:16" s="2" customFormat="1" ht="90" customHeight="1">
      <c r="B30" s="734" t="s">
        <v>358</v>
      </c>
      <c r="C30" s="735"/>
      <c r="D30" s="735"/>
      <c r="E30" s="735"/>
      <c r="F30" s="735"/>
      <c r="G30" s="735"/>
      <c r="H30" s="735"/>
      <c r="I30" s="735"/>
      <c r="J30" s="735"/>
      <c r="K30" s="735"/>
      <c r="L30" s="735"/>
      <c r="M30" s="735"/>
      <c r="N30" s="735"/>
      <c r="O30" s="681"/>
      <c r="P30" s="6"/>
    </row>
    <row r="31" spans="2:16" s="2" customFormat="1" ht="18" customHeight="1">
      <c r="B31" s="8"/>
      <c r="C31" s="372"/>
      <c r="E31" s="12"/>
      <c r="F31" s="12"/>
      <c r="G31" s="12"/>
      <c r="H31" s="12"/>
      <c r="I31" s="12"/>
      <c r="J31" s="12"/>
      <c r="K31" s="12"/>
      <c r="L31" s="12"/>
      <c r="M31" s="12"/>
      <c r="P31" s="6"/>
    </row>
    <row r="32" spans="2:44" s="2" customFormat="1" ht="18" customHeight="1">
      <c r="B32" s="8"/>
      <c r="C32" s="37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row>
    <row r="33" spans="2:44" s="1" customFormat="1" ht="18" customHeight="1">
      <c r="B33" s="14"/>
      <c r="C33" s="372"/>
      <c r="E33" s="480" t="s">
        <v>332</v>
      </c>
      <c r="F33" s="481">
        <f>MAX(D39:P61)</f>
        <v>0</v>
      </c>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row>
    <row r="34" spans="2:44" s="1" customFormat="1" ht="19.5" customHeight="1">
      <c r="B34" s="453" t="s">
        <v>327</v>
      </c>
      <c r="C34" s="457"/>
      <c r="D34" s="455"/>
      <c r="E34" s="482" t="s">
        <v>333</v>
      </c>
      <c r="F34" s="483">
        <f>MIN(D39:P61)</f>
        <v>0</v>
      </c>
      <c r="G34" s="456"/>
      <c r="H34" s="456"/>
      <c r="I34" s="456"/>
      <c r="J34" s="456"/>
      <c r="K34" s="456"/>
      <c r="L34" s="456"/>
      <c r="M34" s="456"/>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row>
    <row r="35" spans="2:44" s="1" customFormat="1" ht="18" customHeight="1">
      <c r="B35" s="14"/>
      <c r="C35" s="372"/>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row>
    <row r="36" spans="2:44" s="1" customFormat="1" ht="18" customHeight="1">
      <c r="B36" s="14"/>
      <c r="C36" s="372"/>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row>
    <row r="37" spans="2:16" s="2" customFormat="1" ht="33.75" customHeight="1">
      <c r="B37" s="521"/>
      <c r="C37" s="522" t="s">
        <v>7</v>
      </c>
      <c r="D37" s="525" t="s">
        <v>32</v>
      </c>
      <c r="E37" s="526"/>
      <c r="F37" s="527"/>
      <c r="G37" s="526"/>
      <c r="H37" s="526"/>
      <c r="I37" s="528"/>
      <c r="J37" s="528"/>
      <c r="K37" s="529" t="s">
        <v>33</v>
      </c>
      <c r="L37" s="530" t="s">
        <v>34</v>
      </c>
      <c r="M37" s="531" t="s">
        <v>35</v>
      </c>
      <c r="N37" s="530" t="s">
        <v>34</v>
      </c>
      <c r="O37" s="626"/>
      <c r="P37" s="732" t="str">
        <f>+J8</f>
        <v>Total</v>
      </c>
    </row>
    <row r="38" spans="2:16" s="2" customFormat="1" ht="58.5" customHeight="1">
      <c r="B38" s="523"/>
      <c r="C38" s="524"/>
      <c r="D38" s="532" t="str">
        <f>+D8</f>
        <v>US</v>
      </c>
      <c r="E38" s="532" t="str">
        <f aca="true" t="shared" si="6" ref="E38:J38">+E8</f>
        <v>Japanese</v>
      </c>
      <c r="F38" s="532" t="str">
        <f t="shared" si="6"/>
        <v>European ²</v>
      </c>
      <c r="G38" s="532" t="str">
        <f t="shared" si="6"/>
        <v>Latin American</v>
      </c>
      <c r="H38" s="532" t="str">
        <f t="shared" si="6"/>
        <v>Other Asian ³</v>
      </c>
      <c r="I38" s="532" t="str">
        <f t="shared" si="6"/>
        <v>Other 4</v>
      </c>
      <c r="J38" s="532" t="str">
        <f t="shared" si="6"/>
        <v>Total</v>
      </c>
      <c r="K38" s="533" t="s">
        <v>38</v>
      </c>
      <c r="L38" s="534" t="s">
        <v>39</v>
      </c>
      <c r="M38" s="535" t="s">
        <v>40</v>
      </c>
      <c r="N38" s="534" t="s">
        <v>345</v>
      </c>
      <c r="O38" s="626"/>
      <c r="P38" s="733"/>
    </row>
    <row r="39" spans="2:16" s="2" customFormat="1" ht="18" customHeight="1">
      <c r="B39" s="459"/>
      <c r="C39" s="464" t="s">
        <v>41</v>
      </c>
      <c r="D39" s="267"/>
      <c r="E39" s="267"/>
      <c r="F39" s="293"/>
      <c r="G39" s="267"/>
      <c r="H39" s="267"/>
      <c r="I39" s="267"/>
      <c r="J39" s="267"/>
      <c r="K39" s="548"/>
      <c r="L39" s="548"/>
      <c r="M39" s="536"/>
      <c r="N39" s="267"/>
      <c r="O39" s="626"/>
      <c r="P39" s="543"/>
    </row>
    <row r="40" spans="2:16" s="2" customFormat="1" ht="18" customHeight="1">
      <c r="B40" s="461"/>
      <c r="C40" s="462" t="s">
        <v>109</v>
      </c>
      <c r="D40" s="290"/>
      <c r="E40" s="290"/>
      <c r="F40" s="290"/>
      <c r="G40" s="290"/>
      <c r="H40" s="290"/>
      <c r="I40" s="290"/>
      <c r="J40" s="290"/>
      <c r="K40" s="549"/>
      <c r="L40" s="549"/>
      <c r="M40" s="539"/>
      <c r="N40" s="268"/>
      <c r="O40" s="627"/>
      <c r="P40" s="478">
        <f>J10-SUM(D10:I10)</f>
        <v>0</v>
      </c>
    </row>
    <row r="41" spans="2:16" s="2" customFormat="1" ht="18" customHeight="1">
      <c r="B41" s="463"/>
      <c r="C41" s="462" t="s">
        <v>110</v>
      </c>
      <c r="D41" s="290"/>
      <c r="E41" s="290"/>
      <c r="F41" s="290"/>
      <c r="G41" s="290"/>
      <c r="H41" s="290"/>
      <c r="I41" s="290"/>
      <c r="J41" s="290"/>
      <c r="K41" s="549"/>
      <c r="L41" s="549"/>
      <c r="M41" s="539"/>
      <c r="N41" s="268"/>
      <c r="O41" s="627"/>
      <c r="P41" s="478">
        <f>J11-SUM(D11:I11)</f>
        <v>0</v>
      </c>
    </row>
    <row r="42" spans="2:16" s="2" customFormat="1" ht="18" customHeight="1">
      <c r="B42" s="463"/>
      <c r="C42" s="462" t="s">
        <v>111</v>
      </c>
      <c r="D42" s="290"/>
      <c r="E42" s="290"/>
      <c r="F42" s="290"/>
      <c r="G42" s="290"/>
      <c r="H42" s="290"/>
      <c r="I42" s="290"/>
      <c r="J42" s="290"/>
      <c r="K42" s="549"/>
      <c r="L42" s="549"/>
      <c r="M42" s="539"/>
      <c r="N42" s="268"/>
      <c r="O42" s="627"/>
      <c r="P42" s="478">
        <f>J12-SUM(D12:I12)</f>
        <v>0</v>
      </c>
    </row>
    <row r="43" spans="2:16" s="2" customFormat="1" ht="18" customHeight="1">
      <c r="B43" s="463"/>
      <c r="C43" s="454" t="s">
        <v>14</v>
      </c>
      <c r="D43" s="478">
        <f>D13-SUM(D10:D12)</f>
        <v>0</v>
      </c>
      <c r="E43" s="478">
        <f aca="true" t="shared" si="7" ref="E43:J43">E13-SUM(E10:E12)</f>
        <v>0</v>
      </c>
      <c r="F43" s="478">
        <f t="shared" si="7"/>
        <v>0</v>
      </c>
      <c r="G43" s="478">
        <f t="shared" si="7"/>
        <v>0</v>
      </c>
      <c r="H43" s="478">
        <f t="shared" si="7"/>
        <v>0</v>
      </c>
      <c r="I43" s="478">
        <f t="shared" si="7"/>
        <v>0</v>
      </c>
      <c r="J43" s="478">
        <f t="shared" si="7"/>
        <v>0</v>
      </c>
      <c r="K43" s="545"/>
      <c r="L43" s="545"/>
      <c r="M43" s="551">
        <f>M13-SUM(M10:M12)</f>
        <v>0</v>
      </c>
      <c r="N43" s="478">
        <f>N13-SUM(N10:N12)</f>
        <v>0</v>
      </c>
      <c r="O43" s="627"/>
      <c r="P43" s="478">
        <f>J13-SUM(D13:I13)</f>
        <v>0</v>
      </c>
    </row>
    <row r="44" spans="2:16" s="2" customFormat="1" ht="18" customHeight="1">
      <c r="B44" s="469"/>
      <c r="C44" s="464" t="s">
        <v>21</v>
      </c>
      <c r="D44" s="280"/>
      <c r="E44" s="271"/>
      <c r="F44" s="271"/>
      <c r="G44" s="271"/>
      <c r="H44" s="271"/>
      <c r="I44" s="271"/>
      <c r="J44" s="271"/>
      <c r="K44" s="550"/>
      <c r="L44" s="550"/>
      <c r="M44" s="538"/>
      <c r="N44" s="273"/>
      <c r="O44" s="627"/>
      <c r="P44" s="519"/>
    </row>
    <row r="45" spans="2:16" s="2" customFormat="1" ht="18" customHeight="1">
      <c r="B45" s="469"/>
      <c r="C45" s="464" t="s">
        <v>15</v>
      </c>
      <c r="D45" s="271"/>
      <c r="E45" s="271"/>
      <c r="F45" s="271"/>
      <c r="G45" s="271"/>
      <c r="H45" s="271"/>
      <c r="I45" s="271"/>
      <c r="J45" s="271"/>
      <c r="K45" s="550"/>
      <c r="L45" s="550"/>
      <c r="M45" s="538"/>
      <c r="N45" s="273"/>
      <c r="O45" s="627"/>
      <c r="P45" s="519"/>
    </row>
    <row r="46" spans="2:16" s="2" customFormat="1" ht="18" customHeight="1">
      <c r="B46" s="465"/>
      <c r="C46" s="462" t="s">
        <v>109</v>
      </c>
      <c r="D46" s="290"/>
      <c r="E46" s="290"/>
      <c r="F46" s="290"/>
      <c r="G46" s="290"/>
      <c r="H46" s="290"/>
      <c r="I46" s="290"/>
      <c r="J46" s="290"/>
      <c r="K46" s="549"/>
      <c r="L46" s="549"/>
      <c r="M46" s="539"/>
      <c r="N46" s="268"/>
      <c r="O46" s="627"/>
      <c r="P46" s="478">
        <f>J16-SUM(D16:I16)</f>
        <v>0</v>
      </c>
    </row>
    <row r="47" spans="2:16" s="2" customFormat="1" ht="18" customHeight="1">
      <c r="B47" s="461"/>
      <c r="C47" s="462" t="s">
        <v>110</v>
      </c>
      <c r="D47" s="290"/>
      <c r="E47" s="290"/>
      <c r="F47" s="290"/>
      <c r="G47" s="290"/>
      <c r="H47" s="290"/>
      <c r="I47" s="290"/>
      <c r="J47" s="290"/>
      <c r="K47" s="549"/>
      <c r="L47" s="549"/>
      <c r="M47" s="539"/>
      <c r="N47" s="268"/>
      <c r="O47" s="627"/>
      <c r="P47" s="478">
        <f>J17-SUM(D17:I17)</f>
        <v>0</v>
      </c>
    </row>
    <row r="48" spans="2:16" s="2" customFormat="1" ht="18" customHeight="1">
      <c r="B48" s="466"/>
      <c r="C48" s="462" t="s">
        <v>111</v>
      </c>
      <c r="D48" s="290"/>
      <c r="E48" s="290"/>
      <c r="F48" s="290"/>
      <c r="G48" s="290"/>
      <c r="H48" s="290"/>
      <c r="I48" s="290"/>
      <c r="J48" s="290"/>
      <c r="K48" s="549"/>
      <c r="L48" s="549"/>
      <c r="M48" s="539"/>
      <c r="N48" s="268"/>
      <c r="O48" s="627"/>
      <c r="P48" s="478">
        <f>J18-SUM(D18:I18)</f>
        <v>0</v>
      </c>
    </row>
    <row r="49" spans="2:16" s="2" customFormat="1" ht="18" customHeight="1">
      <c r="B49" s="465"/>
      <c r="C49" s="454" t="s">
        <v>14</v>
      </c>
      <c r="D49" s="478">
        <f>D19-SUM(D16:D18)</f>
        <v>0</v>
      </c>
      <c r="E49" s="478">
        <f aca="true" t="shared" si="8" ref="E49:J49">E19-SUM(E16:E18)</f>
        <v>0</v>
      </c>
      <c r="F49" s="478">
        <f t="shared" si="8"/>
        <v>0</v>
      </c>
      <c r="G49" s="478">
        <f t="shared" si="8"/>
        <v>0</v>
      </c>
      <c r="H49" s="478">
        <f t="shared" si="8"/>
        <v>0</v>
      </c>
      <c r="I49" s="478">
        <f t="shared" si="8"/>
        <v>0</v>
      </c>
      <c r="J49" s="478">
        <f t="shared" si="8"/>
        <v>0</v>
      </c>
      <c r="K49" s="545"/>
      <c r="L49" s="545"/>
      <c r="M49" s="551">
        <f>M19-SUM(M16:M18)</f>
        <v>0</v>
      </c>
      <c r="N49" s="478">
        <f>N19-SUM(N16:N18)</f>
        <v>0</v>
      </c>
      <c r="O49" s="627"/>
      <c r="P49" s="478">
        <f>J19-SUM(D19:I19)</f>
        <v>0</v>
      </c>
    </row>
    <row r="50" spans="2:16" s="2" customFormat="1" ht="18" customHeight="1">
      <c r="B50" s="508"/>
      <c r="C50" s="464" t="s">
        <v>16</v>
      </c>
      <c r="D50" s="271"/>
      <c r="E50" s="271"/>
      <c r="F50" s="271"/>
      <c r="G50" s="271"/>
      <c r="H50" s="271"/>
      <c r="I50" s="271"/>
      <c r="J50" s="271"/>
      <c r="K50" s="550"/>
      <c r="L50" s="550"/>
      <c r="M50" s="538"/>
      <c r="N50" s="273"/>
      <c r="O50" s="627"/>
      <c r="P50" s="519"/>
    </row>
    <row r="51" spans="2:16" s="2" customFormat="1" ht="18" customHeight="1">
      <c r="B51" s="461"/>
      <c r="C51" s="462" t="s">
        <v>109</v>
      </c>
      <c r="D51" s="290"/>
      <c r="E51" s="290"/>
      <c r="F51" s="290"/>
      <c r="G51" s="290"/>
      <c r="H51" s="290"/>
      <c r="I51" s="290"/>
      <c r="J51" s="290"/>
      <c r="K51" s="549"/>
      <c r="L51" s="549"/>
      <c r="M51" s="539"/>
      <c r="N51" s="268"/>
      <c r="O51" s="627"/>
      <c r="P51" s="478">
        <f>J21-SUM(D21:I21)</f>
        <v>0</v>
      </c>
    </row>
    <row r="52" spans="2:16" s="2" customFormat="1" ht="18" customHeight="1">
      <c r="B52" s="461"/>
      <c r="C52" s="462" t="s">
        <v>110</v>
      </c>
      <c r="D52" s="290"/>
      <c r="E52" s="290"/>
      <c r="F52" s="290"/>
      <c r="G52" s="290"/>
      <c r="H52" s="290"/>
      <c r="I52" s="290"/>
      <c r="J52" s="290"/>
      <c r="K52" s="549"/>
      <c r="L52" s="549"/>
      <c r="M52" s="539"/>
      <c r="N52" s="268"/>
      <c r="O52" s="627"/>
      <c r="P52" s="478">
        <f aca="true" t="shared" si="9" ref="P52:P59">J22-SUM(D22:I22)</f>
        <v>0</v>
      </c>
    </row>
    <row r="53" spans="2:16" s="2" customFormat="1" ht="18" customHeight="1">
      <c r="B53" s="466"/>
      <c r="C53" s="462" t="s">
        <v>111</v>
      </c>
      <c r="D53" s="290"/>
      <c r="E53" s="290"/>
      <c r="F53" s="290"/>
      <c r="G53" s="290"/>
      <c r="H53" s="290"/>
      <c r="I53" s="290"/>
      <c r="J53" s="290"/>
      <c r="K53" s="549"/>
      <c r="L53" s="549"/>
      <c r="M53" s="539"/>
      <c r="N53" s="268"/>
      <c r="O53" s="627"/>
      <c r="P53" s="478">
        <f t="shared" si="9"/>
        <v>0</v>
      </c>
    </row>
    <row r="54" spans="2:16" s="2" customFormat="1" ht="18" customHeight="1">
      <c r="B54" s="461"/>
      <c r="C54" s="454" t="s">
        <v>14</v>
      </c>
      <c r="D54" s="478">
        <f>D24-SUM(D21:D23)</f>
        <v>0</v>
      </c>
      <c r="E54" s="478">
        <f aca="true" t="shared" si="10" ref="E54:J54">E24-SUM(E21:E23)</f>
        <v>0</v>
      </c>
      <c r="F54" s="478">
        <f t="shared" si="10"/>
        <v>0</v>
      </c>
      <c r="G54" s="478">
        <f t="shared" si="10"/>
        <v>0</v>
      </c>
      <c r="H54" s="478">
        <f t="shared" si="10"/>
        <v>0</v>
      </c>
      <c r="I54" s="478">
        <f t="shared" si="10"/>
        <v>0</v>
      </c>
      <c r="J54" s="478">
        <f t="shared" si="10"/>
        <v>0</v>
      </c>
      <c r="K54" s="544"/>
      <c r="L54" s="271"/>
      <c r="M54" s="551">
        <f>M24-SUM(M21:M23)</f>
        <v>0</v>
      </c>
      <c r="N54" s="478">
        <f>N24-SUM(N21:N23)</f>
        <v>0</v>
      </c>
      <c r="O54" s="627"/>
      <c r="P54" s="478">
        <f t="shared" si="9"/>
        <v>0</v>
      </c>
    </row>
    <row r="55" spans="2:16" s="2" customFormat="1" ht="18" customHeight="1">
      <c r="B55" s="461"/>
      <c r="C55" s="454" t="s">
        <v>17</v>
      </c>
      <c r="D55" s="478">
        <f>D25-SUM(D24,D19)</f>
        <v>0</v>
      </c>
      <c r="E55" s="478">
        <f aca="true" t="shared" si="11" ref="E55:N55">E25-SUM(E24,E19)</f>
        <v>0</v>
      </c>
      <c r="F55" s="478">
        <f t="shared" si="11"/>
        <v>0</v>
      </c>
      <c r="G55" s="478">
        <f t="shared" si="11"/>
        <v>0</v>
      </c>
      <c r="H55" s="478">
        <f t="shared" si="11"/>
        <v>0</v>
      </c>
      <c r="I55" s="478">
        <f t="shared" si="11"/>
        <v>0</v>
      </c>
      <c r="J55" s="478">
        <f t="shared" si="11"/>
        <v>0</v>
      </c>
      <c r="K55" s="478">
        <f t="shared" si="11"/>
        <v>0</v>
      </c>
      <c r="L55" s="478">
        <f t="shared" si="11"/>
        <v>0</v>
      </c>
      <c r="M55" s="551">
        <f t="shared" si="11"/>
        <v>0</v>
      </c>
      <c r="N55" s="478">
        <f t="shared" si="11"/>
        <v>0</v>
      </c>
      <c r="O55" s="627"/>
      <c r="P55" s="478">
        <f t="shared" si="9"/>
        <v>0</v>
      </c>
    </row>
    <row r="56" spans="2:16" s="2" customFormat="1" ht="18" customHeight="1">
      <c r="B56" s="461"/>
      <c r="C56" s="468" t="s">
        <v>22</v>
      </c>
      <c r="D56" s="478">
        <f>D26-SUM(,D13,D19,D24)</f>
        <v>0</v>
      </c>
      <c r="E56" s="478">
        <f aca="true" t="shared" si="12" ref="E56:N56">E26-SUM(,E13,E19,E24)</f>
        <v>0</v>
      </c>
      <c r="F56" s="478">
        <f t="shared" si="12"/>
        <v>0</v>
      </c>
      <c r="G56" s="478">
        <f t="shared" si="12"/>
        <v>0</v>
      </c>
      <c r="H56" s="478">
        <f t="shared" si="12"/>
        <v>0</v>
      </c>
      <c r="I56" s="478">
        <f t="shared" si="12"/>
        <v>0</v>
      </c>
      <c r="J56" s="478">
        <f t="shared" si="12"/>
        <v>0</v>
      </c>
      <c r="K56" s="478">
        <f t="shared" si="12"/>
        <v>0</v>
      </c>
      <c r="L56" s="478">
        <f t="shared" si="12"/>
        <v>0</v>
      </c>
      <c r="M56" s="551">
        <f t="shared" si="12"/>
        <v>0</v>
      </c>
      <c r="N56" s="478">
        <f t="shared" si="12"/>
        <v>0</v>
      </c>
      <c r="O56" s="627"/>
      <c r="P56" s="478">
        <f t="shared" si="9"/>
        <v>0</v>
      </c>
    </row>
    <row r="57" spans="2:16" s="2" customFormat="1" ht="18" customHeight="1">
      <c r="B57" s="469"/>
      <c r="C57" s="464" t="s">
        <v>27</v>
      </c>
      <c r="D57" s="268"/>
      <c r="E57" s="268"/>
      <c r="F57" s="268"/>
      <c r="G57" s="268"/>
      <c r="H57" s="268"/>
      <c r="I57" s="268"/>
      <c r="J57" s="268"/>
      <c r="K57" s="546"/>
      <c r="L57" s="268"/>
      <c r="M57" s="539"/>
      <c r="N57" s="268"/>
      <c r="O57" s="627"/>
      <c r="P57" s="519"/>
    </row>
    <row r="58" spans="2:16" s="2" customFormat="1" ht="18" customHeight="1">
      <c r="B58" s="465"/>
      <c r="C58" s="454" t="s">
        <v>93</v>
      </c>
      <c r="D58" s="290"/>
      <c r="E58" s="290"/>
      <c r="F58" s="290"/>
      <c r="G58" s="290"/>
      <c r="H58" s="290"/>
      <c r="I58" s="290"/>
      <c r="J58" s="290"/>
      <c r="K58" s="544"/>
      <c r="L58" s="290"/>
      <c r="M58" s="537"/>
      <c r="N58" s="268"/>
      <c r="O58" s="627"/>
      <c r="P58" s="478">
        <f t="shared" si="9"/>
        <v>0</v>
      </c>
    </row>
    <row r="59" spans="2:16" s="2" customFormat="1" ht="18" customHeight="1">
      <c r="B59" s="470"/>
      <c r="C59" s="510" t="s">
        <v>94</v>
      </c>
      <c r="D59" s="291"/>
      <c r="E59" s="291"/>
      <c r="F59" s="291"/>
      <c r="G59" s="291"/>
      <c r="H59" s="291"/>
      <c r="I59" s="291"/>
      <c r="J59" s="291"/>
      <c r="K59" s="547"/>
      <c r="L59" s="291"/>
      <c r="M59" s="540"/>
      <c r="N59" s="552"/>
      <c r="O59" s="627"/>
      <c r="P59" s="479">
        <f t="shared" si="9"/>
        <v>0</v>
      </c>
    </row>
    <row r="60" ht="14.25">
      <c r="O60" s="627"/>
    </row>
    <row r="61" spans="2:15" ht="14.25">
      <c r="B61" s="656"/>
      <c r="C61" s="653" t="s">
        <v>355</v>
      </c>
      <c r="D61" s="654">
        <f>IF(SUM(D28:D29)&lt;SUM(D26),0,SUM(D26)-SUM(D28:D29))</f>
        <v>0</v>
      </c>
      <c r="E61" s="654">
        <f aca="true" t="shared" si="13" ref="E61:N61">IF(SUM(E28:E29)&lt;SUM(E26),0,SUM(E26)-SUM(E28:E29))</f>
        <v>0</v>
      </c>
      <c r="F61" s="654">
        <f t="shared" si="13"/>
        <v>0</v>
      </c>
      <c r="G61" s="654">
        <f t="shared" si="13"/>
        <v>0</v>
      </c>
      <c r="H61" s="654">
        <f t="shared" si="13"/>
        <v>0</v>
      </c>
      <c r="I61" s="654">
        <f t="shared" si="13"/>
        <v>0</v>
      </c>
      <c r="J61" s="654">
        <f t="shared" si="13"/>
        <v>0</v>
      </c>
      <c r="K61" s="654">
        <f t="shared" si="13"/>
        <v>0</v>
      </c>
      <c r="L61" s="654">
        <f t="shared" si="13"/>
        <v>0</v>
      </c>
      <c r="M61" s="654">
        <f t="shared" si="13"/>
        <v>0</v>
      </c>
      <c r="N61" s="655">
        <f t="shared" si="13"/>
        <v>0</v>
      </c>
      <c r="O61" s="627"/>
    </row>
    <row r="62" ht="14.25">
      <c r="O62" s="627"/>
    </row>
    <row r="63" ht="14.25">
      <c r="O63" s="627"/>
    </row>
    <row r="64" ht="14.25">
      <c r="O64" s="627"/>
    </row>
    <row r="65" ht="14.25">
      <c r="O65" s="627"/>
    </row>
    <row r="66" ht="14.25">
      <c r="O66" s="627"/>
    </row>
    <row r="67" ht="14.25">
      <c r="O67" s="627"/>
    </row>
    <row r="68" ht="14.25">
      <c r="O68" s="627"/>
    </row>
  </sheetData>
  <sheetProtection formatCells="0" formatColumns="0" formatRows="0"/>
  <mergeCells count="6">
    <mergeCell ref="P37:P38"/>
    <mergeCell ref="B30:N30"/>
    <mergeCell ref="C2:N2"/>
    <mergeCell ref="C3:N3"/>
    <mergeCell ref="C4:N4"/>
    <mergeCell ref="C5:N5"/>
  </mergeCells>
  <conditionalFormatting sqref="K54 K58:K59">
    <cfRule type="expression" priority="1" dxfId="1" stopIfTrue="1">
      <formula>K54=1</formula>
    </cfRule>
  </conditionalFormatting>
  <conditionalFormatting sqref="D25:N26 M10:N13 J10:J12 K19:L19 M16:N19 D16:J19 K24:L24 M21:N24 D21:J24 D10:I13 J13:L13 D28:N29 K49:L49 K43:L43">
    <cfRule type="expression" priority="2" dxfId="1" stopIfTrue="1">
      <formula>AND(D10&lt;&gt;"",OR(D10&lt;0,NOT(ISNUMBER(D10))))</formula>
    </cfRule>
  </conditionalFormatting>
  <conditionalFormatting sqref="D43:J43 D49:J49 D54:J56 P39:P43 P46:P49 P51:P56 P58:P59 M43:N43 M49:N49 M54:N54 K55:N56 D61:N61">
    <cfRule type="cellIs" priority="3" dxfId="28" operator="notEqual" stopIfTrue="1">
      <formula>0</formula>
    </cfRule>
  </conditionalFormatting>
  <printOptions/>
  <pageMargins left="0.75" right="0.75" top="1" bottom="1" header="0.5" footer="0.5"/>
  <pageSetup fitToHeight="1" fitToWidth="1" horizontalDpi="600" verticalDpi="600" orientation="portrait" paperSize="8" scale="77" r:id="rId1"/>
  <headerFooter alignWithMargins="0">
    <oddFooter>&amp;R2013 Triennial Central Bank Survey</oddFooter>
  </headerFooter>
  <ignoredErrors>
    <ignoredError sqref="L20 L26:L29 E27:I29 K14:K15 M13:N16 J14:J15 M17:N21 K27:K29 J20 M22:N29 L14:L15 D13:D16 E14:E15 F14:I16 D17:I21 J27 J25 D27:D29 D22:D25 E22:I25 K20" unlockedFormula="1"/>
  </ignoredErrors>
</worksheet>
</file>

<file path=xl/worksheets/sheet11.xml><?xml version="1.0" encoding="utf-8"?>
<worksheet xmlns="http://schemas.openxmlformats.org/spreadsheetml/2006/main" xmlns:r="http://schemas.openxmlformats.org/officeDocument/2006/relationships">
  <sheetPr codeName="Sheet9">
    <tabColor indexed="43"/>
    <pageSetUpPr fitToPage="1"/>
  </sheetPr>
  <dimension ref="A1:P44"/>
  <sheetViews>
    <sheetView zoomScale="60" zoomScaleNormal="60" zoomScalePageLayoutView="0" workbookViewId="0" topLeftCell="A1">
      <pane xSplit="3" ySplit="14" topLeftCell="D15" activePane="bottomRight" state="frozen"/>
      <selection pane="topLeft" activeCell="AS48" sqref="AS48"/>
      <selection pane="topRight" activeCell="AS48" sqref="AS48"/>
      <selection pane="bottomLeft" activeCell="AS48" sqref="AS48"/>
      <selection pane="bottomRight" activeCell="M34" sqref="M34"/>
    </sheetView>
  </sheetViews>
  <sheetFormatPr defaultColWidth="9.00390625" defaultRowHeight="12"/>
  <cols>
    <col min="1" max="1" width="2.375" style="76" customWidth="1"/>
    <col min="2" max="2" width="9.125" style="76" customWidth="1"/>
    <col min="3" max="3" width="28.375" style="76" customWidth="1"/>
    <col min="4" max="4" width="9.125" style="76" customWidth="1"/>
    <col min="5" max="5" width="13.875" style="76" customWidth="1"/>
    <col min="6" max="6" width="16.25390625" style="76" customWidth="1"/>
    <col min="7" max="7" width="13.875" style="76" customWidth="1"/>
    <col min="8" max="10" width="9.125" style="76" customWidth="1"/>
    <col min="11" max="11" width="13.125" style="76" customWidth="1"/>
    <col min="12" max="12" width="10.875" style="76" customWidth="1"/>
    <col min="13" max="13" width="9.125" style="76" customWidth="1"/>
    <col min="14" max="14" width="15.625" style="76" bestFit="1" customWidth="1"/>
    <col min="15" max="16384" width="9.125" style="76" customWidth="1"/>
  </cols>
  <sheetData>
    <row r="1" spans="1:16" s="32" customFormat="1" ht="18" customHeight="1">
      <c r="A1" s="28" t="s">
        <v>31</v>
      </c>
      <c r="B1" s="29"/>
      <c r="C1" s="29"/>
      <c r="D1" s="30"/>
      <c r="E1" s="30"/>
      <c r="F1" s="30"/>
      <c r="G1" s="30"/>
      <c r="H1" s="30"/>
      <c r="I1" s="30"/>
      <c r="J1" s="30"/>
      <c r="K1" s="30"/>
      <c r="L1" s="30"/>
      <c r="M1" s="30"/>
      <c r="N1" s="30"/>
      <c r="O1" s="31"/>
      <c r="P1" s="31"/>
    </row>
    <row r="2" spans="1:16" s="32" customFormat="1" ht="18" customHeight="1">
      <c r="A2" s="33"/>
      <c r="B2" s="34"/>
      <c r="C2" s="34"/>
      <c r="D2" s="35"/>
      <c r="E2" s="36"/>
      <c r="F2" s="35"/>
      <c r="G2" s="35"/>
      <c r="H2" s="35"/>
      <c r="I2" s="35"/>
      <c r="J2" s="35"/>
      <c r="K2" s="35"/>
      <c r="L2" s="35"/>
      <c r="M2" s="35"/>
      <c r="N2" s="35"/>
      <c r="O2" s="35"/>
      <c r="P2" s="37"/>
    </row>
    <row r="3" spans="1:16" s="32" customFormat="1" ht="18" customHeight="1" thickBot="1">
      <c r="A3" s="34"/>
      <c r="B3" s="38" t="s">
        <v>4</v>
      </c>
      <c r="C3" s="38"/>
      <c r="D3" s="35"/>
      <c r="E3" s="35"/>
      <c r="F3" s="35"/>
      <c r="G3" s="35"/>
      <c r="H3" s="35"/>
      <c r="I3" s="35"/>
      <c r="J3" s="35"/>
      <c r="K3" s="35"/>
      <c r="L3" s="35"/>
      <c r="M3" s="35"/>
      <c r="N3" s="35"/>
      <c r="O3" s="35"/>
      <c r="P3" s="39"/>
    </row>
    <row r="4" spans="1:16" s="32" customFormat="1" ht="18" customHeight="1" thickBot="1">
      <c r="A4" s="34"/>
      <c r="B4" s="38" t="s">
        <v>5</v>
      </c>
      <c r="C4" s="38"/>
      <c r="D4" s="35"/>
      <c r="E4" s="35"/>
      <c r="F4" s="35"/>
      <c r="G4" s="35"/>
      <c r="H4" s="35"/>
      <c r="I4" s="35"/>
      <c r="J4" s="35"/>
      <c r="K4" s="35"/>
      <c r="L4" s="35"/>
      <c r="M4" s="35"/>
      <c r="N4" s="77" t="s">
        <v>112</v>
      </c>
      <c r="O4" s="78">
        <v>0.005</v>
      </c>
      <c r="P4" s="39"/>
    </row>
    <row r="5" spans="1:16" s="32" customFormat="1" ht="18" customHeight="1">
      <c r="A5" s="33"/>
      <c r="B5" s="34"/>
      <c r="C5" s="34"/>
      <c r="D5" s="35"/>
      <c r="E5" s="35"/>
      <c r="F5" s="35"/>
      <c r="G5" s="35"/>
      <c r="H5" s="35"/>
      <c r="I5" s="35"/>
      <c r="J5" s="35"/>
      <c r="K5" s="35"/>
      <c r="L5" s="35"/>
      <c r="M5" s="35"/>
      <c r="N5" s="35"/>
      <c r="O5" s="35"/>
      <c r="P5" s="39"/>
    </row>
    <row r="6" spans="1:16" s="32" customFormat="1" ht="18" customHeight="1">
      <c r="A6" s="38"/>
      <c r="B6" s="38" t="s">
        <v>63</v>
      </c>
      <c r="C6" s="38"/>
      <c r="D6" s="35"/>
      <c r="E6" s="35"/>
      <c r="F6" s="35"/>
      <c r="G6" s="35"/>
      <c r="H6" s="35"/>
      <c r="I6" s="35"/>
      <c r="J6" s="35"/>
      <c r="K6" s="35"/>
      <c r="L6" s="35"/>
      <c r="M6" s="35"/>
      <c r="N6" s="35"/>
      <c r="O6" s="35"/>
      <c r="P6" s="39"/>
    </row>
    <row r="7" spans="1:16" s="32" customFormat="1" ht="18" customHeight="1">
      <c r="A7" s="38"/>
      <c r="B7" s="38" t="s">
        <v>107</v>
      </c>
      <c r="C7" s="38"/>
      <c r="D7" s="35"/>
      <c r="E7" s="35"/>
      <c r="F7" s="35"/>
      <c r="G7" s="35"/>
      <c r="H7" s="35"/>
      <c r="I7" s="35"/>
      <c r="J7" s="35"/>
      <c r="K7" s="35"/>
      <c r="L7" s="35"/>
      <c r="M7" s="35"/>
      <c r="N7" s="35"/>
      <c r="O7" s="35"/>
      <c r="P7" s="39"/>
    </row>
    <row r="8" spans="1:16" s="32" customFormat="1" ht="18" customHeight="1">
      <c r="A8" s="38"/>
      <c r="B8" s="40" t="s">
        <v>6</v>
      </c>
      <c r="C8" s="40"/>
      <c r="D8" s="35"/>
      <c r="E8" s="35"/>
      <c r="F8" s="35"/>
      <c r="G8" s="35"/>
      <c r="H8" s="35"/>
      <c r="I8" s="35"/>
      <c r="J8" s="35"/>
      <c r="K8" s="35"/>
      <c r="L8" s="35"/>
      <c r="M8" s="35"/>
      <c r="N8" s="35"/>
      <c r="O8" s="35"/>
      <c r="P8" s="39"/>
    </row>
    <row r="9" spans="1:16" s="32" customFormat="1" ht="18" customHeight="1">
      <c r="A9" s="38"/>
      <c r="B9" s="40"/>
      <c r="C9" s="40"/>
      <c r="D9" s="35"/>
      <c r="E9" s="35"/>
      <c r="F9" s="35"/>
      <c r="G9" s="35"/>
      <c r="H9" s="35"/>
      <c r="I9" s="35"/>
      <c r="J9" s="35"/>
      <c r="K9" s="35"/>
      <c r="L9" s="35"/>
      <c r="M9" s="35"/>
      <c r="N9" s="35"/>
      <c r="O9" s="35"/>
      <c r="P9" s="39"/>
    </row>
    <row r="10" spans="1:16" s="32" customFormat="1" ht="18" customHeight="1">
      <c r="A10" s="38"/>
      <c r="B10" s="40"/>
      <c r="C10" s="40"/>
      <c r="D10" s="35"/>
      <c r="E10" s="35"/>
      <c r="F10" s="35"/>
      <c r="G10" s="35"/>
      <c r="H10" s="35"/>
      <c r="I10" s="35"/>
      <c r="J10" s="35"/>
      <c r="K10" s="35"/>
      <c r="L10" s="35"/>
      <c r="M10" s="35"/>
      <c r="N10" s="35"/>
      <c r="O10" s="35"/>
      <c r="P10" s="39"/>
    </row>
    <row r="11" spans="1:16" s="32" customFormat="1" ht="18" customHeight="1">
      <c r="A11" s="38"/>
      <c r="B11" s="40"/>
      <c r="C11" s="40"/>
      <c r="D11" s="35"/>
      <c r="E11" s="35"/>
      <c r="F11" s="35"/>
      <c r="G11" s="35"/>
      <c r="H11" s="35"/>
      <c r="I11" s="35"/>
      <c r="J11" s="35"/>
      <c r="K11" s="35"/>
      <c r="L11" s="35"/>
      <c r="M11" s="35"/>
      <c r="N11" s="35"/>
      <c r="O11" s="35"/>
      <c r="P11" s="39"/>
    </row>
    <row r="12" spans="1:16" s="32" customFormat="1" ht="18" customHeight="1">
      <c r="A12" s="38"/>
      <c r="B12" s="40"/>
      <c r="C12" s="40"/>
      <c r="D12" s="35"/>
      <c r="E12" s="35"/>
      <c r="F12" s="35"/>
      <c r="G12" s="35"/>
      <c r="H12" s="35"/>
      <c r="I12" s="35"/>
      <c r="J12" s="35"/>
      <c r="K12" s="35"/>
      <c r="L12" s="35"/>
      <c r="M12" s="35"/>
      <c r="N12" s="35"/>
      <c r="O12" s="35"/>
      <c r="P12" s="39"/>
    </row>
    <row r="13" spans="1:16" s="49" customFormat="1" ht="33.75" customHeight="1">
      <c r="A13" s="111"/>
      <c r="B13" s="112" t="s">
        <v>7</v>
      </c>
      <c r="C13" s="113"/>
      <c r="D13" s="114" t="s">
        <v>32</v>
      </c>
      <c r="E13" s="115"/>
      <c r="F13" s="115"/>
      <c r="G13" s="115"/>
      <c r="H13" s="115"/>
      <c r="I13" s="116"/>
      <c r="J13" s="116"/>
      <c r="K13" s="117" t="s">
        <v>33</v>
      </c>
      <c r="L13" s="118" t="s">
        <v>34</v>
      </c>
      <c r="M13" s="118" t="s">
        <v>35</v>
      </c>
      <c r="N13" s="118" t="s">
        <v>34</v>
      </c>
      <c r="P13" s="58"/>
    </row>
    <row r="14" spans="1:16" s="49" customFormat="1" ht="58.5" customHeight="1">
      <c r="A14" s="50"/>
      <c r="B14" s="102"/>
      <c r="C14" s="102"/>
      <c r="D14" s="53" t="s">
        <v>36</v>
      </c>
      <c r="E14" s="119" t="s">
        <v>91</v>
      </c>
      <c r="F14" s="119" t="s">
        <v>92</v>
      </c>
      <c r="G14" s="119" t="s">
        <v>127</v>
      </c>
      <c r="H14" s="119" t="s">
        <v>59</v>
      </c>
      <c r="I14" s="53" t="s">
        <v>34</v>
      </c>
      <c r="J14" s="53" t="s">
        <v>37</v>
      </c>
      <c r="K14" s="120" t="s">
        <v>38</v>
      </c>
      <c r="L14" s="121" t="s">
        <v>39</v>
      </c>
      <c r="M14" s="121" t="s">
        <v>40</v>
      </c>
      <c r="N14" s="121" t="s">
        <v>95</v>
      </c>
      <c r="P14" s="58"/>
    </row>
    <row r="15" spans="1:14" s="49" customFormat="1" ht="18" customHeight="1">
      <c r="A15" s="54"/>
      <c r="B15" s="55" t="s">
        <v>41</v>
      </c>
      <c r="C15" s="56"/>
      <c r="D15" s="57"/>
      <c r="E15" s="57"/>
      <c r="F15" s="57"/>
      <c r="G15" s="57"/>
      <c r="H15" s="57"/>
      <c r="I15" s="57"/>
      <c r="J15" s="57"/>
      <c r="K15" s="57"/>
      <c r="L15" s="57"/>
      <c r="M15" s="161"/>
      <c r="N15" s="161"/>
    </row>
    <row r="16" spans="1:14" s="49" customFormat="1" ht="18" customHeight="1">
      <c r="A16" s="59"/>
      <c r="B16" s="60" t="s">
        <v>109</v>
      </c>
      <c r="C16" s="61"/>
      <c r="D16" s="160"/>
      <c r="E16" s="160"/>
      <c r="F16" s="160"/>
      <c r="G16" s="160"/>
      <c r="H16" s="160"/>
      <c r="I16" s="160"/>
      <c r="J16" s="89">
        <f>+IF('O3'!J10&lt;&gt;"",IF((1+OUT_3_Check!$O$4)*SUM('O3'!D10:I10)&lt;'O3'!J10,1,IF((1-OUT_3_Check!$O$4)*SUM('O3'!D10:I10)&gt;'O3'!J10,1,0)),IF(SUM('O3'!D10:I10)&lt;&gt;0,1,0))</f>
        <v>0</v>
      </c>
      <c r="K16" s="63"/>
      <c r="L16" s="63"/>
      <c r="M16" s="160"/>
      <c r="N16" s="160"/>
    </row>
    <row r="17" spans="1:14" s="49" customFormat="1" ht="18" customHeight="1">
      <c r="A17" s="62"/>
      <c r="B17" s="60" t="s">
        <v>110</v>
      </c>
      <c r="C17" s="61"/>
      <c r="D17" s="160"/>
      <c r="E17" s="160"/>
      <c r="F17" s="160"/>
      <c r="G17" s="160"/>
      <c r="H17" s="160"/>
      <c r="I17" s="160"/>
      <c r="J17" s="89">
        <f>+IF('O3'!J11&lt;&gt;"",IF((1+OUT_3_Check!$O$4)*SUM('O3'!D11:I11)&lt;'O3'!J11,1,IF((1-OUT_3_Check!$O$4)*SUM('O3'!D11:I11)&gt;'O3'!J11,1,0)),IF(SUM('O3'!D11:I11)&lt;&gt;0,1,0))</f>
        <v>0</v>
      </c>
      <c r="K17" s="63"/>
      <c r="L17" s="63"/>
      <c r="M17" s="160"/>
      <c r="N17" s="160"/>
    </row>
    <row r="18" spans="1:14" s="49" customFormat="1" ht="18" customHeight="1">
      <c r="A18" s="62"/>
      <c r="B18" s="60" t="s">
        <v>111</v>
      </c>
      <c r="C18" s="61"/>
      <c r="D18" s="160"/>
      <c r="E18" s="160"/>
      <c r="F18" s="160"/>
      <c r="G18" s="160"/>
      <c r="H18" s="160"/>
      <c r="I18" s="160"/>
      <c r="J18" s="89">
        <f>+IF('O3'!J12&lt;&gt;"",IF((1+OUT_3_Check!$O$4)*SUM('O3'!D12:I12)&lt;'O3'!J12,1,IF((1-OUT_3_Check!$O$4)*SUM('O3'!D12:I12)&gt;'O3'!J12,1,0)),IF(SUM('O3'!D12:I12)&lt;&gt;0,1,0))</f>
        <v>0</v>
      </c>
      <c r="K18" s="63"/>
      <c r="L18" s="63"/>
      <c r="M18" s="160"/>
      <c r="N18" s="160"/>
    </row>
    <row r="19" spans="1:14" s="49" customFormat="1" ht="18" customHeight="1">
      <c r="A19" s="62"/>
      <c r="B19" s="61" t="s">
        <v>14</v>
      </c>
      <c r="C19" s="61"/>
      <c r="D19" s="79">
        <f>+IF('O3'!D13&lt;&gt;"",IF((1+OUT_3_Check!$O$4)*SUM('O3'!D10:D12)&lt;'O3'!D13,1,IF((1-OUT_3_Check!$O$4)*SUM('O3'!D10:D12)&gt;'O3'!D13,1,0)),IF(SUM('O3'!D10:D12)&lt;&gt;0,1,0))</f>
        <v>0</v>
      </c>
      <c r="E19" s="79">
        <f>+IF('O3'!E13&lt;&gt;"",IF((1+OUT_3_Check!$O$4)*SUM('O3'!E10:E12)&lt;'O3'!E13,1,IF((1-OUT_3_Check!$O$4)*SUM('O3'!E10:E12)&gt;'O3'!E13,1,0)),IF(SUM('O3'!E10:E12)&lt;&gt;0,1,0))</f>
        <v>0</v>
      </c>
      <c r="F19" s="79">
        <f>+IF('O3'!F13&lt;&gt;"",IF((1+OUT_3_Check!$O$4)*SUM('O3'!F10:F12)&lt;'O3'!F13,1,IF((1-OUT_3_Check!$O$4)*SUM('O3'!F10:F12)&gt;'O3'!F13,1,0)),IF(SUM('O3'!F10:F12)&lt;&gt;0,1,0))</f>
        <v>0</v>
      </c>
      <c r="G19" s="79">
        <f>+IF('O3'!G13&lt;&gt;"",IF((1+OUT_3_Check!$O$4)*SUM('O3'!G10:G12)&lt;'O3'!G13,1,IF((1-OUT_3_Check!$O$4)*SUM('O3'!G10:G12)&gt;'O3'!G13,1,0)),IF(SUM('O3'!G10:G12)&lt;&gt;0,1,0))</f>
        <v>0</v>
      </c>
      <c r="H19" s="79">
        <f>+IF('O3'!H13&lt;&gt;"",IF((1+OUT_3_Check!$O$4)*SUM('O3'!H10:H12)&lt;'O3'!H13,1,IF((1-OUT_3_Check!$O$4)*SUM('O3'!H10:H12)&gt;'O3'!H13,1,0)),IF(SUM('O3'!H10:H12)&lt;&gt;0,1,0))</f>
        <v>0</v>
      </c>
      <c r="I19" s="79">
        <f>+IF('O3'!I13&lt;&gt;"",IF((1+OUT_3_Check!$O$4)*SUM('O3'!I10:I12)&lt;'O3'!I13,1,IF((1-OUT_3_Check!$O$4)*SUM('O3'!I10:I12)&gt;'O3'!I13,1,0)),IF(SUM('O3'!I10:I12)&lt;&gt;0,1,0))</f>
        <v>0</v>
      </c>
      <c r="J19" s="89">
        <f>+IF('O3'!J13&lt;&gt;"",IF((1+OUT_3_Check!$O$4)*SUM('O3'!D13:I13)&lt;'O3'!J13,1,IF((1-OUT_3_Check!$O$4)*SUM('O3'!D13:I13)&gt;'O3'!J13,1,0)),IF(SUM('O3'!D13:I13)&lt;&gt;0,1,0))</f>
        <v>0</v>
      </c>
      <c r="K19" s="160"/>
      <c r="L19" s="160"/>
      <c r="M19" s="79">
        <f>+IF('O3'!M13&lt;&gt;"",IF((1+OUT_3_Check!$O$4)*SUM('O3'!M10:M12)&lt;'O3'!M13,1,IF((1-OUT_3_Check!$O$4)*SUM('O3'!M10:M12)&gt;'O3'!M13,1,0)),IF(SUM('O3'!M10:M12)&lt;&gt;0,1,0))</f>
        <v>0</v>
      </c>
      <c r="N19" s="79">
        <f>+IF('O3'!N13&lt;&gt;"",IF((1+OUT_3_Check!$O$4)*SUM('O3'!N10:N12)&lt;'O3'!N13,1,IF((1-OUT_3_Check!$O$4)*SUM('O3'!N10:N12)&gt;'O3'!N13,1,0)),IF(SUM('O3'!N10:N12)&lt;&gt;0,1,0))</f>
        <v>0</v>
      </c>
    </row>
    <row r="20" spans="1:14" s="49" customFormat="1" ht="18" customHeight="1">
      <c r="A20" s="62"/>
      <c r="B20" s="64"/>
      <c r="C20" s="64"/>
      <c r="D20" s="65"/>
      <c r="E20" s="65"/>
      <c r="F20" s="65"/>
      <c r="G20" s="65"/>
      <c r="H20" s="65"/>
      <c r="I20" s="65"/>
      <c r="J20" s="162"/>
      <c r="K20" s="162"/>
      <c r="L20" s="162"/>
      <c r="M20" s="162"/>
      <c r="N20" s="162"/>
    </row>
    <row r="21" spans="1:14" s="49" customFormat="1" ht="18" customHeight="1">
      <c r="A21" s="66"/>
      <c r="B21" s="55" t="s">
        <v>21</v>
      </c>
      <c r="C21" s="56"/>
      <c r="D21" s="57"/>
      <c r="E21" s="57"/>
      <c r="F21" s="57"/>
      <c r="G21" s="57"/>
      <c r="H21" s="57"/>
      <c r="I21" s="57"/>
      <c r="J21" s="161"/>
      <c r="K21" s="161"/>
      <c r="L21" s="161"/>
      <c r="M21" s="161"/>
      <c r="N21" s="161"/>
    </row>
    <row r="22" spans="1:14" s="49" customFormat="1" ht="18" customHeight="1">
      <c r="A22" s="66"/>
      <c r="B22" s="55" t="s">
        <v>15</v>
      </c>
      <c r="C22" s="56"/>
      <c r="D22" s="161"/>
      <c r="E22" s="161"/>
      <c r="F22" s="161"/>
      <c r="G22" s="161"/>
      <c r="H22" s="161"/>
      <c r="I22" s="161"/>
      <c r="J22" s="161"/>
      <c r="K22" s="161"/>
      <c r="L22" s="161"/>
      <c r="M22" s="161"/>
      <c r="N22" s="161"/>
    </row>
    <row r="23" spans="1:14" s="49" customFormat="1" ht="18" customHeight="1">
      <c r="A23" s="66"/>
      <c r="B23" s="60" t="s">
        <v>109</v>
      </c>
      <c r="C23" s="61"/>
      <c r="D23" s="160"/>
      <c r="E23" s="160"/>
      <c r="F23" s="160"/>
      <c r="G23" s="160"/>
      <c r="H23" s="160"/>
      <c r="I23" s="160"/>
      <c r="J23" s="89">
        <f>+IF('O3'!J16&lt;&gt;"",IF((1+OUT_3_Check!$O$4)*SUM('O3'!D16:I16)&lt;'O3'!J16,1,IF((1-OUT_3_Check!$O$4)*SUM('O3'!D16:I16)&gt;'O3'!J16,1,0)),IF(SUM('O3'!D16:I16)&lt;&gt;0,1,0))</f>
        <v>0</v>
      </c>
      <c r="K23" s="63"/>
      <c r="L23" s="63"/>
      <c r="M23" s="160"/>
      <c r="N23" s="160"/>
    </row>
    <row r="24" spans="1:14" s="49" customFormat="1" ht="18" customHeight="1">
      <c r="A24" s="59"/>
      <c r="B24" s="60" t="s">
        <v>110</v>
      </c>
      <c r="C24" s="61"/>
      <c r="D24" s="160"/>
      <c r="E24" s="160"/>
      <c r="F24" s="160"/>
      <c r="G24" s="160"/>
      <c r="H24" s="160"/>
      <c r="I24" s="160"/>
      <c r="J24" s="89">
        <f>+IF('O3'!J17&lt;&gt;"",IF((1+OUT_3_Check!$O$4)*SUM('O3'!D17:I17)&lt;'O3'!J17,1,IF((1-OUT_3_Check!$O$4)*SUM('O3'!D17:I17)&gt;'O3'!J17,1,0)),IF(SUM('O3'!D17:I17)&lt;&gt;0,1,0))</f>
        <v>0</v>
      </c>
      <c r="K24" s="63"/>
      <c r="L24" s="63"/>
      <c r="M24" s="160"/>
      <c r="N24" s="160"/>
    </row>
    <row r="25" spans="1:14" s="49" customFormat="1" ht="18" customHeight="1">
      <c r="A25" s="54"/>
      <c r="B25" s="60" t="s">
        <v>111</v>
      </c>
      <c r="C25" s="61"/>
      <c r="D25" s="160"/>
      <c r="E25" s="160"/>
      <c r="F25" s="160"/>
      <c r="G25" s="160"/>
      <c r="H25" s="160"/>
      <c r="I25" s="160"/>
      <c r="J25" s="89">
        <f>+IF('O3'!J18&lt;&gt;"",IF((1+OUT_3_Check!$O$4)*SUM('O3'!D18:I18)&lt;'O3'!J18,1,IF((1-OUT_3_Check!$O$4)*SUM('O3'!D18:I18)&gt;'O3'!J18,1,0)),IF(SUM('O3'!D18:I18)&lt;&gt;0,1,0))</f>
        <v>0</v>
      </c>
      <c r="K25" s="63"/>
      <c r="L25" s="63"/>
      <c r="M25" s="160"/>
      <c r="N25" s="160"/>
    </row>
    <row r="26" spans="1:14" s="49" customFormat="1" ht="18" customHeight="1">
      <c r="A26" s="66"/>
      <c r="B26" s="61" t="s">
        <v>14</v>
      </c>
      <c r="C26" s="61"/>
      <c r="D26" s="79">
        <f>+IF('O3'!D19&lt;&gt;"",IF((1+OUT_3_Check!$O$4)*SUM('O3'!D16:D18)&lt;'O3'!D19,1,IF((1-OUT_3_Check!$O$4)*SUM('O3'!D16:D18)&gt;'O3'!D19,1,0)),IF(SUM('O3'!D16:D18)&lt;&gt;0,1,0))</f>
        <v>0</v>
      </c>
      <c r="E26" s="79">
        <f>+IF('O3'!E19&lt;&gt;"",IF((1+OUT_3_Check!$O$4)*SUM('O3'!E16:E18)&lt;'O3'!E19,1,IF((1-OUT_3_Check!$O$4)*SUM('O3'!E16:E18)&gt;'O3'!E19,1,0)),IF(SUM('O3'!E16:E18)&lt;&gt;0,1,0))</f>
        <v>0</v>
      </c>
      <c r="F26" s="79">
        <f>+IF('O3'!F19&lt;&gt;"",IF((1+OUT_3_Check!$O$4)*SUM('O3'!F16:F18)&lt;'O3'!F19,1,IF((1-OUT_3_Check!$O$4)*SUM('O3'!F16:F18)&gt;'O3'!F19,1,0)),IF(SUM('O3'!F16:F18)&lt;&gt;0,1,0))</f>
        <v>0</v>
      </c>
      <c r="G26" s="79">
        <f>+IF('O3'!G19&lt;&gt;"",IF((1+OUT_3_Check!$O$4)*SUM('O3'!G16:G18)&lt;'O3'!G19,1,IF((1-OUT_3_Check!$O$4)*SUM('O3'!G16:G18)&gt;'O3'!G19,1,0)),IF(SUM('O3'!G16:G18)&lt;&gt;0,1,0))</f>
        <v>0</v>
      </c>
      <c r="H26" s="79">
        <f>+IF('O3'!H19&lt;&gt;"",IF((1+OUT_3_Check!$O$4)*SUM('O3'!H16:H18)&lt;'O3'!H19,1,IF((1-OUT_3_Check!$O$4)*SUM('O3'!H16:H18)&gt;'O3'!H19,1,0)),IF(SUM('O3'!H16:H18)&lt;&gt;0,1,0))</f>
        <v>0</v>
      </c>
      <c r="I26" s="79">
        <f>+IF('O3'!I19&lt;&gt;"",IF((1+OUT_3_Check!$O$4)*SUM('O3'!I16:I18)&lt;'O3'!I19,1,IF((1-OUT_3_Check!$O$4)*SUM('O3'!I16:I18)&gt;'O3'!I19,1,0)),IF(SUM('O3'!I16:I18)&lt;&gt;0,1,0))</f>
        <v>0</v>
      </c>
      <c r="J26" s="89">
        <f>+IF('O3'!J19&lt;&gt;"",IF((1+OUT_3_Check!$O$4)*SUM('O3'!D19:I19)&lt;'O3'!J19,1,IF((1-OUT_3_Check!$O$4)*SUM('O3'!D19:I19)&gt;'O3'!J19,1,0)),IF(SUM('O3'!D19:I19)&lt;&gt;0,1,0))</f>
        <v>0</v>
      </c>
      <c r="K26" s="160"/>
      <c r="L26" s="160"/>
      <c r="M26" s="79">
        <f>+IF('O3'!M19&lt;&gt;"",IF((1+OUT_3_Check!$O$4)*SUM('O3'!M16:M18)&lt;'O3'!M19,1,IF((1-OUT_3_Check!$O$4)*SUM('O3'!M16:M18)&gt;'O3'!M19,1,0)),IF(SUM('O3'!M16:M18)&lt;&gt;0,1,0))</f>
        <v>0</v>
      </c>
      <c r="N26" s="79">
        <f>+IF('O3'!N19&lt;&gt;"",IF((1+OUT_3_Check!$O$4)*SUM('O3'!N16:N18)&lt;'O3'!N19,1,IF((1-OUT_3_Check!$O$4)*SUM('O3'!N16:N18)&gt;'O3'!N19,1,0)),IF(SUM('O3'!N16:N18)&lt;&gt;0,1,0))</f>
        <v>0</v>
      </c>
    </row>
    <row r="27" spans="1:14" s="49" customFormat="1" ht="18" customHeight="1">
      <c r="A27" s="66"/>
      <c r="B27" s="67"/>
      <c r="C27" s="67"/>
      <c r="D27" s="162"/>
      <c r="E27" s="162"/>
      <c r="F27" s="162"/>
      <c r="G27" s="162"/>
      <c r="H27" s="162"/>
      <c r="I27" s="162"/>
      <c r="J27" s="162"/>
      <c r="K27" s="162"/>
      <c r="L27" s="162"/>
      <c r="M27" s="162"/>
      <c r="N27" s="162"/>
    </row>
    <row r="28" spans="1:14" s="49" customFormat="1" ht="18" customHeight="1">
      <c r="A28" s="59"/>
      <c r="B28" s="55" t="s">
        <v>16</v>
      </c>
      <c r="C28" s="56"/>
      <c r="D28" s="161"/>
      <c r="E28" s="161"/>
      <c r="F28" s="161"/>
      <c r="G28" s="161"/>
      <c r="H28" s="161"/>
      <c r="I28" s="161"/>
      <c r="J28" s="161"/>
      <c r="K28" s="161"/>
      <c r="L28" s="161"/>
      <c r="M28" s="161"/>
      <c r="N28" s="161"/>
    </row>
    <row r="29" spans="1:14" s="49" customFormat="1" ht="18" customHeight="1">
      <c r="A29" s="59"/>
      <c r="B29" s="60" t="s">
        <v>109</v>
      </c>
      <c r="C29" s="61"/>
      <c r="D29" s="160"/>
      <c r="E29" s="160"/>
      <c r="F29" s="160"/>
      <c r="G29" s="160"/>
      <c r="H29" s="160"/>
      <c r="I29" s="160"/>
      <c r="J29" s="89">
        <f>+IF('O3'!J21&lt;&gt;"",IF((1+OUT_3_Check!$O$4)*SUM('O3'!D21:I21)&lt;'O3'!J21,1,IF((1-OUT_3_Check!$O$4)*SUM('O3'!D21:I21)&gt;'O3'!J21,1,0)),IF(SUM('O3'!D21:I21)&lt;&gt;0,1,0))</f>
        <v>0</v>
      </c>
      <c r="K29" s="63"/>
      <c r="L29" s="63"/>
      <c r="M29" s="160"/>
      <c r="N29" s="160"/>
    </row>
    <row r="30" spans="1:14" s="49" customFormat="1" ht="18" customHeight="1">
      <c r="A30" s="59"/>
      <c r="B30" s="60" t="s">
        <v>110</v>
      </c>
      <c r="C30" s="61"/>
      <c r="D30" s="160"/>
      <c r="E30" s="160"/>
      <c r="F30" s="160"/>
      <c r="G30" s="160"/>
      <c r="H30" s="160"/>
      <c r="I30" s="160"/>
      <c r="J30" s="89">
        <f>+IF('O3'!J22&lt;&gt;"",IF((1+OUT_3_Check!$O$4)*SUM('O3'!D22:I22)&lt;'O3'!J22,1,IF((1-OUT_3_Check!$O$4)*SUM('O3'!D22:I22)&gt;'O3'!J22,1,0)),IF(SUM('O3'!D22:I22)&lt;&gt;0,1,0))</f>
        <v>0</v>
      </c>
      <c r="K30" s="63"/>
      <c r="L30" s="63"/>
      <c r="M30" s="160"/>
      <c r="N30" s="160"/>
    </row>
    <row r="31" spans="1:14" s="49" customFormat="1" ht="18" customHeight="1">
      <c r="A31" s="54"/>
      <c r="B31" s="60" t="s">
        <v>111</v>
      </c>
      <c r="C31" s="61"/>
      <c r="D31" s="160"/>
      <c r="E31" s="160"/>
      <c r="F31" s="160"/>
      <c r="G31" s="160"/>
      <c r="H31" s="160"/>
      <c r="I31" s="160"/>
      <c r="J31" s="89">
        <f>+IF('O3'!J23&lt;&gt;"",IF((1+OUT_3_Check!$O$4)*SUM('O3'!D23:I23)&lt;'O3'!J23,1,IF((1-OUT_3_Check!$O$4)*SUM('O3'!D23:I23)&gt;'O3'!J23,1,0)),IF(SUM('O3'!D23:I23)&lt;&gt;0,1,0))</f>
        <v>0</v>
      </c>
      <c r="K31" s="63"/>
      <c r="L31" s="63"/>
      <c r="M31" s="160"/>
      <c r="N31" s="160"/>
    </row>
    <row r="32" spans="1:14" s="49" customFormat="1" ht="18" customHeight="1">
      <c r="A32" s="59"/>
      <c r="B32" s="61" t="s">
        <v>14</v>
      </c>
      <c r="C32" s="61"/>
      <c r="D32" s="79">
        <f>+IF('O3'!D24&lt;&gt;"",IF((1+OUT_3_Check!$O$4)*SUM('O3'!D21:D23)&lt;'O3'!D24,1,IF((1-OUT_3_Check!$O$4)*SUM('O3'!D21:D23)&gt;'O3'!D24,1,0)),IF(SUM('O3'!D21:D23)&lt;&gt;0,1,0))</f>
        <v>0</v>
      </c>
      <c r="E32" s="79">
        <f>+IF('O3'!E24&lt;&gt;"",IF((1+OUT_3_Check!$O$4)*SUM('O3'!E21:E23)&lt;'O3'!E24,1,IF((1-OUT_3_Check!$O$4)*SUM('O3'!E21:E23)&gt;'O3'!E24,1,0)),IF(SUM('O3'!E21:E23)&lt;&gt;0,1,0))</f>
        <v>0</v>
      </c>
      <c r="F32" s="79">
        <f>+IF('O3'!F24&lt;&gt;"",IF((1+OUT_3_Check!$O$4)*SUM('O3'!F21:F23)&lt;'O3'!F24,1,IF((1-OUT_3_Check!$O$4)*SUM('O3'!F21:F23)&gt;'O3'!F24,1,0)),IF(SUM('O3'!F21:F23)&lt;&gt;0,1,0))</f>
        <v>0</v>
      </c>
      <c r="G32" s="79">
        <f>+IF('O3'!G24&lt;&gt;"",IF((1+OUT_3_Check!$O$4)*SUM('O3'!G21:G23)&lt;'O3'!G24,1,IF((1-OUT_3_Check!$O$4)*SUM('O3'!G21:G23)&gt;'O3'!G24,1,0)),IF(SUM('O3'!G21:G23)&lt;&gt;0,1,0))</f>
        <v>0</v>
      </c>
      <c r="H32" s="79">
        <f>+IF('O3'!H24&lt;&gt;"",IF((1+OUT_3_Check!$O$4)*SUM('O3'!H21:H23)&lt;'O3'!H24,1,IF((1-OUT_3_Check!$O$4)*SUM('O3'!H21:H23)&gt;'O3'!H24,1,0)),IF(SUM('O3'!H21:H23)&lt;&gt;0,1,0))</f>
        <v>0</v>
      </c>
      <c r="I32" s="79">
        <f>+IF('O3'!I24&lt;&gt;"",IF((1+OUT_3_Check!$O$4)*SUM('O3'!I21:I23)&lt;'O3'!I24,1,IF((1-OUT_3_Check!$O$4)*SUM('O3'!I21:I23)&gt;'O3'!I24,1,0)),IF(SUM('O3'!I21:I23)&lt;&gt;0,1,0))</f>
        <v>0</v>
      </c>
      <c r="J32" s="89">
        <f>+IF('O3'!J24&lt;&gt;"",IF((1+OUT_3_Check!$O$4)*SUM('O3'!D24:I24)&lt;'O3'!J24,1,IF((1-OUT_3_Check!$O$4)*SUM('O3'!D24:I24)&gt;'O3'!J24,1,0)),IF(SUM('O3'!D24:I24)&lt;&gt;0,1,0))</f>
        <v>0</v>
      </c>
      <c r="K32" s="160"/>
      <c r="L32" s="160"/>
      <c r="M32" s="79">
        <f>+IF('O3'!M24&lt;&gt;"",IF((1+OUT_3_Check!$O$4)*SUM('O3'!M21:M23)&lt;'O3'!M24,1,IF((1-OUT_3_Check!$O$4)*SUM('O3'!M21:M23)&gt;'O3'!M24,1,0)),IF(SUM('O3'!M21:M23)&lt;&gt;0,1,0))</f>
        <v>0</v>
      </c>
      <c r="N32" s="79">
        <f>+IF('O3'!N24&lt;&gt;"",IF((1+OUT_3_Check!$O$4)*SUM('O3'!N21:N23)&lt;'O3'!N24,1,IF((1-OUT_3_Check!$O$4)*SUM('O3'!N21:N23)&gt;'O3'!N24,1,0)),IF(SUM('O3'!N21:N23)&lt;&gt;0,1,0))</f>
        <v>0</v>
      </c>
    </row>
    <row r="33" spans="1:14" s="49" customFormat="1" ht="18" customHeight="1">
      <c r="A33" s="59"/>
      <c r="B33" s="61"/>
      <c r="C33" s="61"/>
      <c r="D33" s="162"/>
      <c r="E33" s="162"/>
      <c r="F33" s="162"/>
      <c r="G33" s="162"/>
      <c r="H33" s="162"/>
      <c r="I33" s="162"/>
      <c r="J33" s="162"/>
      <c r="K33" s="162"/>
      <c r="L33" s="162"/>
      <c r="M33" s="162"/>
      <c r="N33" s="162"/>
    </row>
    <row r="34" spans="1:14" s="49" customFormat="1" ht="18" customHeight="1">
      <c r="A34" s="59"/>
      <c r="B34" s="61" t="s">
        <v>17</v>
      </c>
      <c r="C34" s="61"/>
      <c r="D34" s="86">
        <f>+IF('O3'!D25&lt;&gt;"",IF((1+OUT_3_Check!$O$4)*SUM('O3'!D24,'O3'!D19)&lt;'O3'!D25,1,IF((1-OUT_3_Check!$O$4)*SUM('O3'!D24,'O3'!D19)&gt;'O3'!D25,1,0)),IF(SUM('O3'!D24,'O3'!D19)&lt;&gt;0,1,0))</f>
        <v>0</v>
      </c>
      <c r="E34" s="86">
        <f>+IF('O3'!E25&lt;&gt;"",IF((1+OUT_3_Check!$O$4)*SUM('O3'!E24,'O3'!E19)&lt;'O3'!E25,1,IF((1-OUT_3_Check!$O$4)*SUM('O3'!E24,'O3'!E19)&gt;'O3'!E25,1,0)),IF(SUM('O3'!E24,'O3'!E19)&lt;&gt;0,1,0))</f>
        <v>0</v>
      </c>
      <c r="F34" s="86">
        <f>+IF('O3'!F25&lt;&gt;"",IF((1+OUT_3_Check!$O$4)*SUM('O3'!F24,'O3'!F19)&lt;'O3'!F25,1,IF((1-OUT_3_Check!$O$4)*SUM('O3'!F24,'O3'!F19)&gt;'O3'!F25,1,0)),IF(SUM('O3'!F24,'O3'!F19)&lt;&gt;0,1,0))</f>
        <v>0</v>
      </c>
      <c r="G34" s="86">
        <f>+IF('O3'!G25&lt;&gt;"",IF((1+OUT_3_Check!$O$4)*SUM('O3'!G24,'O3'!G19)&lt;'O3'!G25,1,IF((1-OUT_3_Check!$O$4)*SUM('O3'!G24,'O3'!G19)&gt;'O3'!G25,1,0)),IF(SUM('O3'!G24,'O3'!G19)&lt;&gt;0,1,0))</f>
        <v>0</v>
      </c>
      <c r="H34" s="86">
        <f>+IF('O3'!H25&lt;&gt;"",IF((1+OUT_3_Check!$O$4)*SUM('O3'!H24,'O3'!H19)&lt;'O3'!H25,1,IF((1-OUT_3_Check!$O$4)*SUM('O3'!H24,'O3'!H19)&gt;'O3'!H25,1,0)),IF(SUM('O3'!H24,'O3'!H19)&lt;&gt;0,1,0))</f>
        <v>0</v>
      </c>
      <c r="I34" s="86">
        <f>+IF('O3'!I25&lt;&gt;"",IF((1+OUT_3_Check!$O$4)*SUM('O3'!I24,'O3'!I19)&lt;'O3'!I25,1,IF((1-OUT_3_Check!$O$4)*SUM('O3'!I24,'O3'!I19)&gt;'O3'!I25,1,0)),IF(SUM('O3'!I24,'O3'!I19)&lt;&gt;0,1,0))</f>
        <v>0</v>
      </c>
      <c r="J34" s="86">
        <f>+IF('O3'!J25&lt;&gt;"",IF((1+OUT_3_Check!$O$4)*SUM('O3'!J24,'O3'!J19)&lt;'O3'!J25,1,IF((1-OUT_3_Check!$O$4)*SUM('O3'!J24,'O3'!J19)&gt;'O3'!J25,1,0)),IF(SUM('O3'!J24,'O3'!J19)&lt;&gt;0,1,0))</f>
        <v>0</v>
      </c>
      <c r="K34" s="86">
        <f>+IF('O3'!K25&lt;&gt;"",IF((1+OUT_3_Check!$O$4)*SUM('O3'!K24,'O3'!K19)&lt;'O3'!K25,1,IF((1-OUT_3_Check!$O$4)*SUM('O3'!K24,'O3'!K19)&gt;'O3'!K25,1,0)),IF(SUM('O3'!K24,'O3'!K19)&lt;&gt;0,1,0))</f>
        <v>0</v>
      </c>
      <c r="L34" s="86">
        <f>+IF('O3'!L25&lt;&gt;"",IF((1+OUT_3_Check!$O$4)*SUM('O3'!L24,'O3'!L19)&lt;'O3'!L25,1,IF((1-OUT_3_Check!$O$4)*SUM('O3'!L24,'O3'!L19)&gt;'O3'!L25,1,0)),IF(SUM('O3'!L24,'O3'!L19)&lt;&gt;0,1,0))</f>
        <v>0</v>
      </c>
      <c r="M34" s="86">
        <f>+IF('O3'!M25&lt;&gt;"",IF((1+OUT_3_Check!$O$4)*SUM('O3'!M24,'O3'!M19)&lt;'O3'!M25,1,IF((1-OUT_3_Check!$O$4)*SUM('O3'!M24,'O3'!M19)&gt;'O3'!M25,1,0)),IF(SUM('O3'!M24,'O3'!M19)&lt;&gt;0,1,0))</f>
        <v>0</v>
      </c>
      <c r="N34" s="86">
        <f>+IF('O3'!N25&lt;&gt;"",IF((1+OUT_3_Check!$O$4)*SUM('O3'!N24,'O3'!N19)&lt;'O3'!N25,1,IF((1-OUT_3_Check!$O$4)*SUM('O3'!N24,'O3'!N19)&gt;'O3'!N25,1,0)),IF(SUM('O3'!N24,'O3'!N19)&lt;&gt;0,1,0))</f>
        <v>0</v>
      </c>
    </row>
    <row r="35" spans="1:14" s="49" customFormat="1" ht="18" customHeight="1">
      <c r="A35" s="59"/>
      <c r="B35" s="61"/>
      <c r="C35" s="61"/>
      <c r="D35" s="162"/>
      <c r="E35" s="162"/>
      <c r="F35" s="162"/>
      <c r="G35" s="162"/>
      <c r="H35" s="162"/>
      <c r="I35" s="162"/>
      <c r="J35" s="162"/>
      <c r="K35" s="162"/>
      <c r="L35" s="162"/>
      <c r="M35" s="162"/>
      <c r="N35" s="162"/>
    </row>
    <row r="36" spans="1:14" s="49" customFormat="1" ht="18" customHeight="1">
      <c r="A36" s="59"/>
      <c r="B36" s="55" t="s">
        <v>22</v>
      </c>
      <c r="C36" s="55"/>
      <c r="D36" s="88">
        <f>+IF('O3'!D26&lt;&gt;"",IF((1+OUT_3_Check!$O$4)*SUM('O3'!D13,'O3'!D25)&lt;'O3'!D26,1,IF((1-OUT_3_Check!$O$4)*SUM('O3'!D13,'O3'!D25)&gt;'O3'!D26,1,0)),IF(SUM('O3'!D13,'O3'!D25)&lt;&gt;0,1,0))</f>
        <v>0</v>
      </c>
      <c r="E36" s="88">
        <f>+IF('O3'!E26&lt;&gt;"",IF((1+OUT_3_Check!$O$4)*SUM('O3'!E13,'O3'!E25)&lt;'O3'!E26,1,IF((1-OUT_3_Check!$O$4)*SUM('O3'!E13,'O3'!E25)&gt;'O3'!E26,1,0)),IF(SUM('O3'!E13,'O3'!E25)&lt;&gt;0,1,0))</f>
        <v>0</v>
      </c>
      <c r="F36" s="88">
        <f>+IF('O3'!F26&lt;&gt;"",IF((1+OUT_3_Check!$O$4)*SUM('O3'!F13,'O3'!F25)&lt;'O3'!F26,1,IF((1-OUT_3_Check!$O$4)*SUM('O3'!F13,'O3'!F25)&gt;'O3'!F26,1,0)),IF(SUM('O3'!F13,'O3'!F25)&lt;&gt;0,1,0))</f>
        <v>0</v>
      </c>
      <c r="G36" s="88">
        <f>+IF('O3'!G26&lt;&gt;"",IF((1+OUT_3_Check!$O$4)*SUM('O3'!G13,'O3'!G25)&lt;'O3'!G26,1,IF((1-OUT_3_Check!$O$4)*SUM('O3'!G13,'O3'!G25)&gt;'O3'!G26,1,0)),IF(SUM('O3'!G13,'O3'!G25)&lt;&gt;0,1,0))</f>
        <v>0</v>
      </c>
      <c r="H36" s="88">
        <f>+IF('O3'!H26&lt;&gt;"",IF((1+OUT_3_Check!$O$4)*SUM('O3'!H13,'O3'!H25)&lt;'O3'!H26,1,IF((1-OUT_3_Check!$O$4)*SUM('O3'!H13,'O3'!H25)&gt;'O3'!H26,1,0)),IF(SUM('O3'!H13,'O3'!H25)&lt;&gt;0,1,0))</f>
        <v>0</v>
      </c>
      <c r="I36" s="88">
        <f>+IF('O3'!I26&lt;&gt;"",IF((1+OUT_3_Check!$O$4)*SUM('O3'!I13,'O3'!I25)&lt;'O3'!I26,1,IF((1-OUT_3_Check!$O$4)*SUM('O3'!I13,'O3'!I25)&gt;'O3'!I26,1,0)),IF(SUM('O3'!I13,'O3'!I25)&lt;&gt;0,1,0))</f>
        <v>0</v>
      </c>
      <c r="J36" s="88">
        <f>+IF('O3'!J26&lt;&gt;"",IF((1+OUT_3_Check!$O$4)*SUM('O3'!J13,'O3'!J25)&lt;'O3'!J26,1,IF((1-OUT_3_Check!$O$4)*SUM('O3'!J13,'O3'!J25)&gt;'O3'!J26,1,0)),IF(SUM('O3'!J13,'O3'!J25)&lt;&gt;0,1,0))</f>
        <v>0</v>
      </c>
      <c r="K36" s="88">
        <f>+IF('O3'!K26&lt;&gt;"",IF((1+OUT_3_Check!$O$4)*SUM('O3'!K13,'O3'!K25)&lt;'O3'!K26,1,IF((1-OUT_3_Check!$O$4)*SUM('O3'!K13,'O3'!K25)&gt;'O3'!K26,1,0)),IF(SUM('O3'!K13,'O3'!K25)&lt;&gt;0,1,0))</f>
        <v>0</v>
      </c>
      <c r="L36" s="88">
        <f>+IF('O3'!L26&lt;&gt;"",IF((1+OUT_3_Check!$O$4)*SUM('O3'!L13,'O3'!L25)&lt;'O3'!L26,1,IF((1-OUT_3_Check!$O$4)*SUM('O3'!L13,'O3'!L25)&gt;'O3'!L26,1,0)),IF(SUM('O3'!L13,'O3'!L25)&lt;&gt;0,1,0))</f>
        <v>0</v>
      </c>
      <c r="M36" s="88">
        <f>+IF('O3'!M26&lt;&gt;"",IF((1+OUT_3_Check!$O$4)*SUM('O3'!M13,'O3'!M25)&lt;'O3'!M26,1,IF((1-OUT_3_Check!$O$4)*SUM('O3'!M13,'O3'!M25)&gt;'O3'!M26,1,0)),IF(SUM('O3'!M13,'O3'!M25)&lt;&gt;0,1,0))</f>
        <v>0</v>
      </c>
      <c r="N36" s="88">
        <f>+IF('O3'!N26&lt;&gt;"",IF((1+OUT_3_Check!$O$4)*SUM('O3'!N13,'O3'!N25)&lt;'O3'!N26,1,IF((1-OUT_3_Check!$O$4)*SUM('O3'!N13,'O3'!N25)&gt;'O3'!N26,1,0)),IF(SUM('O3'!N13,'O3'!N25)&lt;&gt;0,1,0))</f>
        <v>0</v>
      </c>
    </row>
    <row r="37" spans="1:14" s="49" customFormat="1" ht="18" customHeight="1">
      <c r="A37" s="66"/>
      <c r="B37" s="55" t="s">
        <v>27</v>
      </c>
      <c r="C37" s="55"/>
      <c r="D37" s="162"/>
      <c r="E37" s="162"/>
      <c r="F37" s="162"/>
      <c r="G37" s="162"/>
      <c r="H37" s="162"/>
      <c r="I37" s="162"/>
      <c r="J37" s="162"/>
      <c r="K37" s="162"/>
      <c r="L37" s="162"/>
      <c r="M37" s="162"/>
      <c r="N37" s="162"/>
    </row>
    <row r="38" spans="1:14" s="49" customFormat="1" ht="18" customHeight="1">
      <c r="A38" s="66"/>
      <c r="B38" s="61" t="s">
        <v>93</v>
      </c>
      <c r="C38" s="55"/>
      <c r="D38" s="160"/>
      <c r="E38" s="160"/>
      <c r="F38" s="160"/>
      <c r="G38" s="160"/>
      <c r="H38" s="160"/>
      <c r="I38" s="160"/>
      <c r="J38" s="160"/>
      <c r="K38" s="160"/>
      <c r="L38" s="160"/>
      <c r="M38" s="160"/>
      <c r="N38" s="160"/>
    </row>
    <row r="39" spans="1:14" s="49" customFormat="1" ht="18" customHeight="1">
      <c r="A39" s="69"/>
      <c r="B39" s="105" t="s">
        <v>94</v>
      </c>
      <c r="C39" s="71"/>
      <c r="D39" s="163"/>
      <c r="E39" s="163"/>
      <c r="F39" s="163"/>
      <c r="G39" s="163"/>
      <c r="H39" s="163"/>
      <c r="I39" s="163"/>
      <c r="J39" s="163"/>
      <c r="K39" s="163"/>
      <c r="L39" s="163"/>
      <c r="M39" s="163"/>
      <c r="N39" s="163"/>
    </row>
    <row r="40" spans="1:13" s="49" customFormat="1" ht="18" customHeight="1">
      <c r="A40" s="61" t="s">
        <v>57</v>
      </c>
      <c r="B40" s="61"/>
      <c r="C40" s="61"/>
      <c r="M40" s="72"/>
    </row>
    <row r="41" spans="1:13" s="49" customFormat="1" ht="18" customHeight="1">
      <c r="A41" s="61" t="s">
        <v>58</v>
      </c>
      <c r="B41" s="61"/>
      <c r="C41" s="61"/>
      <c r="E41" s="72"/>
      <c r="F41" s="72"/>
      <c r="G41" s="72"/>
      <c r="H41" s="72"/>
      <c r="I41" s="72"/>
      <c r="J41" s="72"/>
      <c r="K41" s="72"/>
      <c r="L41" s="72"/>
      <c r="M41" s="72"/>
    </row>
    <row r="42" s="49" customFormat="1" ht="18" customHeight="1">
      <c r="A42" s="61" t="s">
        <v>97</v>
      </c>
    </row>
    <row r="43" s="49" customFormat="1" ht="18" customHeight="1">
      <c r="A43" s="61" t="s">
        <v>83</v>
      </c>
    </row>
    <row r="44" s="45" customFormat="1" ht="18" customHeight="1">
      <c r="A44" s="108"/>
    </row>
    <row r="45" s="45" customFormat="1" ht="18" customHeight="1"/>
    <row r="46" s="45" customFormat="1" ht="18" customHeight="1"/>
  </sheetData>
  <sheetProtection/>
  <printOptions/>
  <pageMargins left="0.75" right="0.75" top="1" bottom="1" header="0.5" footer="0.5"/>
  <pageSetup fitToHeight="1" fitToWidth="1" horizontalDpi="600" verticalDpi="600" orientation="portrait" paperSize="9" scale="53" r:id="rId1"/>
</worksheet>
</file>

<file path=xl/worksheets/sheet12.xml><?xml version="1.0" encoding="utf-8"?>
<worksheet xmlns="http://schemas.openxmlformats.org/spreadsheetml/2006/main" xmlns:r="http://schemas.openxmlformats.org/officeDocument/2006/relationships">
  <sheetPr codeName="Sheet7">
    <outlinePr summaryBelow="0" summaryRight="0"/>
    <pageSetUpPr fitToPage="1"/>
  </sheetPr>
  <dimension ref="A1:AQ54"/>
  <sheetViews>
    <sheetView showGridLines="0" zoomScale="75" zoomScaleNormal="75"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
    </sheetView>
  </sheetViews>
  <sheetFormatPr defaultColWidth="0" defaultRowHeight="12"/>
  <cols>
    <col min="1" max="1" width="1.75390625" style="484" customWidth="1"/>
    <col min="2" max="2" width="1.75390625" style="16" customWidth="1"/>
    <col min="3" max="3" width="50.75390625" style="376" customWidth="1"/>
    <col min="4" max="4" width="13.00390625" style="16" customWidth="1"/>
    <col min="5" max="5" width="14.625" style="16" customWidth="1"/>
    <col min="6" max="6" width="12.875" style="16" bestFit="1" customWidth="1"/>
    <col min="7" max="12" width="11.75390625" style="16" customWidth="1"/>
    <col min="13" max="13" width="12.75390625" style="16" customWidth="1"/>
    <col min="14" max="14" width="12.625" style="16" bestFit="1" customWidth="1"/>
    <col min="15" max="15" width="11.75390625" style="16" customWidth="1"/>
    <col min="16" max="16" width="1.75390625" style="578" customWidth="1"/>
    <col min="17" max="20" width="9.125" style="16" customWidth="1"/>
    <col min="21" max="21" width="1.75390625" style="578" customWidth="1"/>
    <col min="22" max="24" width="9.125" style="16" customWidth="1"/>
    <col min="25" max="16384" width="0" style="16" hidden="1" customWidth="1"/>
  </cols>
  <sheetData>
    <row r="1" spans="1:21" s="197" customFormat="1" ht="19.5" customHeight="1">
      <c r="A1" s="565"/>
      <c r="B1" s="352" t="s">
        <v>365</v>
      </c>
      <c r="C1" s="346"/>
      <c r="D1" s="196"/>
      <c r="E1" s="196"/>
      <c r="F1" s="196"/>
      <c r="G1" s="196"/>
      <c r="H1" s="196"/>
      <c r="I1" s="196"/>
      <c r="J1" s="196"/>
      <c r="O1" s="645"/>
      <c r="P1" s="574"/>
      <c r="U1" s="574"/>
    </row>
    <row r="2" spans="1:21" s="354" customFormat="1" ht="19.5" customHeight="1">
      <c r="A2" s="566"/>
      <c r="C2" s="724" t="s">
        <v>316</v>
      </c>
      <c r="D2" s="724"/>
      <c r="E2" s="724"/>
      <c r="F2" s="724"/>
      <c r="G2" s="724"/>
      <c r="H2" s="724"/>
      <c r="I2" s="724"/>
      <c r="J2" s="724"/>
      <c r="K2" s="724"/>
      <c r="L2" s="724"/>
      <c r="M2" s="724"/>
      <c r="N2" s="724"/>
      <c r="O2" s="724"/>
      <c r="P2" s="575"/>
      <c r="U2" s="575"/>
    </row>
    <row r="3" spans="1:21" s="354" customFormat="1" ht="19.5" customHeight="1">
      <c r="A3" s="566"/>
      <c r="C3" s="724" t="s">
        <v>44</v>
      </c>
      <c r="D3" s="724"/>
      <c r="E3" s="724"/>
      <c r="F3" s="724"/>
      <c r="G3" s="724"/>
      <c r="H3" s="724"/>
      <c r="I3" s="724"/>
      <c r="J3" s="724"/>
      <c r="K3" s="724"/>
      <c r="L3" s="724"/>
      <c r="M3" s="724"/>
      <c r="N3" s="724"/>
      <c r="O3" s="724"/>
      <c r="P3" s="575"/>
      <c r="U3" s="575"/>
    </row>
    <row r="4" spans="1:21" s="354" customFormat="1" ht="19.5" customHeight="1">
      <c r="A4" s="566"/>
      <c r="C4" s="724" t="s">
        <v>317</v>
      </c>
      <c r="D4" s="724"/>
      <c r="E4" s="724"/>
      <c r="F4" s="724"/>
      <c r="G4" s="724"/>
      <c r="H4" s="724"/>
      <c r="I4" s="724"/>
      <c r="J4" s="724"/>
      <c r="K4" s="724"/>
      <c r="L4" s="724"/>
      <c r="M4" s="724"/>
      <c r="N4" s="724"/>
      <c r="O4" s="724"/>
      <c r="P4" s="575"/>
      <c r="U4" s="575"/>
    </row>
    <row r="5" spans="1:21" s="354" customFormat="1" ht="19.5" customHeight="1">
      <c r="A5" s="566"/>
      <c r="C5" s="724" t="s">
        <v>6</v>
      </c>
      <c r="D5" s="724"/>
      <c r="E5" s="724"/>
      <c r="F5" s="724"/>
      <c r="G5" s="724"/>
      <c r="H5" s="724"/>
      <c r="I5" s="724"/>
      <c r="J5" s="724"/>
      <c r="K5" s="724"/>
      <c r="L5" s="724"/>
      <c r="M5" s="724"/>
      <c r="N5" s="724"/>
      <c r="O5" s="724"/>
      <c r="P5" s="575"/>
      <c r="U5" s="575"/>
    </row>
    <row r="6" spans="1:21" s="197" customFormat="1" ht="52.5" customHeight="1">
      <c r="A6" s="565"/>
      <c r="B6" s="245"/>
      <c r="C6" s="347"/>
      <c r="I6" s="198"/>
      <c r="J6" s="198"/>
      <c r="P6" s="574"/>
      <c r="U6" s="574"/>
    </row>
    <row r="7" spans="1:21" s="2" customFormat="1" ht="33.75" customHeight="1">
      <c r="A7" s="585"/>
      <c r="B7" s="17"/>
      <c r="C7" s="383"/>
      <c r="D7" s="385" t="s">
        <v>45</v>
      </c>
      <c r="E7" s="386"/>
      <c r="F7" s="387"/>
      <c r="G7" s="388" t="s">
        <v>46</v>
      </c>
      <c r="H7" s="386"/>
      <c r="I7" s="389"/>
      <c r="J7" s="385" t="s">
        <v>47</v>
      </c>
      <c r="K7" s="386"/>
      <c r="L7" s="387"/>
      <c r="M7" s="388" t="s">
        <v>37</v>
      </c>
      <c r="N7" s="390"/>
      <c r="O7" s="386"/>
      <c r="P7" s="567"/>
      <c r="U7" s="542"/>
    </row>
    <row r="8" spans="1:21" s="2" customFormat="1" ht="96.75" customHeight="1">
      <c r="A8" s="585"/>
      <c r="B8" s="3"/>
      <c r="C8" s="369" t="s">
        <v>48</v>
      </c>
      <c r="D8" s="391" t="s">
        <v>49</v>
      </c>
      <c r="E8" s="391" t="s">
        <v>50</v>
      </c>
      <c r="F8" s="391" t="s">
        <v>51</v>
      </c>
      <c r="G8" s="392" t="s">
        <v>49</v>
      </c>
      <c r="H8" s="391" t="s">
        <v>50</v>
      </c>
      <c r="I8" s="393" t="s">
        <v>51</v>
      </c>
      <c r="J8" s="391" t="s">
        <v>49</v>
      </c>
      <c r="K8" s="391" t="s">
        <v>50</v>
      </c>
      <c r="L8" s="391" t="s">
        <v>51</v>
      </c>
      <c r="M8" s="392" t="s">
        <v>49</v>
      </c>
      <c r="N8" s="391" t="s">
        <v>50</v>
      </c>
      <c r="O8" s="393" t="s">
        <v>51</v>
      </c>
      <c r="P8" s="568"/>
      <c r="U8" s="542"/>
    </row>
    <row r="9" spans="1:21" s="2" customFormat="1" ht="30" customHeight="1">
      <c r="A9" s="585"/>
      <c r="B9" s="7"/>
      <c r="C9" s="377" t="s">
        <v>162</v>
      </c>
      <c r="D9" s="394"/>
      <c r="E9" s="394"/>
      <c r="F9" s="394"/>
      <c r="G9" s="395"/>
      <c r="H9" s="394"/>
      <c r="I9" s="396"/>
      <c r="J9" s="394"/>
      <c r="K9" s="394"/>
      <c r="L9" s="394"/>
      <c r="M9" s="397"/>
      <c r="N9" s="398"/>
      <c r="O9" s="399"/>
      <c r="P9" s="569"/>
      <c r="U9" s="542"/>
    </row>
    <row r="10" spans="1:21" s="283" customFormat="1" ht="30" customHeight="1">
      <c r="A10" s="586"/>
      <c r="B10" s="297"/>
      <c r="C10" s="384" t="s">
        <v>163</v>
      </c>
      <c r="D10" s="401"/>
      <c r="E10" s="402"/>
      <c r="F10" s="403"/>
      <c r="G10" s="404"/>
      <c r="H10" s="402"/>
      <c r="I10" s="405"/>
      <c r="J10" s="401"/>
      <c r="K10" s="402"/>
      <c r="L10" s="403"/>
      <c r="M10" s="404"/>
      <c r="N10" s="402"/>
      <c r="O10" s="405"/>
      <c r="P10" s="570"/>
      <c r="U10" s="595"/>
    </row>
    <row r="11" spans="1:21" s="2" customFormat="1" ht="16.5" customHeight="1">
      <c r="A11" s="585"/>
      <c r="B11" s="10"/>
      <c r="C11" s="349" t="s">
        <v>109</v>
      </c>
      <c r="D11" s="407"/>
      <c r="E11" s="408"/>
      <c r="F11" s="409"/>
      <c r="G11" s="410"/>
      <c r="H11" s="408"/>
      <c r="I11" s="411"/>
      <c r="J11" s="407"/>
      <c r="K11" s="408"/>
      <c r="L11" s="409"/>
      <c r="M11" s="397">
        <f>+SUM(D11,G11,J11)</f>
        <v>0</v>
      </c>
      <c r="N11" s="398">
        <f>+SUM(E11,H11,K11)</f>
        <v>0</v>
      </c>
      <c r="O11" s="399">
        <f>+SUM(F11,I11,L11)</f>
        <v>0</v>
      </c>
      <c r="P11" s="569"/>
      <c r="U11" s="542"/>
    </row>
    <row r="12" spans="1:21" s="2" customFormat="1" ht="16.5" customHeight="1">
      <c r="A12" s="585"/>
      <c r="B12" s="7"/>
      <c r="C12" s="349" t="s">
        <v>110</v>
      </c>
      <c r="D12" s="407"/>
      <c r="E12" s="408"/>
      <c r="F12" s="409"/>
      <c r="G12" s="410"/>
      <c r="H12" s="408"/>
      <c r="I12" s="411"/>
      <c r="J12" s="407"/>
      <c r="K12" s="408"/>
      <c r="L12" s="409"/>
      <c r="M12" s="397">
        <f aca="true" t="shared" si="0" ref="M12:O13">+SUM(D12,G12,J12)</f>
        <v>0</v>
      </c>
      <c r="N12" s="398">
        <f>+SUM(E12,H12,K12)</f>
        <v>0</v>
      </c>
      <c r="O12" s="399">
        <f>+SUM(F12,I12,L12)</f>
        <v>0</v>
      </c>
      <c r="P12" s="569"/>
      <c r="U12" s="542"/>
    </row>
    <row r="13" spans="1:21" s="2" customFormat="1" ht="16.5" customHeight="1">
      <c r="A13" s="585"/>
      <c r="B13" s="5"/>
      <c r="C13" s="349" t="s">
        <v>111</v>
      </c>
      <c r="D13" s="407"/>
      <c r="E13" s="408"/>
      <c r="F13" s="409"/>
      <c r="G13" s="410"/>
      <c r="H13" s="408"/>
      <c r="I13" s="411"/>
      <c r="J13" s="407"/>
      <c r="K13" s="408"/>
      <c r="L13" s="409"/>
      <c r="M13" s="397">
        <f t="shared" si="0"/>
        <v>0</v>
      </c>
      <c r="N13" s="398">
        <f>+SUM(E13,H13,K13)</f>
        <v>0</v>
      </c>
      <c r="O13" s="399">
        <f t="shared" si="0"/>
        <v>0</v>
      </c>
      <c r="P13" s="569"/>
      <c r="U13" s="542"/>
    </row>
    <row r="14" spans="1:21" s="2" customFormat="1" ht="18" customHeight="1">
      <c r="A14" s="585"/>
      <c r="B14" s="5"/>
      <c r="C14" s="372" t="s">
        <v>14</v>
      </c>
      <c r="D14" s="412">
        <f>+SUM(D11:D13)</f>
        <v>0</v>
      </c>
      <c r="E14" s="398">
        <f aca="true" t="shared" si="1" ref="E14:K14">+SUM(E11:E13)</f>
        <v>0</v>
      </c>
      <c r="F14" s="413">
        <f t="shared" si="1"/>
        <v>0</v>
      </c>
      <c r="G14" s="397">
        <f t="shared" si="1"/>
        <v>0</v>
      </c>
      <c r="H14" s="398">
        <f t="shared" si="1"/>
        <v>0</v>
      </c>
      <c r="I14" s="399">
        <f>+SUM(I11:I13)</f>
        <v>0</v>
      </c>
      <c r="J14" s="412">
        <f>+SUM(J11:J13)</f>
        <v>0</v>
      </c>
      <c r="K14" s="398">
        <f t="shared" si="1"/>
        <v>0</v>
      </c>
      <c r="L14" s="413">
        <f>+SUM(L11:L13)</f>
        <v>0</v>
      </c>
      <c r="M14" s="397">
        <f>+SUM(M11:M13)</f>
        <v>0</v>
      </c>
      <c r="N14" s="398">
        <f>+SUM(N11:N13)</f>
        <v>0</v>
      </c>
      <c r="O14" s="399">
        <f>+SUM(O11:O13)</f>
        <v>0</v>
      </c>
      <c r="P14" s="569"/>
      <c r="U14" s="542"/>
    </row>
    <row r="15" spans="1:21" s="283" customFormat="1" ht="30" customHeight="1">
      <c r="A15" s="586"/>
      <c r="B15" s="285"/>
      <c r="C15" s="384" t="s">
        <v>164</v>
      </c>
      <c r="D15" s="401"/>
      <c r="E15" s="402"/>
      <c r="F15" s="403"/>
      <c r="G15" s="404"/>
      <c r="H15" s="402"/>
      <c r="I15" s="405"/>
      <c r="J15" s="401"/>
      <c r="K15" s="402"/>
      <c r="L15" s="403"/>
      <c r="M15" s="404"/>
      <c r="N15" s="402"/>
      <c r="O15" s="405"/>
      <c r="P15" s="570"/>
      <c r="U15" s="595"/>
    </row>
    <row r="16" spans="1:21" s="2" customFormat="1" ht="16.5" customHeight="1">
      <c r="A16" s="585"/>
      <c r="B16" s="5"/>
      <c r="C16" s="349" t="s">
        <v>109</v>
      </c>
      <c r="D16" s="407"/>
      <c r="E16" s="408"/>
      <c r="F16" s="409"/>
      <c r="G16" s="410"/>
      <c r="H16" s="408"/>
      <c r="I16" s="411"/>
      <c r="J16" s="407"/>
      <c r="K16" s="408"/>
      <c r="L16" s="409"/>
      <c r="M16" s="397">
        <f>+SUM(D16,G16,J16)</f>
        <v>0</v>
      </c>
      <c r="N16" s="398">
        <f>+SUM(E16,H16,K16)</f>
        <v>0</v>
      </c>
      <c r="O16" s="399">
        <f>+SUM(F16,I16,L16)</f>
        <v>0</v>
      </c>
      <c r="P16" s="569"/>
      <c r="U16" s="542"/>
    </row>
    <row r="17" spans="1:21" s="2" customFormat="1" ht="16.5" customHeight="1">
      <c r="A17" s="585"/>
      <c r="B17" s="7"/>
      <c r="C17" s="349" t="s">
        <v>110</v>
      </c>
      <c r="D17" s="407"/>
      <c r="E17" s="408"/>
      <c r="F17" s="409"/>
      <c r="G17" s="410"/>
      <c r="H17" s="408"/>
      <c r="I17" s="411"/>
      <c r="J17" s="407"/>
      <c r="K17" s="408"/>
      <c r="L17" s="409"/>
      <c r="M17" s="397">
        <f>+SUM(D17,G17,J17)</f>
        <v>0</v>
      </c>
      <c r="N17" s="398">
        <f aca="true" t="shared" si="2" ref="N17:O19">+SUM(E17,H17,K17)</f>
        <v>0</v>
      </c>
      <c r="O17" s="399">
        <f t="shared" si="2"/>
        <v>0</v>
      </c>
      <c r="P17" s="569"/>
      <c r="U17" s="542"/>
    </row>
    <row r="18" spans="1:21" s="2" customFormat="1" ht="16.5" customHeight="1">
      <c r="A18" s="585"/>
      <c r="B18" s="7"/>
      <c r="C18" s="349" t="s">
        <v>111</v>
      </c>
      <c r="D18" s="407"/>
      <c r="E18" s="408"/>
      <c r="F18" s="409"/>
      <c r="G18" s="410"/>
      <c r="H18" s="408"/>
      <c r="I18" s="411"/>
      <c r="J18" s="407"/>
      <c r="K18" s="408"/>
      <c r="L18" s="409"/>
      <c r="M18" s="397">
        <f>+SUM(D18,G18,J18)</f>
        <v>0</v>
      </c>
      <c r="N18" s="398">
        <f t="shared" si="2"/>
        <v>0</v>
      </c>
      <c r="O18" s="399">
        <f t="shared" si="2"/>
        <v>0</v>
      </c>
      <c r="P18" s="569"/>
      <c r="U18" s="542"/>
    </row>
    <row r="19" spans="1:21" s="2" customFormat="1" ht="18" customHeight="1">
      <c r="A19" s="585"/>
      <c r="B19" s="7"/>
      <c r="C19" s="372" t="s">
        <v>14</v>
      </c>
      <c r="D19" s="412">
        <f aca="true" t="shared" si="3" ref="D19:L19">+SUM(D16:D18)</f>
        <v>0</v>
      </c>
      <c r="E19" s="398">
        <f t="shared" si="3"/>
        <v>0</v>
      </c>
      <c r="F19" s="413">
        <f t="shared" si="3"/>
        <v>0</v>
      </c>
      <c r="G19" s="397">
        <f t="shared" si="3"/>
        <v>0</v>
      </c>
      <c r="H19" s="398">
        <f t="shared" si="3"/>
        <v>0</v>
      </c>
      <c r="I19" s="399">
        <f t="shared" si="3"/>
        <v>0</v>
      </c>
      <c r="J19" s="412">
        <f t="shared" si="3"/>
        <v>0</v>
      </c>
      <c r="K19" s="398">
        <f t="shared" si="3"/>
        <v>0</v>
      </c>
      <c r="L19" s="413">
        <f t="shared" si="3"/>
        <v>0</v>
      </c>
      <c r="M19" s="397">
        <f>+SUM(D19,G19,J19)</f>
        <v>0</v>
      </c>
      <c r="N19" s="398">
        <f t="shared" si="2"/>
        <v>0</v>
      </c>
      <c r="O19" s="399">
        <f t="shared" si="2"/>
        <v>0</v>
      </c>
      <c r="P19" s="569"/>
      <c r="U19" s="542"/>
    </row>
    <row r="20" spans="1:21" s="283" customFormat="1" ht="30" customHeight="1">
      <c r="A20" s="586"/>
      <c r="B20" s="285"/>
      <c r="C20" s="384" t="s">
        <v>165</v>
      </c>
      <c r="D20" s="401"/>
      <c r="E20" s="402"/>
      <c r="F20" s="403"/>
      <c r="G20" s="404"/>
      <c r="H20" s="402"/>
      <c r="I20" s="405"/>
      <c r="J20" s="401"/>
      <c r="K20" s="402"/>
      <c r="L20" s="403"/>
      <c r="M20" s="404"/>
      <c r="N20" s="402"/>
      <c r="O20" s="405"/>
      <c r="P20" s="570"/>
      <c r="U20" s="595"/>
    </row>
    <row r="21" spans="1:21" s="2" customFormat="1" ht="16.5" customHeight="1">
      <c r="A21" s="585"/>
      <c r="B21" s="10"/>
      <c r="C21" s="349" t="s">
        <v>109</v>
      </c>
      <c r="D21" s="407"/>
      <c r="E21" s="408"/>
      <c r="F21" s="409"/>
      <c r="G21" s="410"/>
      <c r="H21" s="408"/>
      <c r="I21" s="411"/>
      <c r="J21" s="407"/>
      <c r="K21" s="408"/>
      <c r="L21" s="409"/>
      <c r="M21" s="397">
        <f aca="true" t="shared" si="4" ref="M21:O22">+SUM(D21,G21,J21)</f>
        <v>0</v>
      </c>
      <c r="N21" s="398">
        <f t="shared" si="4"/>
        <v>0</v>
      </c>
      <c r="O21" s="399">
        <f t="shared" si="4"/>
        <v>0</v>
      </c>
      <c r="P21" s="569"/>
      <c r="U21" s="542"/>
    </row>
    <row r="22" spans="1:21" s="2" customFormat="1" ht="16.5" customHeight="1">
      <c r="A22" s="585"/>
      <c r="B22" s="10"/>
      <c r="C22" s="349" t="s">
        <v>110</v>
      </c>
      <c r="D22" s="407"/>
      <c r="E22" s="408"/>
      <c r="F22" s="409"/>
      <c r="G22" s="410"/>
      <c r="H22" s="408"/>
      <c r="I22" s="411"/>
      <c r="J22" s="407"/>
      <c r="K22" s="408"/>
      <c r="L22" s="409"/>
      <c r="M22" s="397">
        <f t="shared" si="4"/>
        <v>0</v>
      </c>
      <c r="N22" s="398">
        <f t="shared" si="4"/>
        <v>0</v>
      </c>
      <c r="O22" s="399">
        <f t="shared" si="4"/>
        <v>0</v>
      </c>
      <c r="P22" s="569"/>
      <c r="U22" s="542"/>
    </row>
    <row r="23" spans="1:21" s="2" customFormat="1" ht="16.5" customHeight="1">
      <c r="A23" s="585"/>
      <c r="B23" s="10"/>
      <c r="C23" s="349" t="s">
        <v>111</v>
      </c>
      <c r="D23" s="407"/>
      <c r="E23" s="408"/>
      <c r="F23" s="409"/>
      <c r="G23" s="410"/>
      <c r="H23" s="408"/>
      <c r="I23" s="411"/>
      <c r="J23" s="407"/>
      <c r="K23" s="408"/>
      <c r="L23" s="409"/>
      <c r="M23" s="397">
        <f aca="true" t="shared" si="5" ref="M23:O24">+SUM(D23,G23,J23)</f>
        <v>0</v>
      </c>
      <c r="N23" s="398">
        <f t="shared" si="5"/>
        <v>0</v>
      </c>
      <c r="O23" s="399">
        <f t="shared" si="5"/>
        <v>0</v>
      </c>
      <c r="P23" s="569"/>
      <c r="U23" s="542"/>
    </row>
    <row r="24" spans="1:21" s="6" customFormat="1" ht="18" customHeight="1">
      <c r="A24" s="542"/>
      <c r="B24" s="11"/>
      <c r="C24" s="379" t="s">
        <v>14</v>
      </c>
      <c r="D24" s="414">
        <f aca="true" t="shared" si="6" ref="D24:L24">+SUM(D21:D23)</f>
        <v>0</v>
      </c>
      <c r="E24" s="415">
        <f t="shared" si="6"/>
        <v>0</v>
      </c>
      <c r="F24" s="416">
        <f t="shared" si="6"/>
        <v>0</v>
      </c>
      <c r="G24" s="417">
        <f t="shared" si="6"/>
        <v>0</v>
      </c>
      <c r="H24" s="415">
        <f t="shared" si="6"/>
        <v>0</v>
      </c>
      <c r="I24" s="418">
        <f t="shared" si="6"/>
        <v>0</v>
      </c>
      <c r="J24" s="414">
        <f t="shared" si="6"/>
        <v>0</v>
      </c>
      <c r="K24" s="415">
        <f t="shared" si="6"/>
        <v>0</v>
      </c>
      <c r="L24" s="416">
        <f t="shared" si="6"/>
        <v>0</v>
      </c>
      <c r="M24" s="417">
        <f t="shared" si="5"/>
        <v>0</v>
      </c>
      <c r="N24" s="415">
        <f t="shared" si="5"/>
        <v>0</v>
      </c>
      <c r="O24" s="418">
        <f t="shared" si="5"/>
        <v>0</v>
      </c>
      <c r="P24" s="571"/>
      <c r="U24" s="542"/>
    </row>
    <row r="25" spans="1:21" s="2" customFormat="1" ht="18" customHeight="1">
      <c r="A25" s="585"/>
      <c r="B25" s="8"/>
      <c r="C25" s="372"/>
      <c r="E25" s="12"/>
      <c r="F25" s="12"/>
      <c r="G25" s="12"/>
      <c r="H25" s="12"/>
      <c r="I25" s="12"/>
      <c r="J25" s="12"/>
      <c r="K25" s="12"/>
      <c r="L25" s="12"/>
      <c r="M25" s="12"/>
      <c r="P25" s="542"/>
      <c r="U25" s="542"/>
    </row>
    <row r="26" spans="1:43" s="2" customFormat="1" ht="18" customHeight="1">
      <c r="A26" s="585"/>
      <c r="B26" s="8"/>
      <c r="C26" s="372"/>
      <c r="E26" s="12"/>
      <c r="F26" s="12"/>
      <c r="G26" s="12"/>
      <c r="H26" s="12"/>
      <c r="I26" s="12"/>
      <c r="J26" s="12"/>
      <c r="K26" s="12"/>
      <c r="L26" s="12"/>
      <c r="M26" s="12"/>
      <c r="N26" s="12"/>
      <c r="O26" s="12"/>
      <c r="P26" s="576"/>
      <c r="Q26" s="12"/>
      <c r="R26" s="12"/>
      <c r="S26" s="12"/>
      <c r="T26" s="12"/>
      <c r="U26" s="576"/>
      <c r="V26" s="12"/>
      <c r="W26" s="12"/>
      <c r="X26" s="12"/>
      <c r="Y26" s="12"/>
      <c r="Z26" s="12"/>
      <c r="AA26" s="12"/>
      <c r="AB26" s="12"/>
      <c r="AC26" s="12"/>
      <c r="AD26" s="12"/>
      <c r="AE26" s="12"/>
      <c r="AF26" s="12"/>
      <c r="AG26" s="12"/>
      <c r="AH26" s="12"/>
      <c r="AI26" s="12"/>
      <c r="AJ26" s="12"/>
      <c r="AK26" s="12"/>
      <c r="AL26" s="12"/>
      <c r="AM26" s="12"/>
      <c r="AN26" s="12"/>
      <c r="AO26" s="12"/>
      <c r="AP26" s="12"/>
      <c r="AQ26" s="12"/>
    </row>
    <row r="27" spans="1:43" s="1" customFormat="1" ht="18" customHeight="1">
      <c r="A27" s="485"/>
      <c r="B27" s="14"/>
      <c r="C27" s="372"/>
      <c r="E27" s="480" t="s">
        <v>332</v>
      </c>
      <c r="F27" s="481">
        <f>MAX(D33:T48)</f>
        <v>0</v>
      </c>
      <c r="G27" s="15"/>
      <c r="H27" s="15"/>
      <c r="I27" s="15"/>
      <c r="J27" s="15"/>
      <c r="K27" s="15"/>
      <c r="L27" s="15"/>
      <c r="M27" s="15"/>
      <c r="N27" s="15"/>
      <c r="O27" s="15"/>
      <c r="P27" s="577"/>
      <c r="Q27" s="15"/>
      <c r="R27" s="15"/>
      <c r="S27" s="15"/>
      <c r="T27" s="15"/>
      <c r="U27" s="577"/>
      <c r="V27" s="15"/>
      <c r="W27" s="15"/>
      <c r="X27" s="15"/>
      <c r="Y27" s="15"/>
      <c r="Z27" s="15"/>
      <c r="AA27" s="15"/>
      <c r="AB27" s="15"/>
      <c r="AC27" s="15"/>
      <c r="AD27" s="15"/>
      <c r="AE27" s="15"/>
      <c r="AF27" s="15"/>
      <c r="AG27" s="15"/>
      <c r="AH27" s="15"/>
      <c r="AI27" s="15"/>
      <c r="AJ27" s="15"/>
      <c r="AK27" s="15"/>
      <c r="AL27" s="15"/>
      <c r="AM27" s="15"/>
      <c r="AN27" s="15"/>
      <c r="AO27" s="15"/>
      <c r="AP27" s="15"/>
      <c r="AQ27" s="15"/>
    </row>
    <row r="28" spans="1:43" s="1" customFormat="1" ht="19.5" customHeight="1">
      <c r="A28" s="485"/>
      <c r="B28" s="453" t="s">
        <v>327</v>
      </c>
      <c r="C28" s="457"/>
      <c r="D28" s="455"/>
      <c r="E28" s="482" t="s">
        <v>333</v>
      </c>
      <c r="F28" s="483">
        <f>MIN(D33:T48)</f>
        <v>0</v>
      </c>
      <c r="G28" s="456"/>
      <c r="H28" s="456"/>
      <c r="I28" s="456"/>
      <c r="J28" s="456"/>
      <c r="K28" s="456"/>
      <c r="L28" s="456"/>
      <c r="M28" s="456"/>
      <c r="N28" s="15"/>
      <c r="O28" s="15"/>
      <c r="P28" s="577"/>
      <c r="Q28" s="15"/>
      <c r="R28" s="15"/>
      <c r="S28" s="15"/>
      <c r="T28" s="15"/>
      <c r="U28" s="577"/>
      <c r="V28" s="15"/>
      <c r="W28" s="15"/>
      <c r="X28" s="15"/>
      <c r="Y28" s="15"/>
      <c r="Z28" s="15"/>
      <c r="AA28" s="15"/>
      <c r="AB28" s="15"/>
      <c r="AC28" s="15"/>
      <c r="AD28" s="15"/>
      <c r="AE28" s="15"/>
      <c r="AF28" s="15"/>
      <c r="AG28" s="15"/>
      <c r="AH28" s="15"/>
      <c r="AI28" s="15"/>
      <c r="AJ28" s="15"/>
      <c r="AK28" s="15"/>
      <c r="AL28" s="15"/>
      <c r="AM28" s="15"/>
      <c r="AN28" s="15"/>
      <c r="AO28" s="15"/>
      <c r="AP28" s="15"/>
      <c r="AQ28" s="15"/>
    </row>
    <row r="29" spans="1:43" s="1" customFormat="1" ht="18" customHeight="1">
      <c r="A29" s="485"/>
      <c r="B29" s="14"/>
      <c r="C29" s="372"/>
      <c r="E29" s="15"/>
      <c r="F29" s="15"/>
      <c r="G29" s="15"/>
      <c r="H29" s="15"/>
      <c r="I29" s="15"/>
      <c r="J29" s="15"/>
      <c r="K29" s="15"/>
      <c r="L29" s="15"/>
      <c r="M29" s="15"/>
      <c r="N29" s="15"/>
      <c r="O29" s="15"/>
      <c r="P29" s="577"/>
      <c r="Q29" s="15"/>
      <c r="R29" s="15"/>
      <c r="S29" s="15"/>
      <c r="T29" s="15"/>
      <c r="U29" s="577"/>
      <c r="V29" s="15"/>
      <c r="W29" s="15"/>
      <c r="X29" s="15"/>
      <c r="Y29" s="15"/>
      <c r="Z29" s="15"/>
      <c r="AA29" s="15"/>
      <c r="AB29" s="15"/>
      <c r="AC29" s="15"/>
      <c r="AD29" s="15"/>
      <c r="AE29" s="15"/>
      <c r="AF29" s="15"/>
      <c r="AG29" s="15"/>
      <c r="AH29" s="15"/>
      <c r="AI29" s="15"/>
      <c r="AJ29" s="15"/>
      <c r="AK29" s="15"/>
      <c r="AL29" s="15"/>
      <c r="AM29" s="15"/>
      <c r="AN29" s="15"/>
      <c r="AO29" s="15"/>
      <c r="AP29" s="15"/>
      <c r="AQ29" s="15"/>
    </row>
    <row r="30" spans="1:43" s="1" customFormat="1" ht="18" customHeight="1">
      <c r="A30" s="485"/>
      <c r="B30" s="14"/>
      <c r="C30" s="372"/>
      <c r="E30" s="15"/>
      <c r="F30" s="15"/>
      <c r="G30" s="15"/>
      <c r="H30" s="15"/>
      <c r="I30" s="15"/>
      <c r="J30" s="15"/>
      <c r="K30" s="15"/>
      <c r="L30" s="15"/>
      <c r="M30" s="15"/>
      <c r="N30" s="15"/>
      <c r="O30" s="15"/>
      <c r="P30" s="577"/>
      <c r="Q30" s="15"/>
      <c r="R30" s="15"/>
      <c r="S30" s="15"/>
      <c r="T30" s="15"/>
      <c r="U30" s="577"/>
      <c r="V30" s="15"/>
      <c r="W30" s="15"/>
      <c r="X30" s="15"/>
      <c r="Y30" s="15"/>
      <c r="Z30" s="15"/>
      <c r="AA30" s="15"/>
      <c r="AB30" s="15"/>
      <c r="AC30" s="15"/>
      <c r="AD30" s="15"/>
      <c r="AE30" s="15"/>
      <c r="AF30" s="15"/>
      <c r="AG30" s="15"/>
      <c r="AH30" s="15"/>
      <c r="AI30" s="15"/>
      <c r="AJ30" s="15"/>
      <c r="AK30" s="15"/>
      <c r="AL30" s="15"/>
      <c r="AM30" s="15"/>
      <c r="AN30" s="15"/>
      <c r="AO30" s="15"/>
      <c r="AP30" s="15"/>
      <c r="AQ30" s="15"/>
    </row>
    <row r="31" spans="1:21" s="2" customFormat="1" ht="33.75" customHeight="1">
      <c r="A31" s="587"/>
      <c r="B31" s="521"/>
      <c r="C31" s="553"/>
      <c r="D31" s="554" t="s">
        <v>45</v>
      </c>
      <c r="E31" s="555"/>
      <c r="F31" s="556"/>
      <c r="G31" s="557" t="s">
        <v>46</v>
      </c>
      <c r="H31" s="555"/>
      <c r="I31" s="558"/>
      <c r="J31" s="554" t="s">
        <v>47</v>
      </c>
      <c r="K31" s="555"/>
      <c r="L31" s="558"/>
      <c r="M31" s="554" t="s">
        <v>37</v>
      </c>
      <c r="N31" s="557"/>
      <c r="O31" s="556"/>
      <c r="P31" s="578"/>
      <c r="Q31" s="6"/>
      <c r="R31" s="6"/>
      <c r="S31" s="6"/>
      <c r="T31" s="6"/>
      <c r="U31" s="542"/>
    </row>
    <row r="32" spans="1:21" s="2" customFormat="1" ht="96.75" customHeight="1">
      <c r="A32" s="587"/>
      <c r="B32" s="523"/>
      <c r="C32" s="559" t="s">
        <v>48</v>
      </c>
      <c r="D32" s="560" t="s">
        <v>49</v>
      </c>
      <c r="E32" s="560" t="s">
        <v>50</v>
      </c>
      <c r="F32" s="560" t="s">
        <v>51</v>
      </c>
      <c r="G32" s="561" t="s">
        <v>49</v>
      </c>
      <c r="H32" s="560" t="s">
        <v>50</v>
      </c>
      <c r="I32" s="562" t="s">
        <v>51</v>
      </c>
      <c r="J32" s="560" t="s">
        <v>49</v>
      </c>
      <c r="K32" s="560" t="s">
        <v>50</v>
      </c>
      <c r="L32" s="562" t="s">
        <v>51</v>
      </c>
      <c r="M32" s="560" t="s">
        <v>49</v>
      </c>
      <c r="N32" s="560" t="s">
        <v>50</v>
      </c>
      <c r="O32" s="560" t="s">
        <v>51</v>
      </c>
      <c r="P32" s="578"/>
      <c r="Q32" s="736" t="s">
        <v>368</v>
      </c>
      <c r="R32" s="737"/>
      <c r="S32" s="737"/>
      <c r="T32" s="738"/>
      <c r="U32" s="542"/>
    </row>
    <row r="33" spans="1:21" s="2" customFormat="1" ht="30" customHeight="1">
      <c r="A33" s="587"/>
      <c r="B33" s="461"/>
      <c r="C33" s="507" t="s">
        <v>162</v>
      </c>
      <c r="D33" s="592"/>
      <c r="E33" s="592"/>
      <c r="F33" s="592"/>
      <c r="G33" s="593"/>
      <c r="H33" s="592"/>
      <c r="I33" s="594"/>
      <c r="J33" s="592"/>
      <c r="K33" s="592"/>
      <c r="L33" s="592"/>
      <c r="M33" s="274"/>
      <c r="N33" s="268"/>
      <c r="O33" s="270"/>
      <c r="P33" s="578"/>
      <c r="Q33" s="518"/>
      <c r="R33" s="596"/>
      <c r="S33" s="596"/>
      <c r="T33" s="543">
        <f>SUM(M9:O9)-(SUM('O1'!AS35)-'O1'!AS33)</f>
        <v>0</v>
      </c>
      <c r="U33" s="573"/>
    </row>
    <row r="34" spans="1:21" s="2" customFormat="1" ht="29.25" customHeight="1">
      <c r="A34" s="588"/>
      <c r="B34" s="563"/>
      <c r="C34" s="564" t="s">
        <v>163</v>
      </c>
      <c r="D34" s="582"/>
      <c r="E34" s="292"/>
      <c r="F34" s="300"/>
      <c r="G34" s="298"/>
      <c r="H34" s="292"/>
      <c r="I34" s="579"/>
      <c r="J34" s="582"/>
      <c r="K34" s="292"/>
      <c r="L34" s="300"/>
      <c r="M34" s="298"/>
      <c r="N34" s="292"/>
      <c r="O34" s="300"/>
      <c r="P34" s="578"/>
      <c r="Q34" s="519"/>
      <c r="R34" s="597"/>
      <c r="S34" s="597"/>
      <c r="T34" s="597"/>
      <c r="U34" s="572"/>
    </row>
    <row r="35" spans="1:21" s="283" customFormat="1" ht="16.5" customHeight="1">
      <c r="A35" s="587"/>
      <c r="B35" s="465"/>
      <c r="C35" s="462" t="s">
        <v>109</v>
      </c>
      <c r="D35" s="583"/>
      <c r="E35" s="290"/>
      <c r="F35" s="584"/>
      <c r="G35" s="580"/>
      <c r="H35" s="290"/>
      <c r="I35" s="537"/>
      <c r="J35" s="583"/>
      <c r="K35" s="290"/>
      <c r="L35" s="584"/>
      <c r="M35" s="581">
        <f aca="true" t="shared" si="7" ref="M35:O38">M11-SUM(D11,G11,J11)</f>
        <v>0</v>
      </c>
      <c r="N35" s="581">
        <f t="shared" si="7"/>
        <v>0</v>
      </c>
      <c r="O35" s="581">
        <f t="shared" si="7"/>
        <v>0</v>
      </c>
      <c r="P35" s="578"/>
      <c r="Q35" s="478">
        <f>SUM(D11:F11)-SUM('O1'!AS9,'O1'!AS15)</f>
        <v>0</v>
      </c>
      <c r="R35" s="478">
        <f>SUM(G11:I11)-SUM('O1'!AS21)</f>
        <v>0</v>
      </c>
      <c r="S35" s="478">
        <f>SUM(J11:L11)-SUM('O1'!AS27)</f>
        <v>0</v>
      </c>
      <c r="T35" s="478"/>
      <c r="U35" s="541"/>
    </row>
    <row r="36" spans="1:21" s="2" customFormat="1" ht="16.5" customHeight="1">
      <c r="A36" s="587"/>
      <c r="B36" s="461"/>
      <c r="C36" s="462" t="s">
        <v>110</v>
      </c>
      <c r="D36" s="583"/>
      <c r="E36" s="290"/>
      <c r="F36" s="584"/>
      <c r="G36" s="580"/>
      <c r="H36" s="290"/>
      <c r="I36" s="537"/>
      <c r="J36" s="583"/>
      <c r="K36" s="290"/>
      <c r="L36" s="584"/>
      <c r="M36" s="581">
        <f t="shared" si="7"/>
        <v>0</v>
      </c>
      <c r="N36" s="581">
        <f t="shared" si="7"/>
        <v>0</v>
      </c>
      <c r="O36" s="581">
        <f t="shared" si="7"/>
        <v>0</v>
      </c>
      <c r="P36" s="578"/>
      <c r="Q36" s="478">
        <f>SUM(D12:F12)-SUM('O1'!AS10,'O1'!AS16)</f>
        <v>0</v>
      </c>
      <c r="R36" s="478">
        <f>SUM(G12:I12)-SUM('O1'!AS22)</f>
        <v>0</v>
      </c>
      <c r="S36" s="478">
        <f>SUM(J12:L12)-SUM('O1'!AS28)</f>
        <v>0</v>
      </c>
      <c r="T36" s="478"/>
      <c r="U36" s="541"/>
    </row>
    <row r="37" spans="1:21" s="2" customFormat="1" ht="16.5" customHeight="1">
      <c r="A37" s="587"/>
      <c r="B37" s="466"/>
      <c r="C37" s="462" t="s">
        <v>111</v>
      </c>
      <c r="D37" s="583"/>
      <c r="E37" s="290"/>
      <c r="F37" s="584"/>
      <c r="G37" s="580"/>
      <c r="H37" s="290"/>
      <c r="I37" s="537"/>
      <c r="J37" s="583"/>
      <c r="K37" s="290"/>
      <c r="L37" s="584"/>
      <c r="M37" s="581">
        <f t="shared" si="7"/>
        <v>0</v>
      </c>
      <c r="N37" s="581">
        <f t="shared" si="7"/>
        <v>0</v>
      </c>
      <c r="O37" s="581">
        <f t="shared" si="7"/>
        <v>0</v>
      </c>
      <c r="P37" s="578"/>
      <c r="Q37" s="478">
        <f>SUM(D13:F13)-SUM('O1'!AS11,'O1'!AS17)</f>
        <v>0</v>
      </c>
      <c r="R37" s="478">
        <f>SUM(G13:I13)-SUM('O1'!AS23)</f>
        <v>0</v>
      </c>
      <c r="S37" s="478">
        <f>SUM(J13:L13)-SUM('O1'!AS29)</f>
        <v>0</v>
      </c>
      <c r="T37" s="478"/>
      <c r="U37" s="541"/>
    </row>
    <row r="38" spans="1:21" s="2" customFormat="1" ht="18" customHeight="1">
      <c r="A38" s="587"/>
      <c r="B38" s="466"/>
      <c r="C38" s="454" t="s">
        <v>14</v>
      </c>
      <c r="D38" s="478">
        <f>D14-SUM(D11:D13)</f>
        <v>0</v>
      </c>
      <c r="E38" s="478">
        <f aca="true" t="shared" si="8" ref="E38:L38">E14-SUM(E11:E13)</f>
        <v>0</v>
      </c>
      <c r="F38" s="478">
        <f t="shared" si="8"/>
        <v>0</v>
      </c>
      <c r="G38" s="581">
        <f t="shared" si="8"/>
        <v>0</v>
      </c>
      <c r="H38" s="478">
        <f t="shared" si="8"/>
        <v>0</v>
      </c>
      <c r="I38" s="551">
        <f t="shared" si="8"/>
        <v>0</v>
      </c>
      <c r="J38" s="478">
        <f t="shared" si="8"/>
        <v>0</v>
      </c>
      <c r="K38" s="478">
        <f t="shared" si="8"/>
        <v>0</v>
      </c>
      <c r="L38" s="478">
        <f t="shared" si="8"/>
        <v>0</v>
      </c>
      <c r="M38" s="581">
        <f t="shared" si="7"/>
        <v>0</v>
      </c>
      <c r="N38" s="581">
        <f t="shared" si="7"/>
        <v>0</v>
      </c>
      <c r="O38" s="581">
        <f t="shared" si="7"/>
        <v>0</v>
      </c>
      <c r="P38" s="578"/>
      <c r="Q38" s="478">
        <f>SUM(D14:F14)-SUM('O1'!AS12,'O1'!AS18)</f>
        <v>0</v>
      </c>
      <c r="R38" s="478">
        <f>SUM(G14:I14)-SUM('O1'!AS24)</f>
        <v>0</v>
      </c>
      <c r="S38" s="478">
        <f>SUM(J14:L14)-SUM('O1'!AS30)</f>
        <v>0</v>
      </c>
      <c r="T38" s="478">
        <f>SUM(M14:O14)-(SUM('O1'!AS34)-'O1'!AS33)</f>
        <v>0</v>
      </c>
      <c r="U38" s="541"/>
    </row>
    <row r="39" spans="1:21" s="2" customFormat="1" ht="18" customHeight="1">
      <c r="A39" s="588"/>
      <c r="B39" s="508"/>
      <c r="C39" s="564" t="s">
        <v>164</v>
      </c>
      <c r="D39" s="582"/>
      <c r="E39" s="292"/>
      <c r="F39" s="300"/>
      <c r="G39" s="298"/>
      <c r="H39" s="292"/>
      <c r="I39" s="579"/>
      <c r="J39" s="582"/>
      <c r="K39" s="292"/>
      <c r="L39" s="300"/>
      <c r="M39" s="298"/>
      <c r="N39" s="292"/>
      <c r="O39" s="300"/>
      <c r="P39" s="578"/>
      <c r="Q39" s="519"/>
      <c r="R39" s="597"/>
      <c r="S39" s="597"/>
      <c r="T39" s="597"/>
      <c r="U39" s="541"/>
    </row>
    <row r="40" spans="1:21" s="283" customFormat="1" ht="16.5" customHeight="1">
      <c r="A40" s="587"/>
      <c r="B40" s="466"/>
      <c r="C40" s="462" t="s">
        <v>109</v>
      </c>
      <c r="D40" s="583"/>
      <c r="E40" s="290"/>
      <c r="F40" s="584"/>
      <c r="G40" s="580"/>
      <c r="H40" s="290"/>
      <c r="I40" s="537"/>
      <c r="J40" s="583"/>
      <c r="K40" s="290"/>
      <c r="L40" s="584"/>
      <c r="M40" s="581">
        <f aca="true" t="shared" si="9" ref="M40:O43">M16-SUM(D16,G16,J16)</f>
        <v>0</v>
      </c>
      <c r="N40" s="581">
        <f t="shared" si="9"/>
        <v>0</v>
      </c>
      <c r="O40" s="581">
        <f t="shared" si="9"/>
        <v>0</v>
      </c>
      <c r="P40" s="578"/>
      <c r="Q40" s="478">
        <f>SUM(D16:F16)-SUM('O2'!AS9,'O2'!AS14)</f>
        <v>0</v>
      </c>
      <c r="R40" s="478">
        <f>SUM(G16:I16)-SUM('O2'!AS20)</f>
        <v>0</v>
      </c>
      <c r="S40" s="478">
        <f>SUM(J16:L16)-SUM('O2'!AS25)</f>
        <v>0</v>
      </c>
      <c r="T40" s="598"/>
      <c r="U40" s="541"/>
    </row>
    <row r="41" spans="1:21" s="2" customFormat="1" ht="16.5" customHeight="1">
      <c r="A41" s="587"/>
      <c r="B41" s="461"/>
      <c r="C41" s="462" t="s">
        <v>110</v>
      </c>
      <c r="D41" s="583"/>
      <c r="E41" s="290"/>
      <c r="F41" s="584"/>
      <c r="G41" s="580"/>
      <c r="H41" s="290"/>
      <c r="I41" s="537"/>
      <c r="J41" s="583"/>
      <c r="K41" s="290"/>
      <c r="L41" s="584"/>
      <c r="M41" s="581">
        <f t="shared" si="9"/>
        <v>0</v>
      </c>
      <c r="N41" s="581">
        <f t="shared" si="9"/>
        <v>0</v>
      </c>
      <c r="O41" s="581">
        <f t="shared" si="9"/>
        <v>0</v>
      </c>
      <c r="P41" s="578"/>
      <c r="Q41" s="478">
        <f>SUM(D17:F17)-SUM('O2'!AS10,'O2'!AS15)</f>
        <v>0</v>
      </c>
      <c r="R41" s="478">
        <f>SUM(G17:I17)-SUM('O2'!AS21)</f>
        <v>0</v>
      </c>
      <c r="S41" s="478">
        <f>SUM(J17:L17)-SUM('O2'!AS26)</f>
        <v>0</v>
      </c>
      <c r="T41" s="598"/>
      <c r="U41" s="541"/>
    </row>
    <row r="42" spans="1:21" s="2" customFormat="1" ht="16.5" customHeight="1">
      <c r="A42" s="587"/>
      <c r="B42" s="461"/>
      <c r="C42" s="462" t="s">
        <v>111</v>
      </c>
      <c r="D42" s="583"/>
      <c r="E42" s="290"/>
      <c r="F42" s="584"/>
      <c r="G42" s="580"/>
      <c r="H42" s="290"/>
      <c r="I42" s="537"/>
      <c r="J42" s="583"/>
      <c r="K42" s="290"/>
      <c r="L42" s="584"/>
      <c r="M42" s="581">
        <f t="shared" si="9"/>
        <v>0</v>
      </c>
      <c r="N42" s="581">
        <f t="shared" si="9"/>
        <v>0</v>
      </c>
      <c r="O42" s="581">
        <f t="shared" si="9"/>
        <v>0</v>
      </c>
      <c r="P42" s="578"/>
      <c r="Q42" s="478">
        <f>SUM(D18:F18)-SUM('O2'!AS11,'O2'!AS16)</f>
        <v>0</v>
      </c>
      <c r="R42" s="478">
        <f>SUM(G18:I18)-SUM('O2'!AS22)</f>
        <v>0</v>
      </c>
      <c r="S42" s="478">
        <f>SUM(J18:L18)-SUM('O2'!AS27)</f>
        <v>0</v>
      </c>
      <c r="T42" s="598"/>
      <c r="U42" s="541"/>
    </row>
    <row r="43" spans="1:21" s="2" customFormat="1" ht="18" customHeight="1">
      <c r="A43" s="587"/>
      <c r="B43" s="461"/>
      <c r="C43" s="454" t="s">
        <v>14</v>
      </c>
      <c r="D43" s="478">
        <f>D19-SUM(D16:D18)</f>
        <v>0</v>
      </c>
      <c r="E43" s="478">
        <f aca="true" t="shared" si="10" ref="E43:L43">E19-SUM(E16:E18)</f>
        <v>0</v>
      </c>
      <c r="F43" s="478">
        <f t="shared" si="10"/>
        <v>0</v>
      </c>
      <c r="G43" s="581">
        <f t="shared" si="10"/>
        <v>0</v>
      </c>
      <c r="H43" s="478">
        <f t="shared" si="10"/>
        <v>0</v>
      </c>
      <c r="I43" s="551">
        <f t="shared" si="10"/>
        <v>0</v>
      </c>
      <c r="J43" s="478">
        <f t="shared" si="10"/>
        <v>0</v>
      </c>
      <c r="K43" s="478">
        <f t="shared" si="10"/>
        <v>0</v>
      </c>
      <c r="L43" s="478">
        <f t="shared" si="10"/>
        <v>0</v>
      </c>
      <c r="M43" s="581">
        <f t="shared" si="9"/>
        <v>0</v>
      </c>
      <c r="N43" s="581">
        <f t="shared" si="9"/>
        <v>0</v>
      </c>
      <c r="O43" s="581">
        <f t="shared" si="9"/>
        <v>0</v>
      </c>
      <c r="P43" s="578"/>
      <c r="Q43" s="478">
        <f>SUM(D19:F19)-SUM('O2'!AS12,'O2'!AS17)</f>
        <v>0</v>
      </c>
      <c r="R43" s="478">
        <f>SUM(G19:I19)-SUM('O2'!AS23)</f>
        <v>0</v>
      </c>
      <c r="S43" s="478">
        <f>SUM(J19:L19)-SUM('O2'!AS28)</f>
        <v>0</v>
      </c>
      <c r="T43" s="478">
        <f>SUM(M19:O19)-(SUM('O2'!AS31)-'O2'!AS30)</f>
        <v>0</v>
      </c>
      <c r="U43" s="541"/>
    </row>
    <row r="44" spans="1:21" s="2" customFormat="1" ht="18" customHeight="1">
      <c r="A44" s="588"/>
      <c r="B44" s="508"/>
      <c r="C44" s="564" t="s">
        <v>165</v>
      </c>
      <c r="D44" s="582"/>
      <c r="E44" s="292"/>
      <c r="F44" s="300"/>
      <c r="G44" s="298"/>
      <c r="H44" s="292"/>
      <c r="I44" s="579"/>
      <c r="J44" s="582"/>
      <c r="K44" s="292"/>
      <c r="L44" s="300"/>
      <c r="M44" s="298"/>
      <c r="N44" s="292"/>
      <c r="O44" s="300"/>
      <c r="P44" s="578"/>
      <c r="Q44" s="519"/>
      <c r="R44" s="598"/>
      <c r="S44" s="598"/>
      <c r="T44" s="598"/>
      <c r="U44" s="541"/>
    </row>
    <row r="45" spans="1:21" s="283" customFormat="1" ht="16.5" customHeight="1">
      <c r="A45" s="587"/>
      <c r="B45" s="465"/>
      <c r="C45" s="462" t="s">
        <v>109</v>
      </c>
      <c r="D45" s="583"/>
      <c r="E45" s="290"/>
      <c r="F45" s="584"/>
      <c r="G45" s="580"/>
      <c r="H45" s="290"/>
      <c r="I45" s="537"/>
      <c r="J45" s="583"/>
      <c r="K45" s="290"/>
      <c r="L45" s="584"/>
      <c r="M45" s="581">
        <f aca="true" t="shared" si="11" ref="M45:O48">M21-SUM(D21,G21,J21)</f>
        <v>0</v>
      </c>
      <c r="N45" s="581">
        <f t="shared" si="11"/>
        <v>0</v>
      </c>
      <c r="O45" s="581">
        <f t="shared" si="11"/>
        <v>0</v>
      </c>
      <c r="P45" s="578"/>
      <c r="Q45" s="478">
        <f>SUM(D21:F21)-SUM('O3'!J10)</f>
        <v>0</v>
      </c>
      <c r="R45" s="478">
        <f>SUM(G21:I21)-SUM('O3'!J16)</f>
        <v>0</v>
      </c>
      <c r="S45" s="478">
        <f>SUM(J21:L21)-SUM('O3'!J21)</f>
        <v>0</v>
      </c>
      <c r="T45" s="598"/>
      <c r="U45" s="541"/>
    </row>
    <row r="46" spans="1:21" s="2" customFormat="1" ht="16.5" customHeight="1">
      <c r="A46" s="587"/>
      <c r="B46" s="465"/>
      <c r="C46" s="462" t="s">
        <v>110</v>
      </c>
      <c r="D46" s="583"/>
      <c r="E46" s="290"/>
      <c r="F46" s="584"/>
      <c r="G46" s="580"/>
      <c r="H46" s="290"/>
      <c r="I46" s="537"/>
      <c r="J46" s="583"/>
      <c r="K46" s="290"/>
      <c r="L46" s="584"/>
      <c r="M46" s="581">
        <f t="shared" si="11"/>
        <v>0</v>
      </c>
      <c r="N46" s="581">
        <f t="shared" si="11"/>
        <v>0</v>
      </c>
      <c r="O46" s="581">
        <f t="shared" si="11"/>
        <v>0</v>
      </c>
      <c r="P46" s="578"/>
      <c r="Q46" s="478">
        <f>SUM(D22:F22)-SUM('O3'!J11)</f>
        <v>0</v>
      </c>
      <c r="R46" s="478">
        <f>SUM(G22:I22)-SUM('O3'!J17)</f>
        <v>0</v>
      </c>
      <c r="S46" s="478">
        <f>SUM(J22:L22)-SUM('O3'!J22)</f>
        <v>0</v>
      </c>
      <c r="T46" s="598"/>
      <c r="U46" s="541"/>
    </row>
    <row r="47" spans="1:21" s="2" customFormat="1" ht="16.5" customHeight="1">
      <c r="A47" s="587"/>
      <c r="B47" s="465"/>
      <c r="C47" s="462" t="s">
        <v>111</v>
      </c>
      <c r="D47" s="583"/>
      <c r="E47" s="290"/>
      <c r="F47" s="584"/>
      <c r="G47" s="580"/>
      <c r="H47" s="290"/>
      <c r="I47" s="537"/>
      <c r="J47" s="583"/>
      <c r="K47" s="290"/>
      <c r="L47" s="584"/>
      <c r="M47" s="581">
        <f t="shared" si="11"/>
        <v>0</v>
      </c>
      <c r="N47" s="581">
        <f t="shared" si="11"/>
        <v>0</v>
      </c>
      <c r="O47" s="581">
        <f t="shared" si="11"/>
        <v>0</v>
      </c>
      <c r="P47" s="578"/>
      <c r="Q47" s="478">
        <f>SUM(D23:F23)-SUM('O3'!J12)</f>
        <v>0</v>
      </c>
      <c r="R47" s="478">
        <f>SUM(G23:I23)-SUM('O3'!J18)</f>
        <v>0</v>
      </c>
      <c r="S47" s="478">
        <f>SUM(J23:L23)-SUM('O3'!J23)</f>
        <v>0</v>
      </c>
      <c r="T47" s="598"/>
      <c r="U47" s="541"/>
    </row>
    <row r="48" spans="1:21" s="2" customFormat="1" ht="18" customHeight="1">
      <c r="A48" s="589"/>
      <c r="B48" s="470"/>
      <c r="C48" s="510" t="s">
        <v>14</v>
      </c>
      <c r="D48" s="479">
        <f>D24-SUM(D21:D23)</f>
        <v>0</v>
      </c>
      <c r="E48" s="479">
        <f aca="true" t="shared" si="12" ref="E48:L48">E24-SUM(E21:E23)</f>
        <v>0</v>
      </c>
      <c r="F48" s="479">
        <f t="shared" si="12"/>
        <v>0</v>
      </c>
      <c r="G48" s="590">
        <f t="shared" si="12"/>
        <v>0</v>
      </c>
      <c r="H48" s="479">
        <f t="shared" si="12"/>
        <v>0</v>
      </c>
      <c r="I48" s="591">
        <f t="shared" si="12"/>
        <v>0</v>
      </c>
      <c r="J48" s="479">
        <f t="shared" si="12"/>
        <v>0</v>
      </c>
      <c r="K48" s="479">
        <f t="shared" si="12"/>
        <v>0</v>
      </c>
      <c r="L48" s="479">
        <f t="shared" si="12"/>
        <v>0</v>
      </c>
      <c r="M48" s="590">
        <f t="shared" si="11"/>
        <v>0</v>
      </c>
      <c r="N48" s="590">
        <f t="shared" si="11"/>
        <v>0</v>
      </c>
      <c r="O48" s="590">
        <f t="shared" si="11"/>
        <v>0</v>
      </c>
      <c r="P48" s="578"/>
      <c r="Q48" s="479">
        <f>SUM(D24:F24)-SUM('O3'!J13)</f>
        <v>0</v>
      </c>
      <c r="R48" s="479">
        <f>SUM(G24:I24)-SUM('O3'!J19)</f>
        <v>0</v>
      </c>
      <c r="S48" s="479">
        <f>SUM(J24:L24)-SUM('O3'!J24)</f>
        <v>0</v>
      </c>
      <c r="T48" s="479">
        <f>SUM(M24:O24)-SUM('O3'!J26)</f>
        <v>0</v>
      </c>
      <c r="U48" s="541"/>
    </row>
    <row r="49" ht="18">
      <c r="O49" s="299"/>
    </row>
    <row r="50" ht="18">
      <c r="O50" s="299"/>
    </row>
    <row r="51" ht="18">
      <c r="O51" s="299"/>
    </row>
    <row r="52" ht="18">
      <c r="O52" s="299"/>
    </row>
    <row r="53" ht="18">
      <c r="O53" s="299"/>
    </row>
    <row r="54" ht="18">
      <c r="O54" s="299"/>
    </row>
  </sheetData>
  <sheetProtection formatCells="0" formatColumns="0" formatRows="0"/>
  <mergeCells count="5">
    <mergeCell ref="Q32:T32"/>
    <mergeCell ref="C2:O2"/>
    <mergeCell ref="C3:O3"/>
    <mergeCell ref="C4:O4"/>
    <mergeCell ref="C5:O5"/>
  </mergeCells>
  <conditionalFormatting sqref="D38:L38 M35:O38 D43:O43 M40:O42 M45:O47 D48:O48 Q35:T38 T33 Q40:S43 T43 Q45:S48 T48">
    <cfRule type="cellIs" priority="1" dxfId="28" operator="notEqual" stopIfTrue="1">
      <formula>0</formula>
    </cfRule>
  </conditionalFormatting>
  <conditionalFormatting sqref="U33 T40:T42 D42:L42 T45:T47">
    <cfRule type="expression" priority="2" dxfId="1" stopIfTrue="1">
      <formula>D33=1</formula>
    </cfRule>
  </conditionalFormatting>
  <conditionalFormatting sqref="R44:T44">
    <cfRule type="expression" priority="3" dxfId="1" stopIfTrue="1">
      <formula>R44&gt;#REF!</formula>
    </cfRule>
  </conditionalFormatting>
  <conditionalFormatting sqref="M9:P9 D21:P24 D16:P19 D11:P14">
    <cfRule type="expression" priority="4" dxfId="1" stopIfTrue="1">
      <formula>AND(D9&lt;&gt;"",OR(D9&lt;0,NOT(ISNUMBER(D9))))</formula>
    </cfRule>
  </conditionalFormatting>
  <printOptions/>
  <pageMargins left="0.75" right="0.75" top="1" bottom="1" header="0.5" footer="0.5"/>
  <pageSetup fitToHeight="1" fitToWidth="1" horizontalDpi="600" verticalDpi="600" orientation="landscape" paperSize="9" scale="72" r:id="rId1"/>
  <headerFooter alignWithMargins="0">
    <oddFooter>&amp;R2013 Triennial Central Bank Survey</oddFooter>
  </headerFooter>
  <ignoredErrors>
    <ignoredError sqref="M21:O23 D24:L24 M24:O24 M16:O18 D21:L23 D19:L19 M19:O19 M15:O15 M20:O20 D20:L20 M11:M14 O11:O14 N11:N12 N14" unlockedFormula="1"/>
  </ignoredErrors>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U37"/>
  <sheetViews>
    <sheetView zoomScale="60" zoomScaleNormal="60" zoomScalePageLayoutView="0" workbookViewId="0" topLeftCell="A1">
      <pane xSplit="3" ySplit="14" topLeftCell="D15" activePane="bottomRight" state="frozen"/>
      <selection pane="topLeft" activeCell="B2" sqref="B2"/>
      <selection pane="topRight" activeCell="B2" sqref="B2"/>
      <selection pane="bottomLeft" activeCell="B2" sqref="B2"/>
      <selection pane="bottomRight" activeCell="S16" sqref="S16:S37"/>
    </sheetView>
  </sheetViews>
  <sheetFormatPr defaultColWidth="9.00390625" defaultRowHeight="12"/>
  <cols>
    <col min="1" max="1" width="2.25390625" style="76" customWidth="1"/>
    <col min="2" max="2" width="9.125" style="76" customWidth="1"/>
    <col min="3" max="3" width="25.625" style="76" customWidth="1"/>
    <col min="4" max="19" width="9.125" style="76" customWidth="1"/>
    <col min="20" max="20" width="11.125" style="76" bestFit="1" customWidth="1"/>
    <col min="21" max="16384" width="9.125" style="76" customWidth="1"/>
  </cols>
  <sheetData>
    <row r="1" spans="1:19" s="32" customFormat="1" ht="18" customHeight="1">
      <c r="A1" s="28" t="s">
        <v>42</v>
      </c>
      <c r="B1" s="29"/>
      <c r="C1" s="29"/>
      <c r="D1" s="30"/>
      <c r="E1" s="30"/>
      <c r="F1" s="30"/>
      <c r="G1" s="30"/>
      <c r="H1" s="30"/>
      <c r="I1" s="30"/>
      <c r="J1" s="30"/>
      <c r="K1" s="30"/>
      <c r="L1" s="30"/>
      <c r="M1" s="30"/>
      <c r="N1" s="30"/>
      <c r="O1" s="30"/>
      <c r="P1" s="30"/>
      <c r="Q1" s="30"/>
      <c r="R1" s="30"/>
      <c r="S1" s="31"/>
    </row>
    <row r="2" spans="1:19" s="32" customFormat="1" ht="18" customHeight="1">
      <c r="A2" s="33"/>
      <c r="B2" s="34"/>
      <c r="C2" s="34"/>
      <c r="D2" s="35"/>
      <c r="E2" s="36"/>
      <c r="F2" s="35"/>
      <c r="G2" s="35"/>
      <c r="H2" s="35"/>
      <c r="I2" s="35"/>
      <c r="J2" s="35"/>
      <c r="K2" s="35"/>
      <c r="L2" s="35"/>
      <c r="M2" s="35"/>
      <c r="N2" s="35"/>
      <c r="O2" s="35"/>
      <c r="P2" s="35"/>
      <c r="Q2" s="35"/>
      <c r="R2" s="35"/>
      <c r="S2" s="35"/>
    </row>
    <row r="3" spans="1:19" s="32" customFormat="1" ht="18" customHeight="1" thickBot="1">
      <c r="A3" s="34"/>
      <c r="B3" s="38" t="s">
        <v>4</v>
      </c>
      <c r="C3" s="38"/>
      <c r="D3" s="35"/>
      <c r="E3" s="35"/>
      <c r="F3" s="35"/>
      <c r="G3" s="35"/>
      <c r="H3" s="35"/>
      <c r="I3" s="35"/>
      <c r="J3" s="35"/>
      <c r="K3" s="35"/>
      <c r="L3" s="35"/>
      <c r="M3" s="35"/>
      <c r="N3" s="35"/>
      <c r="O3" s="35"/>
      <c r="P3" s="35"/>
      <c r="Q3" s="35"/>
      <c r="R3" s="35"/>
      <c r="S3" s="35"/>
    </row>
    <row r="4" spans="1:19" s="32" customFormat="1" ht="18" customHeight="1" thickBot="1">
      <c r="A4" s="34"/>
      <c r="B4" s="38" t="s">
        <v>5</v>
      </c>
      <c r="C4" s="38"/>
      <c r="D4" s="35"/>
      <c r="E4" s="35"/>
      <c r="F4" s="35"/>
      <c r="G4" s="35"/>
      <c r="H4" s="35"/>
      <c r="I4" s="35"/>
      <c r="J4" s="35"/>
      <c r="K4" s="35"/>
      <c r="L4" s="35"/>
      <c r="M4" s="35"/>
      <c r="N4" s="35"/>
      <c r="O4" s="35"/>
      <c r="P4" s="35"/>
      <c r="Q4" s="77" t="s">
        <v>112</v>
      </c>
      <c r="R4" s="141"/>
      <c r="S4" s="78">
        <v>0.005</v>
      </c>
    </row>
    <row r="5" spans="1:19" s="32" customFormat="1" ht="18" customHeight="1">
      <c r="A5" s="33"/>
      <c r="B5" s="34"/>
      <c r="C5" s="34"/>
      <c r="D5" s="35"/>
      <c r="E5" s="35"/>
      <c r="F5" s="35"/>
      <c r="G5" s="35"/>
      <c r="H5" s="35"/>
      <c r="I5" s="35"/>
      <c r="J5" s="35"/>
      <c r="K5" s="35"/>
      <c r="L5" s="35"/>
      <c r="M5" s="35"/>
      <c r="N5" s="35"/>
      <c r="O5" s="35"/>
      <c r="P5" s="35"/>
      <c r="Q5" s="35"/>
      <c r="R5" s="35"/>
      <c r="S5" s="35"/>
    </row>
    <row r="6" spans="1:19" s="32" customFormat="1" ht="18" customHeight="1">
      <c r="A6" s="38"/>
      <c r="B6" s="38" t="s">
        <v>43</v>
      </c>
      <c r="C6" s="38"/>
      <c r="D6" s="35"/>
      <c r="E6" s="35"/>
      <c r="F6" s="35"/>
      <c r="G6" s="35"/>
      <c r="H6" s="35"/>
      <c r="I6" s="35"/>
      <c r="J6" s="35"/>
      <c r="K6" s="35"/>
      <c r="L6" s="35"/>
      <c r="M6" s="35"/>
      <c r="N6" s="35"/>
      <c r="O6" s="35"/>
      <c r="P6" s="35"/>
      <c r="Q6" s="35"/>
      <c r="R6" s="35"/>
      <c r="S6" s="35"/>
    </row>
    <row r="7" spans="1:19" s="32" customFormat="1" ht="18" customHeight="1">
      <c r="A7" s="38"/>
      <c r="B7" s="38" t="s">
        <v>44</v>
      </c>
      <c r="C7" s="38"/>
      <c r="D7" s="35"/>
      <c r="E7" s="35"/>
      <c r="F7" s="35"/>
      <c r="G7" s="35"/>
      <c r="H7" s="35"/>
      <c r="I7" s="35"/>
      <c r="J7" s="35"/>
      <c r="K7" s="35"/>
      <c r="L7" s="35"/>
      <c r="M7" s="35"/>
      <c r="N7" s="35"/>
      <c r="O7" s="35"/>
      <c r="P7" s="35"/>
      <c r="Q7" s="30"/>
      <c r="R7" s="35"/>
      <c r="S7" s="35"/>
    </row>
    <row r="8" spans="1:19" s="32" customFormat="1" ht="18" customHeight="1">
      <c r="A8" s="38"/>
      <c r="B8" s="38" t="s">
        <v>108</v>
      </c>
      <c r="C8" s="38"/>
      <c r="D8" s="35"/>
      <c r="E8" s="35"/>
      <c r="F8" s="35"/>
      <c r="G8" s="35"/>
      <c r="H8" s="35"/>
      <c r="I8" s="35"/>
      <c r="J8" s="35"/>
      <c r="K8" s="35"/>
      <c r="L8" s="35"/>
      <c r="M8" s="35"/>
      <c r="N8" s="35"/>
      <c r="O8" s="35"/>
      <c r="P8" s="35"/>
      <c r="Q8" s="30"/>
      <c r="R8" s="35"/>
      <c r="S8" s="35"/>
    </row>
    <row r="9" spans="1:19" s="32" customFormat="1" ht="18" customHeight="1">
      <c r="A9" s="38"/>
      <c r="B9" s="40" t="s">
        <v>6</v>
      </c>
      <c r="C9" s="40"/>
      <c r="D9" s="35"/>
      <c r="E9" s="35"/>
      <c r="F9" s="35"/>
      <c r="G9" s="35"/>
      <c r="H9" s="35"/>
      <c r="I9" s="35"/>
      <c r="J9" s="35"/>
      <c r="K9" s="35"/>
      <c r="L9" s="35"/>
      <c r="M9" s="35"/>
      <c r="N9" s="35"/>
      <c r="O9" s="35"/>
      <c r="P9" s="35"/>
      <c r="Q9" s="35"/>
      <c r="R9" s="35"/>
      <c r="S9" s="35"/>
    </row>
    <row r="10" spans="1:19" s="32" customFormat="1" ht="18" customHeight="1">
      <c r="A10" s="38"/>
      <c r="B10" s="40"/>
      <c r="C10" s="40"/>
      <c r="D10" s="35"/>
      <c r="E10" s="35"/>
      <c r="F10" s="35"/>
      <c r="G10" s="35"/>
      <c r="H10" s="35"/>
      <c r="I10" s="35"/>
      <c r="J10" s="35"/>
      <c r="K10" s="35"/>
      <c r="L10" s="35"/>
      <c r="M10" s="35"/>
      <c r="N10" s="35"/>
      <c r="O10" s="35"/>
      <c r="P10" s="35"/>
      <c r="Q10" s="35"/>
      <c r="R10" s="35"/>
      <c r="S10" s="35"/>
    </row>
    <row r="11" spans="1:19" s="32" customFormat="1" ht="18" customHeight="1">
      <c r="A11" s="38"/>
      <c r="B11" s="40"/>
      <c r="C11" s="40"/>
      <c r="D11" s="35"/>
      <c r="E11" s="35"/>
      <c r="F11" s="35"/>
      <c r="G11" s="35"/>
      <c r="H11" s="35"/>
      <c r="I11" s="35"/>
      <c r="J11" s="35"/>
      <c r="K11" s="35"/>
      <c r="L11" s="35"/>
      <c r="M11" s="35"/>
      <c r="N11" s="35"/>
      <c r="O11" s="35"/>
      <c r="P11" s="35"/>
      <c r="Q11" s="35"/>
      <c r="R11" s="35"/>
      <c r="S11" s="35"/>
    </row>
    <row r="12" spans="1:19" s="45" customFormat="1" ht="18" customHeight="1" thickBot="1">
      <c r="A12" s="41"/>
      <c r="B12" s="42"/>
      <c r="C12" s="42"/>
      <c r="D12" s="43"/>
      <c r="E12" s="43"/>
      <c r="F12" s="43"/>
      <c r="G12" s="43"/>
      <c r="H12" s="44"/>
      <c r="I12" s="44"/>
      <c r="J12" s="44"/>
      <c r="K12" s="43"/>
      <c r="L12" s="43"/>
      <c r="M12" s="43"/>
      <c r="N12" s="43"/>
      <c r="O12" s="35"/>
      <c r="P12" s="43"/>
      <c r="Q12" s="43"/>
      <c r="R12" s="43"/>
      <c r="S12" s="43"/>
    </row>
    <row r="13" spans="1:19" s="49" customFormat="1" ht="33.75" customHeight="1">
      <c r="A13" s="111"/>
      <c r="B13" s="113"/>
      <c r="C13" s="113"/>
      <c r="D13" s="127" t="s">
        <v>45</v>
      </c>
      <c r="E13" s="128"/>
      <c r="F13" s="129"/>
      <c r="G13" s="130"/>
      <c r="H13" s="127" t="s">
        <v>46</v>
      </c>
      <c r="I13" s="128"/>
      <c r="J13" s="128"/>
      <c r="K13" s="130"/>
      <c r="L13" s="127" t="s">
        <v>47</v>
      </c>
      <c r="M13" s="128"/>
      <c r="N13" s="128"/>
      <c r="O13" s="142"/>
      <c r="P13" s="140" t="s">
        <v>37</v>
      </c>
      <c r="Q13" s="128"/>
      <c r="R13" s="128"/>
      <c r="S13" s="130"/>
    </row>
    <row r="14" spans="1:19" s="49" customFormat="1" ht="96.75" customHeight="1">
      <c r="A14" s="50"/>
      <c r="B14" s="51" t="s">
        <v>48</v>
      </c>
      <c r="C14" s="102"/>
      <c r="D14" s="131" t="s">
        <v>49</v>
      </c>
      <c r="E14" s="119" t="s">
        <v>50</v>
      </c>
      <c r="F14" s="126" t="s">
        <v>51</v>
      </c>
      <c r="G14" s="132" t="s">
        <v>128</v>
      </c>
      <c r="H14" s="131" t="s">
        <v>49</v>
      </c>
      <c r="I14" s="125" t="s">
        <v>50</v>
      </c>
      <c r="J14" s="119" t="s">
        <v>51</v>
      </c>
      <c r="K14" s="132" t="s">
        <v>128</v>
      </c>
      <c r="L14" s="131" t="s">
        <v>49</v>
      </c>
      <c r="M14" s="125" t="s">
        <v>50</v>
      </c>
      <c r="N14" s="119" t="s">
        <v>51</v>
      </c>
      <c r="O14" s="143" t="s">
        <v>128</v>
      </c>
      <c r="P14" s="122" t="s">
        <v>49</v>
      </c>
      <c r="Q14" s="125" t="s">
        <v>50</v>
      </c>
      <c r="R14" s="119" t="s">
        <v>51</v>
      </c>
      <c r="S14" s="151" t="s">
        <v>128</v>
      </c>
    </row>
    <row r="15" spans="1:19" s="49" customFormat="1" ht="18" customHeight="1">
      <c r="A15" s="54"/>
      <c r="B15" s="55" t="s">
        <v>52</v>
      </c>
      <c r="C15" s="61"/>
      <c r="D15" s="133"/>
      <c r="E15" s="65"/>
      <c r="F15" s="65"/>
      <c r="G15" s="134"/>
      <c r="H15" s="133"/>
      <c r="I15" s="65"/>
      <c r="J15" s="65"/>
      <c r="K15" s="134"/>
      <c r="L15" s="133"/>
      <c r="M15" s="65"/>
      <c r="N15" s="65"/>
      <c r="O15" s="144"/>
      <c r="P15" s="123"/>
      <c r="Q15" s="57"/>
      <c r="R15" s="57"/>
      <c r="S15" s="152"/>
    </row>
    <row r="16" spans="1:20" s="49" customFormat="1" ht="18" customHeight="1">
      <c r="A16" s="59"/>
      <c r="B16" s="55" t="s">
        <v>53</v>
      </c>
      <c r="C16" s="61"/>
      <c r="D16" s="135"/>
      <c r="E16" s="158"/>
      <c r="F16" s="158"/>
      <c r="G16" s="136"/>
      <c r="H16" s="190"/>
      <c r="I16" s="158"/>
      <c r="J16" s="158"/>
      <c r="K16" s="136"/>
      <c r="L16" s="190"/>
      <c r="M16" s="158"/>
      <c r="N16" s="158"/>
      <c r="O16" s="170"/>
      <c r="P16" s="165">
        <f>+IF('O4'!M9&lt;&gt;0,IF('O4'!M9&lt;'O4'!M10,1,0),IF('O4'!M10&lt;&gt;0,2,0))</f>
        <v>0</v>
      </c>
      <c r="Q16" s="165">
        <f>+IF('O4'!N9&lt;&gt;0,IF('O4'!N9&lt;'O4'!N10,1,0),IF('O4'!N10&lt;&gt;0,2,0))</f>
        <v>0</v>
      </c>
      <c r="R16" s="165">
        <f>+IF('O4'!O9&lt;&gt;0,IF('O4'!O9&lt;'O4'!O10,1,0),IF('O4'!O10&lt;&gt;0,2,0))</f>
        <v>0</v>
      </c>
      <c r="S16" s="150"/>
      <c r="T16" s="49">
        <f>+IF('O1'!AS35&lt;&gt;0,IF((1+OUT_4_Check!$S$4)*SUM('O4'!M9:O9)&lt;'O1'!AS35,1,IF((1-OUT_4_Check!$S$4)*SUM('O4'!M9:O9)&gt;'O1'!AS35,1,0)),IF(SUM('O4'!M9:O9)&lt;&gt;0,1,0))</f>
        <v>0</v>
      </c>
    </row>
    <row r="17" spans="1:19" s="49" customFormat="1" ht="18" customHeight="1">
      <c r="A17" s="62"/>
      <c r="B17" s="61"/>
      <c r="C17" s="61"/>
      <c r="D17" s="137"/>
      <c r="E17" s="156"/>
      <c r="F17" s="156"/>
      <c r="G17" s="138"/>
      <c r="H17" s="191"/>
      <c r="I17" s="156"/>
      <c r="J17" s="156"/>
      <c r="K17" s="138"/>
      <c r="L17" s="191"/>
      <c r="M17" s="156"/>
      <c r="N17" s="156"/>
      <c r="O17" s="145"/>
      <c r="P17" s="124"/>
      <c r="Q17" s="82"/>
      <c r="R17" s="80"/>
      <c r="S17" s="150"/>
    </row>
    <row r="18" spans="1:19" s="49" customFormat="1" ht="18" customHeight="1">
      <c r="A18" s="62"/>
      <c r="B18" s="55" t="s">
        <v>52</v>
      </c>
      <c r="C18" s="55"/>
      <c r="D18" s="137"/>
      <c r="E18" s="156"/>
      <c r="F18" s="156"/>
      <c r="G18" s="138"/>
      <c r="H18" s="191"/>
      <c r="I18" s="156"/>
      <c r="J18" s="156"/>
      <c r="K18" s="138"/>
      <c r="L18" s="191"/>
      <c r="M18" s="156"/>
      <c r="N18" s="156"/>
      <c r="O18" s="145"/>
      <c r="P18" s="124"/>
      <c r="Q18" s="82"/>
      <c r="R18" s="82"/>
      <c r="S18" s="153"/>
    </row>
    <row r="19" spans="1:20" s="49" customFormat="1" ht="18" customHeight="1">
      <c r="A19" s="62"/>
      <c r="B19" s="55" t="s">
        <v>30</v>
      </c>
      <c r="C19" s="55"/>
      <c r="D19" s="185"/>
      <c r="E19" s="186"/>
      <c r="F19" s="187"/>
      <c r="G19" s="146"/>
      <c r="H19" s="185"/>
      <c r="I19" s="186"/>
      <c r="J19" s="187"/>
      <c r="K19" s="146"/>
      <c r="L19" s="185"/>
      <c r="M19" s="186"/>
      <c r="N19" s="187"/>
      <c r="O19" s="148"/>
      <c r="P19" s="166"/>
      <c r="Q19" s="167"/>
      <c r="R19" s="168"/>
      <c r="S19" s="150"/>
      <c r="T19" s="110"/>
    </row>
    <row r="20" spans="1:20" s="49" customFormat="1" ht="18" customHeight="1">
      <c r="A20" s="66"/>
      <c r="B20" s="60" t="s">
        <v>109</v>
      </c>
      <c r="C20" s="61"/>
      <c r="D20" s="189"/>
      <c r="E20" s="80"/>
      <c r="F20" s="80"/>
      <c r="G20" s="146">
        <f>+IF(SUM('O1'!AS9,'O1'!AS15)&lt;&gt;0,IF((1+OUT_4_Check!$S$4)*SUM('O4'!D11:F11)&lt;SUM('O1'!AS9,'O1'!AS15),1,IF((1-OUT_4_Check!$S$4)*SUM('O4'!D11:F11)&gt;SUM('O1'!AS9,'O1'!AS15),1,0)),IF(SUM('O4'!D11:F11)&lt;&gt;0,1,0))</f>
        <v>0</v>
      </c>
      <c r="H20" s="139"/>
      <c r="I20" s="80"/>
      <c r="J20" s="80"/>
      <c r="K20" s="146">
        <f>+IF('O1'!AS21&lt;&gt;0,IF((1+OUT_4_Check!$S$4)*SUM('O4'!G11:I11)&lt;'O1'!AS21,1,IF((1-OUT_4_Check!$S$4)*SUM('O4'!G11:I11)&gt;'O1'!AS21,1,0)),IF(SUM('O4'!G11:I11)&lt;&gt;0,1,0))</f>
        <v>0</v>
      </c>
      <c r="L20" s="139"/>
      <c r="M20" s="80"/>
      <c r="N20" s="82"/>
      <c r="O20" s="148">
        <f>+IF('O1'!AS27&lt;&gt;0,IF((1+OUT_4_Check!$S$4)*SUM('O4'!J11:L11)&lt;'O1'!AS27,1,IF((1-OUT_4_Check!$S$4)*SUM('O4'!J11:L11)&gt;'O1'!AS27,1,0)),IF(SUM('O4'!J11:L11)&lt;&gt;0,1,0))</f>
        <v>0</v>
      </c>
      <c r="P20" s="166">
        <f>+IF('O4'!M11&lt;&gt;0,IF((1+OUT_4_Check!$S$4)*SUM('O4'!D11,'O4'!G11,'O4'!J11)&lt;'O4'!M11,1,IF((1-OUT_4_Check!$S$4)*SUM('O4'!D11,'O4'!G11,'O4'!J11)&gt;'O4'!M11,1,0)),IF(SUM('O4'!D11,'O4'!G11,'O4'!J11)&lt;&gt;0,1,IF(SUM('O4'!M12:M14)&lt;&gt;0,1,0)))</f>
        <v>0</v>
      </c>
      <c r="Q20" s="167">
        <f>+IF('O4'!N11&lt;&gt;0,IF((1+OUT_4_Check!$S$4)*SUM('O4'!E11,'O4'!H11,'O4'!K11)&lt;'O4'!N11,1,IF((1-OUT_4_Check!$S$4)*SUM('O4'!E11,'O4'!H11,'O4'!K11)&gt;'O4'!N11,1,0)),IF(SUM('O4'!E11,'O4'!H11,'O4'!K11)&lt;&gt;0,1,0))</f>
        <v>0</v>
      </c>
      <c r="R20" s="168">
        <f>+IF('O4'!O11&lt;&gt;0,IF((1+OUT_4_Check!$S$4)*SUM('O4'!F11,'O4'!I11,'O4'!L11)&lt;'O4'!O11,1,IF((1-OUT_4_Check!$S$4)*SUM('O4'!F11,'O4'!I11,'O4'!L11)&gt;'O4'!O11,1,0)),IF(SUM('O4'!F11,'O4'!I11,'O4'!L11)&lt;&gt;0,1,0))</f>
        <v>0</v>
      </c>
      <c r="S20" s="150"/>
      <c r="T20" s="110"/>
    </row>
    <row r="21" spans="1:21" s="49" customFormat="1" ht="18" customHeight="1">
      <c r="A21" s="59"/>
      <c r="B21" s="60" t="s">
        <v>110</v>
      </c>
      <c r="C21" s="61"/>
      <c r="D21" s="189"/>
      <c r="E21" s="80"/>
      <c r="F21" s="80"/>
      <c r="G21" s="146">
        <f>+IF(SUM('O1'!AS10,'O1'!AS16)&lt;&gt;0,IF((1+OUT_4_Check!$S$4)*SUM('O4'!D12:F12)&lt;SUM('O1'!AS10,'O1'!AS16),1,IF((1-OUT_4_Check!$S$4)*SUM('O4'!D12:F12)&gt;SUM('O1'!AS10,'O1'!AS16),1,0)),IF(SUM('O4'!D12:F12)&lt;&gt;0,1,0))</f>
        <v>0</v>
      </c>
      <c r="H21" s="139"/>
      <c r="I21" s="80"/>
      <c r="J21" s="80"/>
      <c r="K21" s="146">
        <f>+IF('O1'!AS22&lt;&gt;0,IF((1+OUT_4_Check!$S$4)*SUM('O4'!G12:I12)&lt;'O1'!AS22,1,IF((1-OUT_4_Check!$S$4)*SUM('O4'!G12:I12)&gt;'O1'!AS22,1,0)),IF(SUM('O4'!G12:I12)&lt;&gt;0,1,0))</f>
        <v>0</v>
      </c>
      <c r="L21" s="139"/>
      <c r="M21" s="80"/>
      <c r="N21" s="82"/>
      <c r="O21" s="148">
        <f>+IF('O1'!AS28&lt;&gt;0,IF((1+OUT_4_Check!$S$4)*SUM('O4'!J12:L12)&lt;'O1'!AS28,1,IF((1-OUT_4_Check!$S$4)*SUM('O4'!J12:L12)&gt;'O1'!AS28,1,0)),IF(SUM('O4'!J12:L12)&lt;&gt;0,1,0))</f>
        <v>0</v>
      </c>
      <c r="P21" s="166">
        <f>+IF('O4'!M12&lt;&gt;0,IF((1+OUT_4_Check!$S$4)*SUM('O4'!D12,'O4'!G12,'O4'!J12)&lt;'O4'!M12,1,IF((1-OUT_4_Check!$S$4)*SUM('O4'!D12,'O4'!G12,'O4'!J12)&gt;'O4'!M12,1,0)),IF(SUM('O4'!D12,'O4'!G12,'O4'!J12)&lt;&gt;0,1,0))</f>
        <v>0</v>
      </c>
      <c r="Q21" s="167">
        <f>+IF('O4'!N12&lt;&gt;0,IF((1+OUT_4_Check!$S$4)*SUM('O4'!E12,'O4'!H12,'O4'!K12)&lt;'O4'!N12,1,IF((1-OUT_4_Check!$S$4)*SUM('O4'!E12,'O4'!H12,'O4'!K12)&gt;'O4'!N12,1,0)),IF(SUM('O4'!E12,'O4'!H12,'O4'!K12)&lt;&gt;0,1,0))</f>
        <v>0</v>
      </c>
      <c r="R21" s="168">
        <f>+IF('O4'!O12&lt;&gt;0,IF((1+OUT_4_Check!$S$4)*SUM('O4'!F12,'O4'!I12,'O4'!L12)&lt;'O4'!O12,1,IF((1-OUT_4_Check!$S$4)*SUM('O4'!F12,'O4'!I12,'O4'!L12)&gt;'O4'!O12,1,0)),IF(SUM('O4'!F12,'O4'!I12,'O4'!L12)&lt;&gt;0,1,0))</f>
        <v>0</v>
      </c>
      <c r="S21" s="150"/>
      <c r="T21" s="110"/>
      <c r="U21" s="147"/>
    </row>
    <row r="22" spans="1:21" s="49" customFormat="1" ht="18" customHeight="1">
      <c r="A22" s="54"/>
      <c r="B22" s="60" t="s">
        <v>111</v>
      </c>
      <c r="C22" s="61"/>
      <c r="D22" s="189"/>
      <c r="E22" s="154"/>
      <c r="F22" s="154"/>
      <c r="G22" s="146">
        <f>+IF(SUM('O1'!AS11,'O1'!AS17)&lt;&gt;0,IF((1+OUT_4_Check!$S$4)*SUM('O4'!D13:F13)&lt;SUM('O1'!AS11,'O1'!AS17),1,IF((1-OUT_4_Check!$S$4)*SUM('O4'!D13:F13)&gt;SUM('O1'!AS11,'O1'!AS17),1,0)),IF(SUM('O4'!D13:F13)&lt;&gt;0,1,0))</f>
        <v>0</v>
      </c>
      <c r="H22" s="189"/>
      <c r="I22" s="154"/>
      <c r="J22" s="154"/>
      <c r="K22" s="146">
        <f>+IF('O1'!AS23&lt;&gt;0,IF((1+OUT_4_Check!$S$4)*SUM('O4'!G13:I13)&lt;'O1'!AS23,1,IF((1-OUT_4_Check!$S$4)*SUM('O4'!G13:I13)&gt;'O1'!AS23,1,0)),IF(SUM('O4'!G13:I13)&lt;&gt;0,1,0))</f>
        <v>0</v>
      </c>
      <c r="L22" s="189"/>
      <c r="M22" s="154"/>
      <c r="N22" s="156"/>
      <c r="O22" s="148">
        <f>+IF('O1'!AS29&lt;&gt;0,IF((1+OUT_4_Check!$S$4)*SUM('O4'!J13:L13)&lt;'O1'!AS29,1,IF((1-OUT_4_Check!$S$4)*SUM('O4'!J13:L13)&gt;'O1'!AS29,1,0)),IF(SUM('O4'!J13:L13)&lt;&gt;0,1,0))</f>
        <v>0</v>
      </c>
      <c r="P22" s="166">
        <f>+IF('O4'!M13&lt;&gt;0,IF((1+OUT_4_Check!$S$4)*SUM('O4'!D13,'O4'!G13,'O4'!J13)&lt;'O4'!M13,1,IF((1-OUT_4_Check!$S$4)*SUM('O4'!D13,'O4'!G13,'O4'!J13)&gt;'O4'!M13,1,0)),IF(SUM('O4'!D13,'O4'!G13,'O4'!J13)&lt;&gt;0,1,0))</f>
        <v>0</v>
      </c>
      <c r="Q22" s="167">
        <f>+IF('O4'!N13&lt;&gt;0,IF((1+OUT_4_Check!$S$4)*SUM('O4'!E13,'O4'!H13,'O4'!K13)&lt;'O4'!N13,1,IF((1-OUT_4_Check!$S$4)*SUM('O4'!E13,'O4'!H13,'O4'!K13)&gt;'O4'!N13,1,0)),IF(SUM('O4'!E13,'O4'!H13,'O4'!K13)&lt;&gt;0,1,0))</f>
        <v>0</v>
      </c>
      <c r="R22" s="168">
        <f>+IF('O4'!O13&lt;&gt;0,IF((1+OUT_4_Check!$S$4)*SUM('O4'!F13,'O4'!I13,'O4'!L13)&lt;'O4'!O13,1,IF((1-OUT_4_Check!$S$4)*SUM('O4'!F13,'O4'!I13,'O4'!L13)&gt;'O4'!O13,1,0)),IF(SUM('O4'!F13,'O4'!I13,'O4'!L13)&lt;&gt;0,1,0))</f>
        <v>0</v>
      </c>
      <c r="S22" s="150"/>
      <c r="U22" s="110"/>
    </row>
    <row r="23" spans="1:21" s="49" customFormat="1" ht="18" customHeight="1">
      <c r="A23" s="54"/>
      <c r="B23" s="61" t="s">
        <v>14</v>
      </c>
      <c r="C23" s="61"/>
      <c r="D23" s="185">
        <f>+IF('O4'!D14&lt;&gt;"",IF((1+OUT_4_Check!$S$4)*SUM('O4'!D11:D13)&lt;'O4'!D14,1,IF((1-OUT_4_Check!$S$4)*SUM('O4'!D11:D13)&gt;'O4'!D14,1,0)),IF(SUM('O4'!D11:D13)&lt;&gt;0,1,0))</f>
        <v>0</v>
      </c>
      <c r="E23" s="186">
        <f>+IF('O4'!E14&lt;&gt;"",IF((1+OUT_4_Check!$S$4)*SUM('O4'!E11:E13)&lt;'O4'!E14,1,IF((1-OUT_4_Check!$S$4)*SUM('O4'!E11:E13)&gt;'O4'!E14,1,0)),IF(SUM('O4'!E11:E13)&lt;&gt;0,1,0))</f>
        <v>0</v>
      </c>
      <c r="F23" s="186">
        <f>+IF('O4'!F14&lt;&gt;"",IF((1+OUT_4_Check!$S$4)*SUM('O4'!F11:F13)&lt;'O4'!F14,1,IF((1-OUT_4_Check!$S$4)*SUM('O4'!F11:F13)&gt;'O4'!F14,1,0)),IF(SUM('O4'!F11:F13)&lt;&gt;0,1,0))</f>
        <v>0</v>
      </c>
      <c r="G23" s="146">
        <f>+IF(SUM('O1'!AS12,'O1'!AS18)&lt;&gt;0,IF((1+OUT_4_Check!$S$4)*SUM('O4'!D14:F14)&lt;SUM('O1'!AS12,'O1'!AS18),1,IF((1-OUT_4_Check!$S$4)*SUM('O4'!D14:F14)&gt;SUM('O1'!AS12,'O1'!AS18),1,0)),IF(SUM('O4'!D14:F14)&lt;&gt;0,1,0))</f>
        <v>0</v>
      </c>
      <c r="H23" s="192">
        <f>+IF('O4'!H14&lt;&gt;"",IF((1+OUT_4_Check!$S$4)*SUM('O4'!G11:G13)&lt;'O4'!G14,1,IF((1-OUT_4_Check!$S$4)*SUM('O4'!G11:G13)&gt;'O4'!G14,1,0)),IF(SUM('O4'!G11:G13)&lt;&gt;0,1,0))</f>
        <v>0</v>
      </c>
      <c r="I23" s="192">
        <f>+IF('O4'!I14&lt;&gt;"",IF((1+OUT_4_Check!$S$4)*SUM('O4'!H11:H13)&lt;'O4'!H14,1,IF((1-OUT_4_Check!$S$4)*SUM('O4'!H11:H13)&gt;'O4'!H14,1,0)),IF(SUM('O4'!H11:H13)&lt;&gt;0,1,0))</f>
        <v>0</v>
      </c>
      <c r="J23" s="192">
        <f>+IF('O4'!J14&lt;&gt;"",IF((1+OUT_4_Check!$S$4)*SUM('O4'!I11:I13)&lt;'O4'!I14,1,IF((1-OUT_4_Check!$S$4)*SUM('O4'!I11:I13)&gt;'O4'!I14,1,0)),IF(SUM('O4'!I11:I13)&lt;&gt;0,1,0))</f>
        <v>0</v>
      </c>
      <c r="K23" s="146">
        <f>+IF('O1'!AS24&lt;&gt;0,IF((1+OUT_4_Check!$S$4)*SUM('O4'!G14:I14)&lt;'O1'!AS24,1,IF((1-OUT_4_Check!$S$4)*SUM('O4'!G14:I14)&gt;'O1'!AS24,1,0)),IF(SUM('O4'!G14:I14)&lt;&gt;0,1,0))</f>
        <v>0</v>
      </c>
      <c r="L23" s="186">
        <f>+IF('O4'!J14&lt;&gt;"",IF((1+OUT_4_Check!$S$4)*SUM('O4'!J11:J13)&lt;'O4'!J14,1,IF((1-OUT_4_Check!$S$4)*SUM('O4'!J11:J13)&gt;'O4'!J14,1,0)),IF(SUM('O4'!J11:J13)&lt;&gt;0,1,0))</f>
        <v>0</v>
      </c>
      <c r="M23" s="186">
        <f>+IF('O4'!K14&lt;&gt;"",IF((1+OUT_4_Check!$S$4)*SUM('O4'!K11:K13)&lt;'O4'!K14,1,IF((1-OUT_4_Check!$S$4)*SUM('O4'!K11:K13)&gt;'O4'!K14,1,0)),IF(SUM('O4'!K11:K13)&lt;&gt;0,1,0))</f>
        <v>0</v>
      </c>
      <c r="N23" s="186">
        <f>+IF('O4'!L14&lt;&gt;"",IF((1+OUT_4_Check!$S$4)*SUM('O4'!L11:L13)&lt;'O4'!L14,1,IF((1-OUT_4_Check!$S$4)*SUM('O4'!L11:L13)&gt;'O4'!L14,1,0)),IF(SUM('O4'!L11:L13)&lt;&gt;0,1,0))</f>
        <v>0</v>
      </c>
      <c r="O23" s="148">
        <f>+IF('O1'!AS30&lt;&gt;0,IF((1+OUT_4_Check!$S$4)*SUM('O4'!J14:L14)&lt;'O1'!AS30,1,IF((1-OUT_4_Check!$S$4)*SUM('O4'!J14:L14)&gt;'O1'!AS30,1,0)),IF(SUM('O4'!J14:L14)&lt;&gt;0,1,0))</f>
        <v>0</v>
      </c>
      <c r="P23" s="186">
        <f>+IF('O4'!M14&lt;&gt;"",IF((1+OUT_4_Check!$S$4)*SUM('O4'!M11:M13)&lt;'O4'!M14,1,IF((1-OUT_4_Check!$S$4)*SUM('O4'!M11:M13)&gt;'O4'!M14,1,0)),IF(SUM('O4'!M11:M13)&lt;&gt;0,1,0))</f>
        <v>0</v>
      </c>
      <c r="Q23" s="186">
        <f>+IF('O4'!N14&lt;&gt;"",IF((1+OUT_4_Check!$S$4)*SUM('O4'!N11:N13)&lt;'O4'!N14,1,IF((1-OUT_4_Check!$S$4)*SUM('O4'!N11:N13)&gt;'O4'!N14,1,0)),IF(SUM('O4'!N11:N13)&lt;&gt;0,1,0))</f>
        <v>0</v>
      </c>
      <c r="R23" s="186">
        <f>+IF('O4'!O14&lt;&gt;"",IF((1+OUT_4_Check!$S$4)*SUM('O4'!O11:O13)&lt;'O4'!O14,1,IF((1-OUT_4_Check!$S$4)*SUM('O4'!O11:O13)&gt;'O4'!O14,1,0)),IF(SUM('O4'!O11:O13)&lt;&gt;0,1,0))</f>
        <v>0</v>
      </c>
      <c r="S23" s="150"/>
      <c r="U23" s="110"/>
    </row>
    <row r="24" spans="1:21" s="49" customFormat="1" ht="18" customHeight="1">
      <c r="A24" s="66"/>
      <c r="B24" s="67"/>
      <c r="C24" s="67"/>
      <c r="D24" s="191"/>
      <c r="E24" s="156"/>
      <c r="F24" s="156"/>
      <c r="G24" s="138"/>
      <c r="H24" s="191"/>
      <c r="I24" s="156"/>
      <c r="J24" s="156"/>
      <c r="K24" s="138"/>
      <c r="L24" s="191"/>
      <c r="M24" s="156"/>
      <c r="N24" s="156"/>
      <c r="O24" s="149"/>
      <c r="P24" s="169"/>
      <c r="Q24" s="167"/>
      <c r="R24" s="168"/>
      <c r="S24" s="153"/>
      <c r="U24" s="110"/>
    </row>
    <row r="25" spans="1:19" s="49" customFormat="1" ht="18" customHeight="1">
      <c r="A25" s="59"/>
      <c r="B25" s="55" t="s">
        <v>54</v>
      </c>
      <c r="C25" s="55"/>
      <c r="D25" s="191"/>
      <c r="E25" s="156"/>
      <c r="F25" s="156"/>
      <c r="G25" s="138"/>
      <c r="H25" s="191"/>
      <c r="I25" s="156"/>
      <c r="J25" s="156"/>
      <c r="K25" s="138"/>
      <c r="L25" s="191"/>
      <c r="M25" s="156"/>
      <c r="N25" s="156"/>
      <c r="O25" s="149"/>
      <c r="P25" s="169"/>
      <c r="Q25" s="167"/>
      <c r="R25" s="168"/>
      <c r="S25" s="153"/>
    </row>
    <row r="26" spans="1:20" s="49" customFormat="1" ht="18" customHeight="1">
      <c r="A26" s="59"/>
      <c r="B26" s="55" t="s">
        <v>30</v>
      </c>
      <c r="C26" s="55"/>
      <c r="D26" s="185"/>
      <c r="E26" s="186"/>
      <c r="F26" s="187"/>
      <c r="G26" s="146"/>
      <c r="H26" s="185"/>
      <c r="I26" s="186"/>
      <c r="J26" s="187"/>
      <c r="K26" s="146"/>
      <c r="L26" s="185"/>
      <c r="M26" s="186"/>
      <c r="N26" s="187"/>
      <c r="O26" s="148"/>
      <c r="P26" s="166"/>
      <c r="Q26" s="167"/>
      <c r="R26" s="168"/>
      <c r="S26" s="150"/>
      <c r="T26" s="110"/>
    </row>
    <row r="27" spans="1:20" s="49" customFormat="1" ht="18" customHeight="1">
      <c r="A27" s="54"/>
      <c r="B27" s="60" t="s">
        <v>109</v>
      </c>
      <c r="C27" s="61"/>
      <c r="D27" s="139"/>
      <c r="E27" s="80"/>
      <c r="F27" s="80"/>
      <c r="G27" s="146">
        <f>+IF(SUM('O2'!AR9,'O2'!AR14)&lt;&gt;0,IF((1+OUT_4_Check!$S$4)*SUM('O4'!D16:F16)&lt;SUM('O2'!AR9,'O2'!AR14),1,IF((1-OUT_4_Check!$S$4)*SUM('O4'!D16:F16)&gt;SUM('O2'!AR9,'O2'!AR14),1,0)),IF(SUM('O4'!D16:F16)&lt;&gt;0,1,0))</f>
        <v>0</v>
      </c>
      <c r="H27" s="139"/>
      <c r="I27" s="80"/>
      <c r="J27" s="80"/>
      <c r="K27" s="146">
        <f>+IF('O2'!AR20&lt;&gt;0,IF((1+OUT_4_Check!$S$4)*SUM('O4'!G16:I16)&lt;'O2'!AR20,1,IF((1-OUT_4_Check!$S$4)*SUM('O4'!G16:I16)&gt;'O2'!AR20,1,0)),IF(SUM('O4'!G16:I16)&lt;&gt;0,1,0))</f>
        <v>0</v>
      </c>
      <c r="L27" s="139"/>
      <c r="M27" s="80"/>
      <c r="N27" s="82"/>
      <c r="O27" s="148">
        <f>+IF('O2'!AR25&lt;&gt;0,IF((1+OUT_4_Check!$S$4)*SUM('O4'!J16:L16)&lt;'O2'!AR25,1,IF((1-OUT_4_Check!$S$4)*SUM('O4'!J16:L16)&gt;'O2'!AR25,1,0)),IF(SUM('O4'!J16:L16)&lt;&gt;0,1,0))</f>
        <v>0</v>
      </c>
      <c r="P27" s="166">
        <f>+IF('O4'!M16&lt;&gt;0,IF((1+OUT_4_Check!$S$4)*SUM('O4'!D16,'O4'!G16,'O4'!J16)&lt;'O4'!M16,1,IF((1-OUT_4_Check!$S$4)*SUM('O4'!D16,'O4'!G16,'O4'!J16)&gt;'O4'!M16,1,0)),IF(SUM('O4'!D16,'O4'!G16,'O4'!J16)&lt;&gt;0,1,IF(SUM('O4'!M17:M19)&lt;&gt;0,1,0)))</f>
        <v>0</v>
      </c>
      <c r="Q27" s="167">
        <f>+IF('O4'!N16&lt;&gt;0,IF((1+OUT_4_Check!$S$4)*SUM('O4'!E16,'O4'!H16,'O4'!K16)&lt;'O4'!N16,1,IF((1-OUT_4_Check!$S$4)*SUM('O4'!E16,'O4'!H16,'O4'!K16)&gt;'O4'!N16,1,0)),IF(SUM('O4'!E16,'O4'!H16,'O4'!K16)&lt;&gt;0,1,0))</f>
        <v>0</v>
      </c>
      <c r="R27" s="168">
        <f>+IF('O4'!O16&lt;&gt;0,IF((1+OUT_4_Check!$S$4)*SUM('O4'!F16,'O4'!I16,'O4'!L16)&lt;'O4'!O16,1,IF((1-OUT_4_Check!$S$4)*SUM('O4'!F16,'O4'!I16,'O4'!L16)&gt;'O4'!O16,1,0)),IF(SUM('O4'!F16,'O4'!I16,'O4'!L16)&lt;&gt;0,1,0))</f>
        <v>0</v>
      </c>
      <c r="S27" s="150"/>
      <c r="T27" s="110"/>
    </row>
    <row r="28" spans="1:20" s="49" customFormat="1" ht="18" customHeight="1">
      <c r="A28" s="59"/>
      <c r="B28" s="60" t="s">
        <v>110</v>
      </c>
      <c r="C28" s="61"/>
      <c r="D28" s="139"/>
      <c r="E28" s="80"/>
      <c r="F28" s="80"/>
      <c r="G28" s="146">
        <f>+IF(SUM('O2'!AR10,'O2'!AR15)&lt;&gt;0,IF((1+OUT_4_Check!$S$4)*SUM('O4'!D17:F17)&lt;SUM('O2'!AR10,'O2'!AR15),1,IF((1-OUT_4_Check!$S$4)*SUM('O4'!D17:F17)&gt;SUM('O2'!AR10,'O2'!AR15),1,0)),IF(SUM('O4'!D17:F17)&lt;&gt;0,1,0))</f>
        <v>0</v>
      </c>
      <c r="H28" s="139"/>
      <c r="I28" s="80"/>
      <c r="J28" s="80"/>
      <c r="K28" s="146">
        <f>+IF('O2'!AR21&lt;&gt;0,IF((1+OUT_4_Check!$S$4)*SUM('O4'!G17:I17)&lt;'O2'!AR21,1,IF((1-OUT_4_Check!$S$4)*SUM('O4'!G17:I17)&gt;'O2'!AR21,1,0)),IF(SUM('O4'!G17:I17)&lt;&gt;0,1,0))</f>
        <v>0</v>
      </c>
      <c r="L28" s="139"/>
      <c r="M28" s="80"/>
      <c r="N28" s="82"/>
      <c r="O28" s="148">
        <f>+IF('O2'!AR26&lt;&gt;0,IF((1+OUT_4_Check!$S$4)*SUM('O4'!J17:L17)&lt;'O2'!AR26,1,IF((1-OUT_4_Check!$S$4)*SUM('O4'!J17:L17)&gt;'O2'!AR26,1,0)),IF(SUM('O4'!J17:L17)&lt;&gt;0,1,0))</f>
        <v>0</v>
      </c>
      <c r="P28" s="166">
        <f>+IF('O4'!M17&lt;&gt;0,IF((1+OUT_4_Check!$S$4)*SUM('O4'!D17,'O4'!G17,'O4'!J17)&lt;'O4'!M17,1,IF((1-OUT_4_Check!$S$4)*SUM('O4'!D17,'O4'!G17,'O4'!J17)&gt;'O4'!M17,1,0)),IF(SUM('O4'!D17,'O4'!G17,'O4'!J17)&lt;&gt;0,1,0))</f>
        <v>0</v>
      </c>
      <c r="Q28" s="167">
        <f>+IF('O4'!N17&lt;&gt;0,IF((1+OUT_4_Check!$S$4)*SUM('O4'!E17,'O4'!H17,'O4'!K17)&lt;'O4'!N17,1,IF((1-OUT_4_Check!$S$4)*SUM('O4'!E17,'O4'!H17,'O4'!K17)&gt;'O4'!N17,1,0)),IF(SUM('O4'!E17,'O4'!H17,'O4'!K17)&lt;&gt;0,1,0))</f>
        <v>0</v>
      </c>
      <c r="R28" s="168">
        <f>+IF('O4'!O17&lt;&gt;0,IF((1+OUT_4_Check!$S$4)*SUM('O4'!F17,'O4'!I17,'O4'!L17)&lt;'O4'!O17,1,IF((1-OUT_4_Check!$S$4)*SUM('O4'!F17,'O4'!I17,'O4'!L17)&gt;'O4'!O17,1,0)),IF(SUM('O4'!F17,'O4'!I17,'O4'!L17)&lt;&gt;0,1,0))</f>
        <v>0</v>
      </c>
      <c r="S28" s="150"/>
      <c r="T28" s="110"/>
    </row>
    <row r="29" spans="1:19" s="49" customFormat="1" ht="18" customHeight="1">
      <c r="A29" s="59"/>
      <c r="B29" s="60" t="s">
        <v>111</v>
      </c>
      <c r="C29" s="61"/>
      <c r="D29" s="189"/>
      <c r="E29" s="154"/>
      <c r="F29" s="80"/>
      <c r="G29" s="146">
        <f>+IF(SUM('O2'!AR11,'O2'!AR16)&lt;&gt;0,IF((1+OUT_4_Check!$S$4)*SUM('O4'!D18:F18)&lt;SUM('O2'!AR11,'O2'!AR16),1,IF((1-OUT_4_Check!$S$4)*SUM('O4'!D18:F18)&gt;SUM('O2'!AR11,'O2'!AR16),1,0)),IF(SUM('O4'!D18:F18)&lt;&gt;0,1,0))</f>
        <v>0</v>
      </c>
      <c r="H29" s="189"/>
      <c r="I29" s="80"/>
      <c r="J29" s="154"/>
      <c r="K29" s="146">
        <f>+IF('O2'!AR22&lt;&gt;0,IF((1+OUT_4_Check!$S$4)*SUM('O4'!G18:I18)&lt;'O2'!AR22,1,IF((1-OUT_4_Check!$S$4)*SUM('O4'!G18:I18)&gt;'O2'!AR22,1,0)),IF(SUM('O4'!G18:I18)&lt;&gt;0,1,0))</f>
        <v>0</v>
      </c>
      <c r="L29" s="139"/>
      <c r="M29" s="154"/>
      <c r="N29" s="156"/>
      <c r="O29" s="148">
        <f>+IF('O2'!AR27&lt;&gt;0,IF((1+OUT_4_Check!$S$4)*SUM('O4'!J18:L18)&lt;'O2'!AR27,1,IF((1-OUT_4_Check!$S$4)*SUM('O4'!J18:L18)&gt;'O2'!AR27,1,0)),IF(SUM('O4'!J18:L18)&lt;&gt;0,1,0))</f>
        <v>0</v>
      </c>
      <c r="P29" s="166">
        <f>+IF('O4'!M18&lt;&gt;0,IF((1+OUT_4_Check!$S$4)*SUM('O4'!D18,'O4'!G18,'O4'!J18)&lt;'O4'!M18,1,IF((1-OUT_4_Check!$S$4)*SUM('O4'!D18,'O4'!G18,'O4'!J18)&gt;'O4'!M18,1,0)),IF(SUM('O4'!D18,'O4'!G18,'O4'!J18)&lt;&gt;0,1,0))</f>
        <v>0</v>
      </c>
      <c r="Q29" s="167">
        <f>+IF('O4'!N18&lt;&gt;0,IF((1+OUT_4_Check!$S$4)*SUM('O4'!E18,'O4'!H18,'O4'!K18)&lt;'O4'!N18,1,IF((1-OUT_4_Check!$S$4)*SUM('O4'!E18,'O4'!H18,'O4'!K18)&gt;'O4'!N18,1,0)),IF(SUM('O4'!E18,'O4'!H18,'O4'!K18)&lt;&gt;0,1,0))</f>
        <v>0</v>
      </c>
      <c r="R29" s="168">
        <f>+IF('O4'!O18&lt;&gt;0,IF((1+OUT_4_Check!$S$4)*SUM('O4'!F18,'O4'!I18,'O4'!L18)&lt;'O4'!O18,1,IF((1-OUT_4_Check!$S$4)*SUM('O4'!F18,'O4'!I18,'O4'!L18)&gt;'O4'!O18,1,0)),IF(SUM('O4'!F18,'O4'!I18,'O4'!L18)&lt;&gt;0,1,0))</f>
        <v>0</v>
      </c>
      <c r="S29" s="150"/>
    </row>
    <row r="30" spans="1:19" s="49" customFormat="1" ht="18" customHeight="1">
      <c r="A30" s="59"/>
      <c r="B30" s="61" t="s">
        <v>14</v>
      </c>
      <c r="C30" s="61"/>
      <c r="D30" s="185">
        <f>+IF('O4'!D19&lt;&gt;"",IF((1+OUT_4_Check!$S$4)*SUM('O4'!D16:D18)&lt;'O4'!D19,1,IF((1-OUT_4_Check!$S$4)*SUM('O4'!D16:D18)&gt;'O4'!D19,1,0)),IF(SUM('O4'!D16:D18)&lt;&gt;0,1,0))</f>
        <v>0</v>
      </c>
      <c r="E30" s="186">
        <f>+IF('O4'!E19&lt;&gt;"",IF((1+OUT_4_Check!$S$4)*SUM('O4'!E16:E18)&lt;'O4'!E19,1,IF((1-OUT_4_Check!$S$4)*SUM('O4'!E16:E18)&gt;'O4'!E19,1,0)),IF(SUM('O4'!E16:E18)&lt;&gt;0,1,0))</f>
        <v>0</v>
      </c>
      <c r="F30" s="186">
        <f>+IF('O4'!F19&lt;&gt;"",IF((1+OUT_4_Check!$S$4)*SUM('O4'!F16:F18)&lt;'O4'!F19,1,IF((1-OUT_4_Check!$S$4)*SUM('O4'!F16:F18)&gt;'O4'!F19,1,0)),IF(SUM('O4'!F16:F18)&lt;&gt;0,1,0))</f>
        <v>0</v>
      </c>
      <c r="G30" s="146">
        <f>+IF(SUM('O2'!AR12,'O2'!AR17)&lt;&gt;0,IF((1+OUT_4_Check!$S$4)*SUM('O4'!D19:F19)&lt;SUM('O2'!AR12,'O2'!AR17),1,IF((1-OUT_4_Check!$S$4)*SUM('O4'!D19:F19)&gt;SUM('O2'!AR12,'O2'!AR17),1,0)),IF(SUM('O4'!D19:F19)&lt;&gt;0,1,0))</f>
        <v>0</v>
      </c>
      <c r="H30" s="192">
        <f>+IF('O4'!H19&lt;&gt;"",IF((1+OUT_4_Check!$S$4)*SUM('O4'!G16:G18)&lt;'O4'!G19,1,IF((1-OUT_4_Check!$S$4)*SUM('O4'!G16:G18)&gt;'O4'!G19,1,0)),IF(SUM('O4'!G16:G18)&lt;&gt;0,1,0))</f>
        <v>0</v>
      </c>
      <c r="I30" s="192">
        <f>+IF('O4'!I19&lt;&gt;"",IF((1+OUT_4_Check!$S$4)*SUM('O4'!H16:H18)&lt;'O4'!H19,1,IF((1-OUT_4_Check!$S$4)*SUM('O4'!H16:H18)&gt;'O4'!H19,1,0)),IF(SUM('O4'!H16:H18)&lt;&gt;0,1,0))</f>
        <v>0</v>
      </c>
      <c r="J30" s="192">
        <f>+IF('O4'!J19&lt;&gt;"",IF((1+OUT_4_Check!$S$4)*SUM('O4'!I16:I18)&lt;'O4'!I19,1,IF((1-OUT_4_Check!$S$4)*SUM('O4'!I16:I18)&gt;'O4'!I19,1,0)),IF(SUM('O4'!I16:I18)&lt;&gt;0,1,0))</f>
        <v>0</v>
      </c>
      <c r="K30" s="146">
        <f>+IF('O2'!AR23&lt;&gt;0,IF((1+OUT_4_Check!$S$4)*SUM('O4'!G19:I19)&lt;'O2'!AR23,1,IF((1-OUT_4_Check!$S$4)*SUM('O4'!G19:I19)&gt;'O2'!AR23,1,0)),IF(SUM('O4'!G19:I19)&lt;&gt;0,1,0))</f>
        <v>0</v>
      </c>
      <c r="L30" s="186">
        <f>+IF('O4'!J19&lt;&gt;"",IF((1+OUT_4_Check!$S$4)*SUM('O4'!J16:J18)&lt;'O4'!J19,1,IF((1-OUT_4_Check!$S$4)*SUM('O4'!J16:J18)&gt;'O4'!J19,1,0)),IF(SUM('O4'!J16:J18)&lt;&gt;0,1,0))</f>
        <v>0</v>
      </c>
      <c r="M30" s="186">
        <f>+IF('O4'!K19&lt;&gt;"",IF((1+OUT_4_Check!$S$4)*SUM('O4'!K16:K18)&lt;'O4'!K19,1,IF((1-OUT_4_Check!$S$4)*SUM('O4'!K16:K18)&gt;'O4'!K19,1,0)),IF(SUM('O4'!K16:K18)&lt;&gt;0,1,0))</f>
        <v>0</v>
      </c>
      <c r="N30" s="186">
        <f>+IF('O4'!L19&lt;&gt;"",IF((1+OUT_4_Check!$S$4)*SUM('O4'!L16:L18)&lt;'O4'!L19,1,IF((1-OUT_4_Check!$S$4)*SUM('O4'!L16:L18)&gt;'O4'!L19,1,0)),IF(SUM('O4'!L16:L18)&lt;&gt;0,1,0))</f>
        <v>0</v>
      </c>
      <c r="O30" s="148">
        <f>+IF('O2'!AR28&lt;&gt;0,IF((1+OUT_4_Check!$S$4)*SUM('O4'!J19:L19)&lt;'O2'!AR28,1,IF((1-OUT_4_Check!$S$4)*SUM('O4'!J19:L19)&gt;'O2'!AR28,1,0)),IF(SUM('O4'!J19:L19)&lt;&gt;0,1,0))</f>
        <v>0</v>
      </c>
      <c r="P30" s="186">
        <f>+IF('O4'!M19&lt;&gt;"",IF((1+OUT_4_Check!$S$4)*SUM('O4'!M16:M18)&lt;'O4'!M19,1,IF((1-OUT_4_Check!$S$4)*SUM('O4'!M16:M18)&gt;'O4'!M19,1,0)),IF(SUM('O4'!M16:M18)&lt;&gt;0,1,0))</f>
        <v>0</v>
      </c>
      <c r="Q30" s="186">
        <f>+IF('O4'!N19&lt;&gt;"",IF((1+OUT_4_Check!$S$4)*SUM('O4'!N16:N18)&lt;'O4'!N19,1,IF((1-OUT_4_Check!$S$4)*SUM('O4'!N16:N18)&gt;'O4'!N19,1,0)),IF(SUM('O4'!N16:N18)&lt;&gt;0,1,0))</f>
        <v>0</v>
      </c>
      <c r="R30" s="186">
        <f>+IF('O4'!O19&lt;&gt;"",IF((1+OUT_4_Check!$S$4)*SUM('O4'!O16:O18)&lt;'O4'!O19,1,IF((1-OUT_4_Check!$S$4)*SUM('O4'!O16:O18)&gt;'O4'!O19,1,0)),IF(SUM('O4'!O16:O18)&lt;&gt;0,1,0))</f>
        <v>0</v>
      </c>
      <c r="S30" s="150"/>
    </row>
    <row r="31" spans="1:19" s="49" customFormat="1" ht="18" customHeight="1">
      <c r="A31" s="59"/>
      <c r="B31" s="67"/>
      <c r="C31" s="67"/>
      <c r="D31" s="191"/>
      <c r="E31" s="156"/>
      <c r="F31" s="82"/>
      <c r="G31" s="138"/>
      <c r="H31" s="191"/>
      <c r="I31" s="82"/>
      <c r="J31" s="156"/>
      <c r="K31" s="138"/>
      <c r="L31" s="137"/>
      <c r="M31" s="156"/>
      <c r="N31" s="156"/>
      <c r="O31" s="149"/>
      <c r="P31" s="169"/>
      <c r="Q31" s="167"/>
      <c r="R31" s="168"/>
      <c r="S31" s="153"/>
    </row>
    <row r="32" spans="1:19" s="49" customFormat="1" ht="18" customHeight="1">
      <c r="A32" s="59"/>
      <c r="B32" s="55" t="s">
        <v>55</v>
      </c>
      <c r="C32" s="55"/>
      <c r="D32" s="191"/>
      <c r="E32" s="156"/>
      <c r="F32" s="82"/>
      <c r="G32" s="138"/>
      <c r="H32" s="191"/>
      <c r="I32" s="82"/>
      <c r="J32" s="156"/>
      <c r="K32" s="138"/>
      <c r="L32" s="137"/>
      <c r="M32" s="156"/>
      <c r="N32" s="156"/>
      <c r="O32" s="149"/>
      <c r="P32" s="169"/>
      <c r="Q32" s="167"/>
      <c r="R32" s="168"/>
      <c r="S32" s="153"/>
    </row>
    <row r="33" spans="1:20" s="49" customFormat="1" ht="18" customHeight="1">
      <c r="A33" s="59"/>
      <c r="B33" s="55" t="s">
        <v>30</v>
      </c>
      <c r="C33" s="55"/>
      <c r="D33" s="185"/>
      <c r="E33" s="186"/>
      <c r="F33" s="187"/>
      <c r="G33" s="146"/>
      <c r="H33" s="185"/>
      <c r="I33" s="186"/>
      <c r="J33" s="187"/>
      <c r="K33" s="146"/>
      <c r="L33" s="185"/>
      <c r="M33" s="186"/>
      <c r="N33" s="187"/>
      <c r="O33" s="148"/>
      <c r="P33" s="166"/>
      <c r="Q33" s="167"/>
      <c r="R33" s="168"/>
      <c r="S33" s="150"/>
      <c r="T33" s="110"/>
    </row>
    <row r="34" spans="1:20" s="49" customFormat="1" ht="18" customHeight="1">
      <c r="A34" s="66"/>
      <c r="B34" s="60" t="s">
        <v>109</v>
      </c>
      <c r="C34" s="61"/>
      <c r="D34" s="139"/>
      <c r="E34" s="80"/>
      <c r="F34" s="80"/>
      <c r="G34" s="146">
        <f>+IF('O3'!J10&lt;&gt;0,IF((1+OUT_4_Check!$S$4)*SUM('O4'!D21:F21)&lt;'O3'!J10,1,IF((1-OUT_4_Check!$S$4)*SUM('O4'!D21:F21)&gt;'O3'!J10,1,0)),IF(SUM('O4'!D21:F21)&lt;&gt;0,1,0))</f>
        <v>0</v>
      </c>
      <c r="H34" s="139"/>
      <c r="I34" s="80"/>
      <c r="J34" s="80"/>
      <c r="K34" s="146">
        <f>+IF('O3'!J16&lt;&gt;0,IF((1+OUT_4_Check!$S$4)*SUM('O4'!G21:I21)&lt;'O3'!J16,1,IF((1-OUT_4_Check!$S$4)*SUM('O4'!G21:I21)&gt;'O3'!J16,1,0)),IF(SUM('O4'!G21:I21)&lt;&gt;0,1,0))</f>
        <v>0</v>
      </c>
      <c r="L34" s="139"/>
      <c r="M34" s="80"/>
      <c r="N34" s="82"/>
      <c r="O34" s="148">
        <f>+IF('O3'!J21&lt;&gt;0,IF((1+OUT_4_Check!$S$4)*SUM('O4'!J21:L21)&lt;'O3'!J21,1,IF((1-OUT_4_Check!$S$4)*SUM('O4'!J21:L21)&gt;'O3'!J21,1,0)),IF(SUM('O4'!J21:L21)&lt;&gt;0,1,0))</f>
        <v>0</v>
      </c>
      <c r="P34" s="166">
        <f>+IF('O4'!M21&lt;&gt;0,IF((1+OUT_4_Check!$S$4)*SUM('O4'!D21,'O4'!G21,'O4'!J21)&lt;'O4'!M21,1,IF((1-OUT_4_Check!$S$4)*SUM('O4'!D21,'O4'!G21,'O4'!J21)&gt;'O4'!M21,1,0)),IF(SUM('O4'!D21,'O4'!G21,'O4'!J21)&lt;&gt;0,1,IF(SUM('O4'!M22:M25)&lt;&gt;0,1,0)))</f>
        <v>0</v>
      </c>
      <c r="Q34" s="167">
        <f>+IF('O4'!N21&lt;&gt;0,IF((1+OUT_4_Check!$S$4)*SUM('O4'!E21,'O4'!H21,'O4'!K21)&lt;'O4'!N21,1,IF((1-OUT_4_Check!$S$4)*SUM('O4'!E21,'O4'!H21,'O4'!K21)&gt;'O4'!N21,1,0)),IF(SUM('O4'!E21,'O4'!H21,'O4'!K21)&lt;&gt;0,1,0))</f>
        <v>0</v>
      </c>
      <c r="R34" s="168">
        <f>+IF('O4'!O21&lt;&gt;0,IF((1+OUT_4_Check!$S$4)*SUM('O4'!F21,'O4'!I21,'O4'!L21)&lt;'O4'!O21,1,IF((1-OUT_4_Check!$S$4)*SUM('O4'!F21,'O4'!I21,'O4'!L21)&gt;'O4'!O21,1,0)),IF(SUM('O4'!F21,'O4'!I21,'O4'!L21)&lt;&gt;0,1,0))</f>
        <v>0</v>
      </c>
      <c r="S34" s="150"/>
      <c r="T34" s="110"/>
    </row>
    <row r="35" spans="1:20" s="49" customFormat="1" ht="18" customHeight="1">
      <c r="A35" s="66"/>
      <c r="B35" s="60" t="s">
        <v>110</v>
      </c>
      <c r="C35" s="61"/>
      <c r="D35" s="139"/>
      <c r="E35" s="80"/>
      <c r="F35" s="80"/>
      <c r="G35" s="146">
        <f>+IF('O3'!J11&lt;&gt;0,IF((1+OUT_4_Check!$S$4)*SUM('O4'!D22:F22)&lt;'O3'!J11,1,IF((1-OUT_4_Check!$S$4)*SUM('O4'!D22:F22)&gt;'O3'!J11,1,0)),IF(SUM('O4'!D22:F22)&lt;&gt;0,1,0))</f>
        <v>0</v>
      </c>
      <c r="H35" s="139"/>
      <c r="I35" s="80"/>
      <c r="J35" s="80"/>
      <c r="K35" s="146">
        <f>+IF('O3'!J17&lt;&gt;0,IF((1+OUT_4_Check!$S$4)*SUM('O4'!G22:I22)&lt;'O3'!J17,1,IF((1-OUT_4_Check!$S$4)*SUM('O4'!G22:I22)&gt;'O3'!J17,1,0)),IF(SUM('O4'!G22:I22)&lt;&gt;0,1,0))</f>
        <v>0</v>
      </c>
      <c r="L35" s="139"/>
      <c r="M35" s="80"/>
      <c r="N35" s="82"/>
      <c r="O35" s="148">
        <f>+IF('O3'!J22&lt;&gt;0,IF((1+OUT_4_Check!$S$4)*SUM('O4'!J22:L22)&lt;'O3'!J22,1,IF((1-OUT_4_Check!$S$4)*SUM('O4'!J22:L22)&gt;'O3'!J22,1,0)),IF(SUM('O4'!J22:L22)&lt;&gt;0,1,0))</f>
        <v>0</v>
      </c>
      <c r="P35" s="166">
        <f>+IF('O4'!M22&lt;&gt;0,IF((1+OUT_4_Check!$S$4)*SUM('O4'!D22,'O4'!G22,'O4'!J22)&lt;'O4'!M22,1,IF((1-OUT_4_Check!$S$4)*SUM('O4'!D22,'O4'!G22,'O4'!J22)&gt;'O4'!M22,1,0)),IF(SUM('O4'!D22,'O4'!G22,'O4'!J22)&lt;&gt;0,1,0))</f>
        <v>0</v>
      </c>
      <c r="Q35" s="167">
        <f>+IF('O4'!N22&lt;&gt;0,IF((1+OUT_4_Check!$S$4)*SUM('O4'!E22,'O4'!H22,'O4'!K22)&lt;'O4'!N22,1,IF((1-OUT_4_Check!$S$4)*SUM('O4'!E22,'O4'!H22,'O4'!K22)&gt;'O4'!N22,1,0)),IF(SUM('O4'!E22,'O4'!H22,'O4'!K22)&lt;&gt;0,1,0))</f>
        <v>0</v>
      </c>
      <c r="R35" s="168">
        <f>+IF('O4'!O22&lt;&gt;0,IF((1+OUT_4_Check!$S$4)*SUM('O4'!F22,'O4'!I22,'O4'!L22)&lt;'O4'!O22,1,IF((1-OUT_4_Check!$S$4)*SUM('O4'!F22,'O4'!I22,'O4'!L22)&gt;'O4'!O22,1,0)),IF(SUM('O4'!F22,'O4'!I22,'O4'!L22)&lt;&gt;0,1,0))</f>
        <v>0</v>
      </c>
      <c r="S35" s="150"/>
      <c r="T35" s="110"/>
    </row>
    <row r="36" spans="1:19" s="49" customFormat="1" ht="18" customHeight="1">
      <c r="A36" s="66"/>
      <c r="B36" s="60" t="s">
        <v>111</v>
      </c>
      <c r="C36" s="61"/>
      <c r="D36" s="137"/>
      <c r="E36" s="82"/>
      <c r="F36" s="82"/>
      <c r="G36" s="146">
        <f>+IF('O3'!J12&lt;&gt;0,IF((1+OUT_4_Check!$S$4)*SUM('O4'!D23:F23)&lt;'O3'!J12,1,IF((1-OUT_4_Check!$S$4)*SUM('O4'!D23:F23)&gt;'O3'!J12,1,0)),IF(SUM('O4'!D23:F23)&lt;&gt;0,1,0))</f>
        <v>0</v>
      </c>
      <c r="H36" s="137"/>
      <c r="I36" s="82"/>
      <c r="J36" s="82"/>
      <c r="K36" s="146">
        <f>+IF('O3'!J18&lt;&gt;0,IF((1+OUT_4_Check!$S$4)*SUM('O4'!G23:I23)&lt;'O3'!J18,1,IF((1-OUT_4_Check!$S$4)*SUM('O4'!G23:I23)&gt;'O3'!J18,1,0)),IF(SUM('O4'!G23:I23)&lt;&gt;0,1,0))</f>
        <v>0</v>
      </c>
      <c r="L36" s="137"/>
      <c r="M36" s="82"/>
      <c r="N36" s="82"/>
      <c r="O36" s="148">
        <f>+IF('O3'!J23&lt;&gt;0,IF((1+OUT_4_Check!$S$4)*SUM('O4'!J23:L23)&lt;'O3'!J23,1,IF((1-OUT_4_Check!$S$4)*SUM('O4'!J23:L23)&gt;'O3'!J23,1,0)),IF(SUM('O4'!J23:L23)&lt;&gt;0,1,0))</f>
        <v>0</v>
      </c>
      <c r="P36" s="166">
        <f>+IF('O4'!M23&lt;&gt;0,IF((1+OUT_4_Check!$S$4)*SUM('O4'!D23,'O4'!G23,'O4'!J23)&lt;'O4'!M23,1,IF((1-OUT_4_Check!$S$4)*SUM('O4'!D23,'O4'!G23,'O4'!J23)&gt;'O4'!M23,1,0)),IF(SUM('O4'!D23,'O4'!G23,'O4'!J23)&lt;&gt;0,1,0))</f>
        <v>0</v>
      </c>
      <c r="Q36" s="167">
        <f>+IF('O4'!N24&lt;&gt;0,IF((1+OUT_4_Check!$S$4)*SUM('O4'!E24,'O4'!H24,'O4'!K24)&lt;'O4'!N24,1,IF((1-OUT_4_Check!$S$4)*SUM('O4'!E24,'O4'!H24,'O4'!K24)&gt;'O4'!N24,1,0)),IF(SUM('O4'!E24,'O4'!H24,'O4'!K24)&lt;&gt;0,1,0))</f>
        <v>0</v>
      </c>
      <c r="R36" s="168">
        <f>+IF('O4'!O24&lt;&gt;0,IF((1+OUT_4_Check!$S$4)*SUM('O4'!F24,'O4'!I24,'O4'!L24)&lt;'O4'!O24,1,IF((1-OUT_4_Check!$S$4)*SUM('O4'!F24,'O4'!I24,'O4'!L24)&gt;'O4'!O24,1,0)),IF(SUM('O4'!F24,'O4'!I24,'O4'!L24)&lt;&gt;0,1,0))</f>
        <v>0</v>
      </c>
      <c r="S36" s="150"/>
    </row>
    <row r="37" spans="1:19" s="49" customFormat="1" ht="18" customHeight="1" thickBot="1">
      <c r="A37" s="69"/>
      <c r="B37" s="105" t="s">
        <v>14</v>
      </c>
      <c r="C37" s="105"/>
      <c r="D37" s="193">
        <f>+IF('O4'!D24&lt;&gt;"",IF((1+OUT_4_Check!$S$4)*SUM('O4'!D21:D23)&lt;'O4'!D24,1,IF((1-OUT_4_Check!$S$4)*SUM('O4'!D21:D23)&gt;'O4'!D24,1,0)),IF(SUM('O4'!D21:D23)&lt;&gt;0,1,0))</f>
        <v>0</v>
      </c>
      <c r="E37" s="194">
        <f>+IF('O4'!E24&lt;&gt;"",IF((1+OUT_4_Check!$S$4)*SUM('O4'!E21:E23)&lt;'O4'!E24,1,IF((1-OUT_4_Check!$S$4)*SUM('O4'!E21:E23)&gt;'O4'!E24,1,0)),IF(SUM('O4'!E21:E23)&lt;&gt;0,1,0))</f>
        <v>0</v>
      </c>
      <c r="F37" s="194">
        <f>+IF('O4'!F24&lt;&gt;"",IF((1+OUT_4_Check!$S$4)*SUM('O4'!F21:F23)&lt;'O4'!F24,1,IF((1-OUT_4_Check!$S$4)*SUM('O4'!F21:F23)&gt;'O4'!F24,1,0)),IF(SUM('O4'!F21:F23)&lt;&gt;0,1,0))</f>
        <v>0</v>
      </c>
      <c r="G37" s="255">
        <f>+IF('O3'!J13&lt;&gt;0,IF((1+OUT_4_Check!$S$4)*SUM('O4'!D24:F24)&lt;'O3'!J13,1,IF((1-OUT_4_Check!$S$4)*SUM('O4'!D24:F24)&gt;'O3'!J13,1,0)),IF(SUM('O4'!D24:F24)&lt;&gt;0,1,0))</f>
        <v>0</v>
      </c>
      <c r="H37" s="193">
        <f>+IF('O4'!H24&lt;&gt;"",IF((1+OUT_4_Check!$S$4)*SUM('O4'!G21:G23)&lt;'O4'!G24,1,IF((1-OUT_4_Check!$S$4)*SUM('O4'!G21:G23)&gt;'O4'!G24,1,0)),IF(SUM('O4'!G21:G23)&lt;&gt;0,1,0))</f>
        <v>0</v>
      </c>
      <c r="I37" s="195">
        <f>+IF('O4'!I24&lt;&gt;"",IF((1+OUT_4_Check!$S$4)*SUM('O4'!H21:H23)&lt;'O4'!H24,1,IF((1-OUT_4_Check!$S$4)*SUM('O4'!H21:H23)&gt;'O4'!H24,1,0)),IF(SUM('O4'!H21:H23)&lt;&gt;0,1,0))</f>
        <v>0</v>
      </c>
      <c r="J37" s="195">
        <f>+IF('O4'!J24&lt;&gt;"",IF((1+OUT_4_Check!$S$4)*SUM('O4'!I21:I23)&lt;'O4'!I24,1,IF((1-OUT_4_Check!$S$4)*SUM('O4'!I21:I23)&gt;'O4'!I24,1,0)),IF(SUM('O4'!I21:I23)&lt;&gt;0,1,0))</f>
        <v>0</v>
      </c>
      <c r="K37" s="255">
        <f>+IF('O3'!J19&lt;&gt;0,IF((1+OUT_4_Check!$S$4)*SUM('O4'!G24:I24)&lt;'O3'!J19,1,IF((1-OUT_4_Check!$S$4)*SUM('O4'!G24:I24)&gt;'O3'!J19,1,0)),IF(SUM('O4'!G24:I24)&lt;&gt;0,1,0))</f>
        <v>0</v>
      </c>
      <c r="L37" s="194">
        <f>+IF('O4'!J24&lt;&gt;"",IF((1+OUT_4_Check!$S$4)*SUM('O4'!J21:J23)&lt;'O4'!J24,1,IF((1-OUT_4_Check!$S$4)*SUM('O4'!J21:J23)&gt;'O4'!J24,1,0)),IF(SUM('O4'!J21:J23)&lt;&gt;0,1,0))</f>
        <v>0</v>
      </c>
      <c r="M37" s="194">
        <f>+IF('O4'!K24&lt;&gt;"",IF((1+OUT_4_Check!$S$4)*SUM('O4'!K21:K23)&lt;'O4'!K24,1,IF((1-OUT_4_Check!$S$4)*SUM('O4'!K21:K23)&gt;'O4'!K24,1,0)),IF(SUM('O4'!K21:K23)&lt;&gt;0,1,0))</f>
        <v>0</v>
      </c>
      <c r="N37" s="194">
        <f>+IF('O4'!L24&lt;&gt;"",IF((1+OUT_4_Check!$S$4)*SUM('O4'!L21:L23)&lt;'O4'!L24,1,IF((1-OUT_4_Check!$S$4)*SUM('O4'!L21:L23)&gt;'O4'!L24,1,0)),IF(SUM('O4'!L21:L23)&lt;&gt;0,1,0))</f>
        <v>0</v>
      </c>
      <c r="O37" s="256">
        <f>+IF('O3'!J24&lt;&gt;0,IF((1+OUT_4_Check!$S$4)*SUM('O4'!J24:L24)&lt;'O3'!J24,1,IF((1-OUT_4_Check!$S$4)*SUM('O4'!J24:L24)&gt;'O3'!J24,1,0)),IF(SUM('O4'!J24:L24)&lt;&gt;0,1,0))</f>
        <v>0</v>
      </c>
      <c r="P37" s="194">
        <f>+IF('O4'!M24&lt;&gt;"",IF((1+OUT_4_Check!$S$4)*SUM('O4'!M21:M23)&lt;'O4'!M24,1,IF((1-OUT_4_Check!$S$4)*SUM('O4'!M21:M23)&gt;'O4'!M24,1,0)),IF(SUM('O4'!M21:M23)&lt;&gt;0,1,0))</f>
        <v>0</v>
      </c>
      <c r="Q37" s="194">
        <f>+IF('O4'!N24&lt;&gt;"",IF((1+OUT_4_Check!$S$4)*SUM('O4'!N21:N23)&lt;'O4'!N24,1,IF((1-OUT_4_Check!$S$4)*SUM('O4'!N21:N23)&gt;'O4'!N24,1,0)),IF(SUM('O4'!N21:N23)&lt;&gt;0,1,0))</f>
        <v>0</v>
      </c>
      <c r="R37" s="194">
        <f>+IF('O4'!O24&lt;&gt;"",IF((1+OUT_4_Check!$S$4)*SUM('O4'!O21:O23)&lt;'O4'!O24,1,IF((1-OUT_4_Check!$S$4)*SUM('O4'!O21:O23)&gt;'O4'!O24,1,0)),IF(SUM('O4'!O21:O23)&lt;&gt;0,1,0))</f>
        <v>0</v>
      </c>
      <c r="S37" s="255"/>
    </row>
    <row r="38" s="45" customFormat="1" ht="18" customHeight="1"/>
    <row r="39" s="45" customFormat="1" ht="18" customHeight="1"/>
    <row r="40" s="45" customFormat="1" ht="18" customHeight="1"/>
  </sheetData>
  <sheetProtection/>
  <printOptions/>
  <pageMargins left="0.75" right="0.75" top="1" bottom="1" header="0.5" footer="0.5"/>
  <pageSetup fitToHeight="1" fitToWidth="1" horizontalDpi="600" verticalDpi="600" orientation="portrait" paperSize="9" scale="53" r:id="rId1"/>
</worksheet>
</file>

<file path=xl/worksheets/sheet14.xml><?xml version="1.0" encoding="utf-8"?>
<worksheet xmlns="http://schemas.openxmlformats.org/spreadsheetml/2006/main" xmlns:r="http://schemas.openxmlformats.org/officeDocument/2006/relationships">
  <sheetPr codeName="Sheet2">
    <outlinePr summaryBelow="0" summaryRight="0"/>
    <pageSetUpPr fitToPage="1"/>
  </sheetPr>
  <dimension ref="A1:AO81"/>
  <sheetViews>
    <sheetView showGridLines="0" zoomScale="75" zoomScaleNormal="75"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1" sqref="A1"/>
    </sheetView>
  </sheetViews>
  <sheetFormatPr defaultColWidth="0" defaultRowHeight="12" zeroHeight="1"/>
  <cols>
    <col min="1" max="1" width="1.75390625" style="199" customWidth="1"/>
    <col min="2" max="2" width="1.75390625" style="197" customWidth="1"/>
    <col min="3" max="3" width="54.375" style="351" customWidth="1"/>
    <col min="4" max="5" width="17.125" style="197" customWidth="1"/>
    <col min="6" max="9" width="17.125" style="199" customWidth="1"/>
    <col min="10" max="10" width="22.00390625" style="199" customWidth="1"/>
    <col min="11" max="11" width="20.625" style="199" customWidth="1"/>
    <col min="12" max="12" width="1.75390625" style="199" customWidth="1"/>
    <col min="13" max="13" width="9.125" style="199" customWidth="1"/>
    <col min="14" max="14" width="1.75390625" style="199" customWidth="1"/>
    <col min="15" max="16" width="9.125" style="199" customWidth="1"/>
    <col min="17" max="16384" width="0" style="199" hidden="1" customWidth="1"/>
  </cols>
  <sheetData>
    <row r="1" spans="2:11" s="197" customFormat="1" ht="19.5" customHeight="1">
      <c r="B1" s="352" t="s">
        <v>366</v>
      </c>
      <c r="C1" s="346"/>
      <c r="D1" s="196"/>
      <c r="E1" s="196"/>
      <c r="F1" s="196"/>
      <c r="G1" s="196"/>
      <c r="H1" s="196"/>
      <c r="I1" s="196"/>
      <c r="J1" s="196"/>
      <c r="K1" s="645"/>
    </row>
    <row r="2" spans="3:12" s="354" customFormat="1" ht="19.5" customHeight="1">
      <c r="C2" s="724" t="s">
        <v>316</v>
      </c>
      <c r="D2" s="724"/>
      <c r="E2" s="724"/>
      <c r="F2" s="724"/>
      <c r="G2" s="724"/>
      <c r="H2" s="724"/>
      <c r="I2" s="724"/>
      <c r="J2" s="724"/>
      <c r="K2" s="724"/>
      <c r="L2" s="355"/>
    </row>
    <row r="3" spans="3:20" s="354" customFormat="1" ht="19.5" customHeight="1">
      <c r="C3" s="724" t="s">
        <v>137</v>
      </c>
      <c r="D3" s="724"/>
      <c r="E3" s="724"/>
      <c r="F3" s="724"/>
      <c r="G3" s="724"/>
      <c r="H3" s="724"/>
      <c r="I3" s="724"/>
      <c r="J3" s="724"/>
      <c r="K3" s="724"/>
      <c r="L3" s="355"/>
      <c r="M3" s="353"/>
      <c r="N3" s="353"/>
      <c r="O3" s="353"/>
      <c r="P3" s="353"/>
      <c r="Q3" s="353"/>
      <c r="R3" s="353"/>
      <c r="S3" s="353"/>
      <c r="T3" s="353"/>
    </row>
    <row r="4" spans="3:12" s="354" customFormat="1" ht="19.5" customHeight="1">
      <c r="C4" s="724" t="s">
        <v>308</v>
      </c>
      <c r="D4" s="724"/>
      <c r="E4" s="724"/>
      <c r="F4" s="724"/>
      <c r="G4" s="724"/>
      <c r="H4" s="724"/>
      <c r="I4" s="724"/>
      <c r="J4" s="724"/>
      <c r="K4" s="724"/>
      <c r="L4" s="355"/>
    </row>
    <row r="5" spans="3:12" s="354" customFormat="1" ht="19.5" customHeight="1">
      <c r="C5" s="771" t="s">
        <v>6</v>
      </c>
      <c r="D5" s="771"/>
      <c r="E5" s="771"/>
      <c r="F5" s="771"/>
      <c r="G5" s="771"/>
      <c r="H5" s="771"/>
      <c r="I5" s="771"/>
      <c r="J5" s="771"/>
      <c r="K5" s="771"/>
      <c r="L5" s="356"/>
    </row>
    <row r="6" spans="2:11" s="197" customFormat="1" ht="39.75" customHeight="1">
      <c r="B6" s="245"/>
      <c r="C6" s="347"/>
      <c r="D6" s="198"/>
      <c r="J6" s="198"/>
      <c r="K6" s="198"/>
    </row>
    <row r="7" spans="2:12" s="197" customFormat="1" ht="26.25" customHeight="1">
      <c r="B7" s="761" t="s">
        <v>7</v>
      </c>
      <c r="C7" s="762"/>
      <c r="D7" s="426"/>
      <c r="E7" s="427"/>
      <c r="F7" s="427"/>
      <c r="G7" s="420" t="s">
        <v>313</v>
      </c>
      <c r="H7" s="421"/>
      <c r="I7" s="422"/>
      <c r="J7" s="748" t="s">
        <v>145</v>
      </c>
      <c r="K7" s="749"/>
      <c r="L7" s="750"/>
    </row>
    <row r="8" spans="2:12" ht="30.75" customHeight="1">
      <c r="B8" s="763"/>
      <c r="C8" s="764"/>
      <c r="D8" s="748" t="s">
        <v>37</v>
      </c>
      <c r="E8" s="750"/>
      <c r="F8" s="748" t="s">
        <v>138</v>
      </c>
      <c r="G8" s="767"/>
      <c r="H8" s="748" t="s">
        <v>146</v>
      </c>
      <c r="I8" s="767"/>
      <c r="J8" s="742" t="s">
        <v>93</v>
      </c>
      <c r="K8" s="742" t="s">
        <v>94</v>
      </c>
      <c r="L8" s="743"/>
    </row>
    <row r="9" spans="2:12" ht="15" customHeight="1">
      <c r="B9" s="763"/>
      <c r="C9" s="764"/>
      <c r="D9" s="770" t="s">
        <v>16</v>
      </c>
      <c r="E9" s="770" t="s">
        <v>15</v>
      </c>
      <c r="F9" s="768" t="s">
        <v>16</v>
      </c>
      <c r="G9" s="768" t="s">
        <v>15</v>
      </c>
      <c r="H9" s="768" t="s">
        <v>16</v>
      </c>
      <c r="I9" s="768" t="s">
        <v>15</v>
      </c>
      <c r="J9" s="744"/>
      <c r="K9" s="744"/>
      <c r="L9" s="745"/>
    </row>
    <row r="10" spans="2:12" ht="15" customHeight="1">
      <c r="B10" s="765"/>
      <c r="C10" s="766"/>
      <c r="D10" s="769"/>
      <c r="E10" s="769"/>
      <c r="F10" s="769"/>
      <c r="G10" s="769"/>
      <c r="H10" s="769"/>
      <c r="I10" s="769"/>
      <c r="J10" s="746"/>
      <c r="K10" s="746"/>
      <c r="L10" s="747"/>
    </row>
    <row r="11" spans="2:13" s="302" customFormat="1" ht="30" customHeight="1">
      <c r="B11" s="301"/>
      <c r="C11" s="348" t="s">
        <v>314</v>
      </c>
      <c r="D11" s="423">
        <f aca="true" t="shared" si="0" ref="D11:K11">+D21+D31</f>
        <v>0</v>
      </c>
      <c r="E11" s="423">
        <f t="shared" si="0"/>
        <v>0</v>
      </c>
      <c r="F11" s="423">
        <f t="shared" si="0"/>
        <v>0</v>
      </c>
      <c r="G11" s="423">
        <f t="shared" si="0"/>
        <v>0</v>
      </c>
      <c r="H11" s="423">
        <f t="shared" si="0"/>
        <v>0</v>
      </c>
      <c r="I11" s="423">
        <f t="shared" si="0"/>
        <v>0</v>
      </c>
      <c r="J11" s="423">
        <f t="shared" si="0"/>
        <v>0</v>
      </c>
      <c r="K11" s="634">
        <f t="shared" si="0"/>
        <v>0</v>
      </c>
      <c r="L11" s="428"/>
      <c r="M11" s="199"/>
    </row>
    <row r="12" spans="2:12" ht="16.5" customHeight="1">
      <c r="B12" s="344"/>
      <c r="C12" s="349" t="s">
        <v>109</v>
      </c>
      <c r="D12" s="423">
        <f aca="true" t="shared" si="1" ref="D12:E20">+D22+D32</f>
        <v>0</v>
      </c>
      <c r="E12" s="423">
        <f t="shared" si="1"/>
        <v>0</v>
      </c>
      <c r="F12" s="423">
        <f aca="true" t="shared" si="2" ref="F12:K12">+F22+F32</f>
        <v>0</v>
      </c>
      <c r="G12" s="423">
        <f t="shared" si="2"/>
        <v>0</v>
      </c>
      <c r="H12" s="423">
        <f t="shared" si="2"/>
        <v>0</v>
      </c>
      <c r="I12" s="423">
        <f t="shared" si="2"/>
        <v>0</v>
      </c>
      <c r="J12" s="423">
        <f t="shared" si="2"/>
        <v>0</v>
      </c>
      <c r="K12" s="424">
        <f t="shared" si="2"/>
        <v>0</v>
      </c>
      <c r="L12" s="429"/>
    </row>
    <row r="13" spans="2:12" s="198" customFormat="1" ht="16.5" customHeight="1">
      <c r="B13" s="344"/>
      <c r="C13" s="349" t="s">
        <v>110</v>
      </c>
      <c r="D13" s="622">
        <f t="shared" si="1"/>
        <v>0</v>
      </c>
      <c r="E13" s="622">
        <f t="shared" si="1"/>
        <v>0</v>
      </c>
      <c r="F13" s="622">
        <f aca="true" t="shared" si="3" ref="F13:K13">+F23+F33</f>
        <v>0</v>
      </c>
      <c r="G13" s="622">
        <f t="shared" si="3"/>
        <v>0</v>
      </c>
      <c r="H13" s="622">
        <f t="shared" si="3"/>
        <v>0</v>
      </c>
      <c r="I13" s="622">
        <f t="shared" si="3"/>
        <v>0</v>
      </c>
      <c r="J13" s="622">
        <f t="shared" si="3"/>
        <v>0</v>
      </c>
      <c r="K13" s="623">
        <f t="shared" si="3"/>
        <v>0</v>
      </c>
      <c r="L13" s="624"/>
    </row>
    <row r="14" spans="2:12" ht="16.5" customHeight="1">
      <c r="B14" s="344"/>
      <c r="C14" s="350" t="s">
        <v>315</v>
      </c>
      <c r="D14" s="423">
        <f t="shared" si="1"/>
        <v>0</v>
      </c>
      <c r="E14" s="423">
        <f t="shared" si="1"/>
        <v>0</v>
      </c>
      <c r="F14" s="423">
        <f aca="true" t="shared" si="4" ref="F14:K14">+F24+F34</f>
        <v>0</v>
      </c>
      <c r="G14" s="423">
        <f t="shared" si="4"/>
        <v>0</v>
      </c>
      <c r="H14" s="423">
        <f t="shared" si="4"/>
        <v>0</v>
      </c>
      <c r="I14" s="423">
        <f t="shared" si="4"/>
        <v>0</v>
      </c>
      <c r="J14" s="423">
        <f t="shared" si="4"/>
        <v>0</v>
      </c>
      <c r="K14" s="424">
        <f t="shared" si="4"/>
        <v>0</v>
      </c>
      <c r="L14" s="429"/>
    </row>
    <row r="15" spans="2:12" ht="16.5" customHeight="1">
      <c r="B15" s="649"/>
      <c r="C15" s="650" t="s">
        <v>309</v>
      </c>
      <c r="D15" s="423">
        <f t="shared" si="1"/>
        <v>0</v>
      </c>
      <c r="E15" s="423">
        <f t="shared" si="1"/>
        <v>0</v>
      </c>
      <c r="F15" s="423">
        <f aca="true" t="shared" si="5" ref="F15:K15">+F25+F35</f>
        <v>0</v>
      </c>
      <c r="G15" s="423">
        <f t="shared" si="5"/>
        <v>0</v>
      </c>
      <c r="H15" s="423">
        <f t="shared" si="5"/>
        <v>0</v>
      </c>
      <c r="I15" s="423">
        <f t="shared" si="5"/>
        <v>0</v>
      </c>
      <c r="J15" s="423">
        <f t="shared" si="5"/>
        <v>0</v>
      </c>
      <c r="K15" s="424">
        <f t="shared" si="5"/>
        <v>0</v>
      </c>
      <c r="L15" s="429"/>
    </row>
    <row r="16" spans="2:12" ht="16.5" customHeight="1">
      <c r="B16" s="649"/>
      <c r="C16" s="651" t="s">
        <v>351</v>
      </c>
      <c r="D16" s="423">
        <f t="shared" si="1"/>
        <v>0</v>
      </c>
      <c r="E16" s="423">
        <f t="shared" si="1"/>
        <v>0</v>
      </c>
      <c r="F16" s="423">
        <f aca="true" t="shared" si="6" ref="F16:K16">+F26+F36</f>
        <v>0</v>
      </c>
      <c r="G16" s="423">
        <f t="shared" si="6"/>
        <v>0</v>
      </c>
      <c r="H16" s="423">
        <f t="shared" si="6"/>
        <v>0</v>
      </c>
      <c r="I16" s="423">
        <f t="shared" si="6"/>
        <v>0</v>
      </c>
      <c r="J16" s="423">
        <f t="shared" si="6"/>
        <v>0</v>
      </c>
      <c r="K16" s="424">
        <f t="shared" si="6"/>
        <v>0</v>
      </c>
      <c r="L16" s="429"/>
    </row>
    <row r="17" spans="2:12" ht="16.5" customHeight="1">
      <c r="B17" s="649"/>
      <c r="C17" s="650" t="s">
        <v>310</v>
      </c>
      <c r="D17" s="423">
        <f t="shared" si="1"/>
        <v>0</v>
      </c>
      <c r="E17" s="423">
        <f t="shared" si="1"/>
        <v>0</v>
      </c>
      <c r="F17" s="423">
        <f aca="true" t="shared" si="7" ref="F17:K17">+F27+F37</f>
        <v>0</v>
      </c>
      <c r="G17" s="423">
        <f t="shared" si="7"/>
        <v>0</v>
      </c>
      <c r="H17" s="423">
        <f t="shared" si="7"/>
        <v>0</v>
      </c>
      <c r="I17" s="423">
        <f t="shared" si="7"/>
        <v>0</v>
      </c>
      <c r="J17" s="423">
        <f t="shared" si="7"/>
        <v>0</v>
      </c>
      <c r="K17" s="424">
        <f t="shared" si="7"/>
        <v>0</v>
      </c>
      <c r="L17" s="429"/>
    </row>
    <row r="18" spans="2:12" ht="16.5" customHeight="1">
      <c r="B18" s="649"/>
      <c r="C18" s="650" t="s">
        <v>311</v>
      </c>
      <c r="D18" s="423">
        <f t="shared" si="1"/>
        <v>0</v>
      </c>
      <c r="E18" s="423">
        <f t="shared" si="1"/>
        <v>0</v>
      </c>
      <c r="F18" s="423">
        <f aca="true" t="shared" si="8" ref="F18:K18">+F28+F38</f>
        <v>0</v>
      </c>
      <c r="G18" s="423">
        <f t="shared" si="8"/>
        <v>0</v>
      </c>
      <c r="H18" s="423">
        <f t="shared" si="8"/>
        <v>0</v>
      </c>
      <c r="I18" s="423">
        <f t="shared" si="8"/>
        <v>0</v>
      </c>
      <c r="J18" s="423">
        <f t="shared" si="8"/>
        <v>0</v>
      </c>
      <c r="K18" s="424">
        <f t="shared" si="8"/>
        <v>0</v>
      </c>
      <c r="L18" s="429"/>
    </row>
    <row r="19" spans="2:12" ht="16.5" customHeight="1">
      <c r="B19" s="649"/>
      <c r="C19" s="650" t="s">
        <v>312</v>
      </c>
      <c r="D19" s="423">
        <f t="shared" si="1"/>
        <v>0</v>
      </c>
      <c r="E19" s="423">
        <f t="shared" si="1"/>
        <v>0</v>
      </c>
      <c r="F19" s="423">
        <f aca="true" t="shared" si="9" ref="F19:K19">+F29+F39</f>
        <v>0</v>
      </c>
      <c r="G19" s="423">
        <f t="shared" si="9"/>
        <v>0</v>
      </c>
      <c r="H19" s="423">
        <f t="shared" si="9"/>
        <v>0</v>
      </c>
      <c r="I19" s="423">
        <f t="shared" si="9"/>
        <v>0</v>
      </c>
      <c r="J19" s="423">
        <f t="shared" si="9"/>
        <v>0</v>
      </c>
      <c r="K19" s="424">
        <f t="shared" si="9"/>
        <v>0</v>
      </c>
      <c r="L19" s="429"/>
    </row>
    <row r="20" spans="2:12" ht="16.5" customHeight="1">
      <c r="B20" s="344"/>
      <c r="C20" s="349" t="s">
        <v>111</v>
      </c>
      <c r="D20" s="423">
        <f t="shared" si="1"/>
        <v>0</v>
      </c>
      <c r="E20" s="423">
        <f t="shared" si="1"/>
        <v>0</v>
      </c>
      <c r="F20" s="423">
        <f aca="true" t="shared" si="10" ref="F20:K20">+F30+F40</f>
        <v>0</v>
      </c>
      <c r="G20" s="423">
        <f t="shared" si="10"/>
        <v>0</v>
      </c>
      <c r="H20" s="423">
        <f t="shared" si="10"/>
        <v>0</v>
      </c>
      <c r="I20" s="423">
        <f t="shared" si="10"/>
        <v>0</v>
      </c>
      <c r="J20" s="423">
        <f t="shared" si="10"/>
        <v>0</v>
      </c>
      <c r="K20" s="424">
        <f t="shared" si="10"/>
        <v>0</v>
      </c>
      <c r="L20" s="429"/>
    </row>
    <row r="21" spans="2:12" s="302" customFormat="1" ht="30" customHeight="1">
      <c r="B21" s="301"/>
      <c r="C21" s="348" t="s">
        <v>139</v>
      </c>
      <c r="D21" s="402">
        <f>+F21+H21</f>
        <v>0</v>
      </c>
      <c r="E21" s="402">
        <f>+G21+I21</f>
        <v>0</v>
      </c>
      <c r="F21" s="423">
        <f aca="true" t="shared" si="11" ref="F21:K21">+SUM(F22,F23,F30)</f>
        <v>0</v>
      </c>
      <c r="G21" s="423">
        <f t="shared" si="11"/>
        <v>0</v>
      </c>
      <c r="H21" s="423">
        <f t="shared" si="11"/>
        <v>0</v>
      </c>
      <c r="I21" s="423">
        <f t="shared" si="11"/>
        <v>0</v>
      </c>
      <c r="J21" s="423">
        <f t="shared" si="11"/>
        <v>0</v>
      </c>
      <c r="K21" s="424">
        <f t="shared" si="11"/>
        <v>0</v>
      </c>
      <c r="L21" s="430"/>
    </row>
    <row r="22" spans="2:12" ht="18" customHeight="1">
      <c r="B22" s="200"/>
      <c r="C22" s="349" t="s">
        <v>109</v>
      </c>
      <c r="D22" s="398">
        <f aca="true" t="shared" si="12" ref="D22:E30">+F22+H22</f>
        <v>0</v>
      </c>
      <c r="E22" s="398">
        <f t="shared" si="12"/>
        <v>0</v>
      </c>
      <c r="F22" s="423"/>
      <c r="G22" s="423"/>
      <c r="H22" s="423"/>
      <c r="I22" s="423"/>
      <c r="J22" s="423"/>
      <c r="K22" s="424"/>
      <c r="L22" s="429"/>
    </row>
    <row r="23" spans="2:12" s="198" customFormat="1" ht="18" customHeight="1">
      <c r="B23" s="201"/>
      <c r="C23" s="349" t="s">
        <v>110</v>
      </c>
      <c r="D23" s="398">
        <f t="shared" si="12"/>
        <v>0</v>
      </c>
      <c r="E23" s="398">
        <f t="shared" si="12"/>
        <v>0</v>
      </c>
      <c r="F23" s="622">
        <f aca="true" t="shared" si="13" ref="F23:K23">SUM(F24:F29)</f>
        <v>0</v>
      </c>
      <c r="G23" s="622">
        <f t="shared" si="13"/>
        <v>0</v>
      </c>
      <c r="H23" s="622">
        <f t="shared" si="13"/>
        <v>0</v>
      </c>
      <c r="I23" s="622">
        <f t="shared" si="13"/>
        <v>0</v>
      </c>
      <c r="J23" s="622">
        <f t="shared" si="13"/>
        <v>0</v>
      </c>
      <c r="K23" s="623">
        <f t="shared" si="13"/>
        <v>0</v>
      </c>
      <c r="L23" s="624"/>
    </row>
    <row r="24" spans="2:12" ht="18" customHeight="1">
      <c r="B24" s="201"/>
      <c r="C24" s="350" t="s">
        <v>315</v>
      </c>
      <c r="D24" s="398">
        <f t="shared" si="12"/>
        <v>0</v>
      </c>
      <c r="E24" s="398">
        <f t="shared" si="12"/>
        <v>0</v>
      </c>
      <c r="F24" s="423"/>
      <c r="G24" s="423"/>
      <c r="H24" s="423"/>
      <c r="I24" s="423"/>
      <c r="J24" s="423"/>
      <c r="K24" s="424"/>
      <c r="L24" s="429"/>
    </row>
    <row r="25" spans="2:12" ht="18" customHeight="1">
      <c r="B25" s="652"/>
      <c r="C25" s="650" t="s">
        <v>309</v>
      </c>
      <c r="D25" s="398">
        <f t="shared" si="12"/>
        <v>0</v>
      </c>
      <c r="E25" s="398">
        <f t="shared" si="12"/>
        <v>0</v>
      </c>
      <c r="F25" s="423"/>
      <c r="G25" s="423"/>
      <c r="H25" s="423"/>
      <c r="I25" s="423"/>
      <c r="J25" s="423"/>
      <c r="K25" s="424"/>
      <c r="L25" s="429"/>
    </row>
    <row r="26" spans="2:12" ht="18" customHeight="1">
      <c r="B26" s="652"/>
      <c r="C26" s="651" t="s">
        <v>351</v>
      </c>
      <c r="D26" s="398">
        <f t="shared" si="12"/>
        <v>0</v>
      </c>
      <c r="E26" s="398">
        <f t="shared" si="12"/>
        <v>0</v>
      </c>
      <c r="F26" s="423"/>
      <c r="G26" s="423"/>
      <c r="H26" s="423"/>
      <c r="I26" s="423"/>
      <c r="J26" s="423"/>
      <c r="K26" s="424"/>
      <c r="L26" s="429"/>
    </row>
    <row r="27" spans="2:12" ht="18" customHeight="1">
      <c r="B27" s="652"/>
      <c r="C27" s="650" t="s">
        <v>310</v>
      </c>
      <c r="D27" s="398">
        <f t="shared" si="12"/>
        <v>0</v>
      </c>
      <c r="E27" s="398">
        <f t="shared" si="12"/>
        <v>0</v>
      </c>
      <c r="F27" s="423"/>
      <c r="G27" s="423"/>
      <c r="H27" s="423"/>
      <c r="I27" s="423"/>
      <c r="J27" s="423"/>
      <c r="K27" s="424"/>
      <c r="L27" s="429"/>
    </row>
    <row r="28" spans="2:12" ht="18" customHeight="1">
      <c r="B28" s="652"/>
      <c r="C28" s="650" t="s">
        <v>311</v>
      </c>
      <c r="D28" s="398">
        <f t="shared" si="12"/>
        <v>0</v>
      </c>
      <c r="E28" s="398">
        <f t="shared" si="12"/>
        <v>0</v>
      </c>
      <c r="F28" s="423"/>
      <c r="G28" s="423"/>
      <c r="H28" s="423"/>
      <c r="I28" s="423"/>
      <c r="J28" s="423"/>
      <c r="K28" s="424"/>
      <c r="L28" s="429"/>
    </row>
    <row r="29" spans="2:12" ht="18" customHeight="1">
      <c r="B29" s="652"/>
      <c r="C29" s="650" t="s">
        <v>312</v>
      </c>
      <c r="D29" s="398">
        <f t="shared" si="12"/>
        <v>0</v>
      </c>
      <c r="E29" s="398">
        <f t="shared" si="12"/>
        <v>0</v>
      </c>
      <c r="F29" s="423"/>
      <c r="G29" s="423"/>
      <c r="H29" s="423"/>
      <c r="I29" s="423"/>
      <c r="J29" s="423"/>
      <c r="K29" s="424"/>
      <c r="L29" s="429"/>
    </row>
    <row r="30" spans="2:12" ht="18" customHeight="1">
      <c r="B30" s="202"/>
      <c r="C30" s="349" t="s">
        <v>111</v>
      </c>
      <c r="D30" s="398">
        <f t="shared" si="12"/>
        <v>0</v>
      </c>
      <c r="E30" s="398">
        <f t="shared" si="12"/>
        <v>0</v>
      </c>
      <c r="F30" s="423"/>
      <c r="G30" s="423"/>
      <c r="H30" s="423"/>
      <c r="I30" s="423"/>
      <c r="J30" s="423"/>
      <c r="K30" s="424"/>
      <c r="L30" s="429"/>
    </row>
    <row r="31" spans="2:12" s="302" customFormat="1" ht="30" customHeight="1">
      <c r="B31" s="301"/>
      <c r="C31" s="348" t="s">
        <v>140</v>
      </c>
      <c r="D31" s="402">
        <f>+F31+H31</f>
        <v>0</v>
      </c>
      <c r="E31" s="402">
        <f>+G31+I31</f>
        <v>0</v>
      </c>
      <c r="F31" s="423">
        <f aca="true" t="shared" si="14" ref="F31:K31">+SUM(F32,F33,F40)</f>
        <v>0</v>
      </c>
      <c r="G31" s="423">
        <f t="shared" si="14"/>
        <v>0</v>
      </c>
      <c r="H31" s="423">
        <f t="shared" si="14"/>
        <v>0</v>
      </c>
      <c r="I31" s="423">
        <f t="shared" si="14"/>
        <v>0</v>
      </c>
      <c r="J31" s="423">
        <f t="shared" si="14"/>
        <v>0</v>
      </c>
      <c r="K31" s="424">
        <f t="shared" si="14"/>
        <v>0</v>
      </c>
      <c r="L31" s="430"/>
    </row>
    <row r="32" spans="2:12" ht="18" customHeight="1">
      <c r="B32" s="200"/>
      <c r="C32" s="349" t="s">
        <v>109</v>
      </c>
      <c r="D32" s="398">
        <f aca="true" t="shared" si="15" ref="D32:D40">+F32+H32</f>
        <v>0</v>
      </c>
      <c r="E32" s="398">
        <f aca="true" t="shared" si="16" ref="E32:E40">+G32+I32</f>
        <v>0</v>
      </c>
      <c r="F32" s="423"/>
      <c r="G32" s="423"/>
      <c r="H32" s="423"/>
      <c r="I32" s="423"/>
      <c r="J32" s="423"/>
      <c r="K32" s="424"/>
      <c r="L32" s="429"/>
    </row>
    <row r="33" spans="2:12" s="198" customFormat="1" ht="18" customHeight="1">
      <c r="B33" s="201"/>
      <c r="C33" s="349" t="s">
        <v>110</v>
      </c>
      <c r="D33" s="398">
        <f t="shared" si="15"/>
        <v>0</v>
      </c>
      <c r="E33" s="398">
        <f t="shared" si="16"/>
        <v>0</v>
      </c>
      <c r="F33" s="622">
        <f aca="true" t="shared" si="17" ref="F33:K33">SUM(F34:F39)</f>
        <v>0</v>
      </c>
      <c r="G33" s="622">
        <f t="shared" si="17"/>
        <v>0</v>
      </c>
      <c r="H33" s="622">
        <f t="shared" si="17"/>
        <v>0</v>
      </c>
      <c r="I33" s="622">
        <f t="shared" si="17"/>
        <v>0</v>
      </c>
      <c r="J33" s="622">
        <f t="shared" si="17"/>
        <v>0</v>
      </c>
      <c r="K33" s="623">
        <f t="shared" si="17"/>
        <v>0</v>
      </c>
      <c r="L33" s="624"/>
    </row>
    <row r="34" spans="2:12" ht="18" customHeight="1">
      <c r="B34" s="201"/>
      <c r="C34" s="350" t="s">
        <v>315</v>
      </c>
      <c r="D34" s="398">
        <f t="shared" si="15"/>
        <v>0</v>
      </c>
      <c r="E34" s="398">
        <f t="shared" si="16"/>
        <v>0</v>
      </c>
      <c r="F34" s="423"/>
      <c r="G34" s="423"/>
      <c r="H34" s="423"/>
      <c r="I34" s="423"/>
      <c r="J34" s="423"/>
      <c r="K34" s="424"/>
      <c r="L34" s="429"/>
    </row>
    <row r="35" spans="2:12" ht="18" customHeight="1">
      <c r="B35" s="652"/>
      <c r="C35" s="650" t="s">
        <v>309</v>
      </c>
      <c r="D35" s="398">
        <f t="shared" si="15"/>
        <v>0</v>
      </c>
      <c r="E35" s="398">
        <f t="shared" si="16"/>
        <v>0</v>
      </c>
      <c r="F35" s="423"/>
      <c r="G35" s="423"/>
      <c r="H35" s="423"/>
      <c r="I35" s="423"/>
      <c r="J35" s="423"/>
      <c r="K35" s="424"/>
      <c r="L35" s="429"/>
    </row>
    <row r="36" spans="2:12" ht="18" customHeight="1">
      <c r="B36" s="652"/>
      <c r="C36" s="651" t="s">
        <v>351</v>
      </c>
      <c r="D36" s="398">
        <f t="shared" si="15"/>
        <v>0</v>
      </c>
      <c r="E36" s="398">
        <f t="shared" si="16"/>
        <v>0</v>
      </c>
      <c r="F36" s="423"/>
      <c r="G36" s="423"/>
      <c r="H36" s="423"/>
      <c r="I36" s="423"/>
      <c r="J36" s="423"/>
      <c r="K36" s="424"/>
      <c r="L36" s="429"/>
    </row>
    <row r="37" spans="2:12" ht="18" customHeight="1">
      <c r="B37" s="652"/>
      <c r="C37" s="650" t="s">
        <v>310</v>
      </c>
      <c r="D37" s="398">
        <f t="shared" si="15"/>
        <v>0</v>
      </c>
      <c r="E37" s="398">
        <f t="shared" si="16"/>
        <v>0</v>
      </c>
      <c r="F37" s="423"/>
      <c r="G37" s="423"/>
      <c r="H37" s="423"/>
      <c r="I37" s="423"/>
      <c r="J37" s="423"/>
      <c r="K37" s="424"/>
      <c r="L37" s="429"/>
    </row>
    <row r="38" spans="2:12" ht="18" customHeight="1">
      <c r="B38" s="652"/>
      <c r="C38" s="650" t="s">
        <v>311</v>
      </c>
      <c r="D38" s="398">
        <f t="shared" si="15"/>
        <v>0</v>
      </c>
      <c r="E38" s="398">
        <f t="shared" si="16"/>
        <v>0</v>
      </c>
      <c r="F38" s="423"/>
      <c r="G38" s="423"/>
      <c r="H38" s="423"/>
      <c r="I38" s="423"/>
      <c r="J38" s="423"/>
      <c r="K38" s="424"/>
      <c r="L38" s="429"/>
    </row>
    <row r="39" spans="2:12" ht="18" customHeight="1">
      <c r="B39" s="652"/>
      <c r="C39" s="650" t="s">
        <v>312</v>
      </c>
      <c r="D39" s="398">
        <f t="shared" si="15"/>
        <v>0</v>
      </c>
      <c r="E39" s="398">
        <f t="shared" si="16"/>
        <v>0</v>
      </c>
      <c r="F39" s="423"/>
      <c r="G39" s="423"/>
      <c r="H39" s="423"/>
      <c r="I39" s="423"/>
      <c r="J39" s="423"/>
      <c r="K39" s="424"/>
      <c r="L39" s="429"/>
    </row>
    <row r="40" spans="2:12" s="359" customFormat="1" ht="30" customHeight="1">
      <c r="B40" s="357"/>
      <c r="C40" s="358" t="s">
        <v>111</v>
      </c>
      <c r="D40" s="398">
        <f t="shared" si="15"/>
        <v>0</v>
      </c>
      <c r="E40" s="398">
        <f t="shared" si="16"/>
        <v>0</v>
      </c>
      <c r="F40" s="425"/>
      <c r="G40" s="425"/>
      <c r="H40" s="425"/>
      <c r="I40" s="425"/>
      <c r="J40" s="425"/>
      <c r="K40" s="621"/>
      <c r="L40" s="431"/>
    </row>
    <row r="41" spans="2:12" s="351" customFormat="1" ht="48" customHeight="1">
      <c r="B41" s="426"/>
      <c r="C41" s="754" t="s">
        <v>324</v>
      </c>
      <c r="D41" s="754"/>
      <c r="E41" s="754"/>
      <c r="F41" s="754"/>
      <c r="G41" s="754"/>
      <c r="H41" s="754"/>
      <c r="I41" s="754"/>
      <c r="J41" s="754"/>
      <c r="K41" s="755"/>
      <c r="L41" s="620"/>
    </row>
    <row r="42" spans="1:19" s="2" customFormat="1" ht="18" customHeight="1">
      <c r="A42" s="585"/>
      <c r="B42" s="8"/>
      <c r="C42" s="372"/>
      <c r="E42" s="12"/>
      <c r="F42" s="12"/>
      <c r="G42" s="12"/>
      <c r="H42" s="12"/>
      <c r="I42" s="12"/>
      <c r="J42" s="12"/>
      <c r="K42" s="12"/>
      <c r="L42" s="12"/>
      <c r="N42" s="542"/>
      <c r="S42" s="542"/>
    </row>
    <row r="43" spans="1:41" s="2" customFormat="1" ht="18" customHeight="1">
      <c r="A43" s="585"/>
      <c r="B43" s="8"/>
      <c r="C43" s="372"/>
      <c r="E43" s="12"/>
      <c r="F43" s="12"/>
      <c r="G43" s="12"/>
      <c r="H43" s="12"/>
      <c r="I43" s="12"/>
      <c r="J43" s="12"/>
      <c r="K43" s="12"/>
      <c r="L43" s="12"/>
      <c r="M43" s="12"/>
      <c r="N43" s="576"/>
      <c r="O43" s="12"/>
      <c r="P43" s="12"/>
      <c r="Q43" s="12"/>
      <c r="R43" s="12"/>
      <c r="S43" s="576"/>
      <c r="T43" s="12"/>
      <c r="U43" s="12"/>
      <c r="V43" s="12"/>
      <c r="W43" s="12"/>
      <c r="X43" s="12"/>
      <c r="Y43" s="12"/>
      <c r="Z43" s="12"/>
      <c r="AA43" s="12"/>
      <c r="AB43" s="12"/>
      <c r="AC43" s="12"/>
      <c r="AD43" s="12"/>
      <c r="AE43" s="12"/>
      <c r="AF43" s="12"/>
      <c r="AG43" s="12"/>
      <c r="AH43" s="12"/>
      <c r="AI43" s="12"/>
      <c r="AJ43" s="12"/>
      <c r="AK43" s="12"/>
      <c r="AL43" s="12"/>
      <c r="AM43" s="12"/>
      <c r="AN43" s="12"/>
      <c r="AO43" s="12"/>
    </row>
    <row r="44" spans="1:41" s="1" customFormat="1" ht="18" customHeight="1">
      <c r="A44" s="485"/>
      <c r="B44" s="14"/>
      <c r="C44" s="372"/>
      <c r="E44" s="480" t="s">
        <v>332</v>
      </c>
      <c r="F44" s="635">
        <f>MAX(D52:O81)</f>
        <v>0</v>
      </c>
      <c r="G44" s="15"/>
      <c r="H44" s="15"/>
      <c r="I44" s="15"/>
      <c r="J44" s="15"/>
      <c r="K44" s="15"/>
      <c r="L44" s="15"/>
      <c r="M44" s="15"/>
      <c r="N44" s="577"/>
      <c r="O44" s="15"/>
      <c r="P44" s="15"/>
      <c r="Q44" s="15"/>
      <c r="R44" s="15"/>
      <c r="S44" s="577"/>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1" customFormat="1" ht="19.5" customHeight="1">
      <c r="A45" s="485"/>
      <c r="B45" s="453" t="s">
        <v>327</v>
      </c>
      <c r="C45" s="457"/>
      <c r="D45" s="455"/>
      <c r="E45" s="482" t="s">
        <v>333</v>
      </c>
      <c r="F45" s="483">
        <f>MIN(D52:O81)</f>
        <v>0</v>
      </c>
      <c r="G45" s="456"/>
      <c r="H45" s="633"/>
      <c r="I45" s="456"/>
      <c r="J45" s="456"/>
      <c r="K45" s="456"/>
      <c r="L45" s="456"/>
      <c r="M45" s="15"/>
      <c r="N45" s="577"/>
      <c r="O45" s="15"/>
      <c r="P45" s="15"/>
      <c r="Q45" s="15"/>
      <c r="R45" s="15"/>
      <c r="S45" s="577"/>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1" customFormat="1" ht="18" customHeight="1">
      <c r="A46" s="485"/>
      <c r="B46" s="14"/>
      <c r="C46" s="372"/>
      <c r="E46" s="15"/>
      <c r="F46" s="15"/>
      <c r="G46" s="15"/>
      <c r="H46" s="15"/>
      <c r="I46" s="15"/>
      <c r="J46" s="15"/>
      <c r="K46" s="15"/>
      <c r="L46" s="15"/>
      <c r="M46" s="15"/>
      <c r="N46" s="577"/>
      <c r="O46" s="15"/>
      <c r="P46" s="15"/>
      <c r="Q46" s="15"/>
      <c r="R46" s="15"/>
      <c r="S46" s="577"/>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1" customFormat="1" ht="18" customHeight="1">
      <c r="A47" s="485"/>
      <c r="B47" s="14"/>
      <c r="C47" s="372"/>
      <c r="E47" s="15"/>
      <c r="F47" s="15"/>
      <c r="G47" s="15"/>
      <c r="H47" s="15"/>
      <c r="I47" s="15"/>
      <c r="J47" s="15"/>
      <c r="K47" s="15"/>
      <c r="L47" s="15"/>
      <c r="M47" s="15"/>
      <c r="N47" s="577"/>
      <c r="O47" s="15"/>
      <c r="P47" s="15"/>
      <c r="Q47" s="15"/>
      <c r="R47" s="15"/>
      <c r="S47" s="577"/>
      <c r="T47" s="15"/>
      <c r="U47" s="15"/>
      <c r="V47" s="15"/>
      <c r="W47" s="15"/>
      <c r="X47" s="15"/>
      <c r="Y47" s="15"/>
      <c r="Z47" s="15"/>
      <c r="AA47" s="15"/>
      <c r="AB47" s="15"/>
      <c r="AC47" s="15"/>
      <c r="AD47" s="15"/>
      <c r="AE47" s="15"/>
      <c r="AF47" s="15"/>
      <c r="AG47" s="15"/>
      <c r="AH47" s="15"/>
      <c r="AI47" s="15"/>
      <c r="AJ47" s="15"/>
      <c r="AK47" s="15"/>
      <c r="AL47" s="15"/>
      <c r="AM47" s="15"/>
      <c r="AN47" s="15"/>
      <c r="AO47" s="15"/>
    </row>
    <row r="48" spans="2:12" s="600" customFormat="1" ht="26.25" customHeight="1">
      <c r="B48" s="774" t="s">
        <v>7</v>
      </c>
      <c r="C48" s="775"/>
      <c r="D48" s="602"/>
      <c r="E48" s="603"/>
      <c r="F48" s="603"/>
      <c r="G48" s="604" t="s">
        <v>313</v>
      </c>
      <c r="H48" s="605"/>
      <c r="I48" s="606"/>
      <c r="J48" s="756" t="s">
        <v>145</v>
      </c>
      <c r="K48" s="757"/>
      <c r="L48" s="625"/>
    </row>
    <row r="49" spans="2:15" s="601" customFormat="1" ht="30.75" customHeight="1">
      <c r="B49" s="776"/>
      <c r="C49" s="777"/>
      <c r="D49" s="756" t="s">
        <v>37</v>
      </c>
      <c r="E49" s="757"/>
      <c r="F49" s="756" t="s">
        <v>138</v>
      </c>
      <c r="G49" s="781"/>
      <c r="H49" s="756" t="s">
        <v>146</v>
      </c>
      <c r="I49" s="781"/>
      <c r="J49" s="751" t="s">
        <v>93</v>
      </c>
      <c r="K49" s="758" t="s">
        <v>94</v>
      </c>
      <c r="L49" s="626"/>
      <c r="M49" s="739" t="s">
        <v>352</v>
      </c>
      <c r="O49" s="739" t="s">
        <v>353</v>
      </c>
    </row>
    <row r="50" spans="2:15" s="601" customFormat="1" ht="15" customHeight="1">
      <c r="B50" s="776"/>
      <c r="C50" s="777"/>
      <c r="D50" s="772" t="s">
        <v>16</v>
      </c>
      <c r="E50" s="772" t="s">
        <v>15</v>
      </c>
      <c r="F50" s="780" t="s">
        <v>16</v>
      </c>
      <c r="G50" s="780" t="s">
        <v>15</v>
      </c>
      <c r="H50" s="780" t="s">
        <v>16</v>
      </c>
      <c r="I50" s="780" t="s">
        <v>15</v>
      </c>
      <c r="J50" s="752"/>
      <c r="K50" s="759"/>
      <c r="L50" s="626"/>
      <c r="M50" s="740"/>
      <c r="O50" s="740"/>
    </row>
    <row r="51" spans="2:15" s="601" customFormat="1" ht="15" customHeight="1">
      <c r="B51" s="778"/>
      <c r="C51" s="779"/>
      <c r="D51" s="773"/>
      <c r="E51" s="773"/>
      <c r="F51" s="773"/>
      <c r="G51" s="773"/>
      <c r="H51" s="773"/>
      <c r="I51" s="773"/>
      <c r="J51" s="753"/>
      <c r="K51" s="760"/>
      <c r="L51" s="626"/>
      <c r="M51" s="741"/>
      <c r="O51" s="741"/>
    </row>
    <row r="52" spans="2:15" ht="18" customHeight="1">
      <c r="B52" s="614"/>
      <c r="C52" s="615" t="s">
        <v>314</v>
      </c>
      <c r="D52" s="543">
        <f>+D11-SUM(D21,D31)</f>
        <v>0</v>
      </c>
      <c r="E52" s="543">
        <f aca="true" t="shared" si="18" ref="E52:K52">+E11-SUM(E21,E31)</f>
        <v>0</v>
      </c>
      <c r="F52" s="543">
        <f t="shared" si="18"/>
        <v>0</v>
      </c>
      <c r="G52" s="543">
        <f t="shared" si="18"/>
        <v>0</v>
      </c>
      <c r="H52" s="543">
        <f t="shared" si="18"/>
        <v>0</v>
      </c>
      <c r="I52" s="543">
        <f t="shared" si="18"/>
        <v>0</v>
      </c>
      <c r="J52" s="543">
        <f t="shared" si="18"/>
        <v>0</v>
      </c>
      <c r="K52" s="543">
        <f t="shared" si="18"/>
        <v>0</v>
      </c>
      <c r="L52" s="627"/>
      <c r="M52" s="543">
        <f>IF(SUM(J11:K11)&lt;SUM(D11:E11),0,SUM(D11:E11)-SUM(J11:K11))</f>
        <v>0</v>
      </c>
      <c r="O52" s="543">
        <f>+IF(AND(SUM('O3'!M26)&gt;0,SUM('O5'!D11:E11)=0),111,IF(SUM('O5'!D11:E11)&gt;SUM('O3'!M26),111,0))</f>
        <v>0</v>
      </c>
    </row>
    <row r="53" spans="2:15" ht="18" customHeight="1">
      <c r="B53" s="607"/>
      <c r="C53" s="616" t="s">
        <v>109</v>
      </c>
      <c r="D53" s="478">
        <f aca="true" t="shared" si="19" ref="D53:K61">+D12-SUM(D22,D32)</f>
        <v>0</v>
      </c>
      <c r="E53" s="478">
        <f t="shared" si="19"/>
        <v>0</v>
      </c>
      <c r="F53" s="478">
        <f t="shared" si="19"/>
        <v>0</v>
      </c>
      <c r="G53" s="478">
        <f t="shared" si="19"/>
        <v>0</v>
      </c>
      <c r="H53" s="478">
        <f t="shared" si="19"/>
        <v>0</v>
      </c>
      <c r="I53" s="478">
        <f t="shared" si="19"/>
        <v>0</v>
      </c>
      <c r="J53" s="478">
        <f t="shared" si="19"/>
        <v>0</v>
      </c>
      <c r="K53" s="478">
        <f t="shared" si="19"/>
        <v>0</v>
      </c>
      <c r="L53" s="627"/>
      <c r="M53" s="478">
        <f aca="true" t="shared" si="20" ref="M53:M81">IF(SUM(J12:K12)&lt;SUM(D12:E12),0,SUM(D12:E12)-SUM(J12:K12))</f>
        <v>0</v>
      </c>
      <c r="O53" s="478">
        <f>+IF(AND(SUM('O3'!M28)&gt;0,SUM('O5'!J11)=0),111,IF(SUM('O5'!J11)&gt;SUM('O3'!M28),111,0))</f>
        <v>0</v>
      </c>
    </row>
    <row r="54" spans="2:15" ht="18" customHeight="1">
      <c r="B54" s="607"/>
      <c r="C54" s="616" t="s">
        <v>110</v>
      </c>
      <c r="D54" s="478">
        <f t="shared" si="19"/>
        <v>0</v>
      </c>
      <c r="E54" s="478">
        <f t="shared" si="19"/>
        <v>0</v>
      </c>
      <c r="F54" s="478">
        <f t="shared" si="19"/>
        <v>0</v>
      </c>
      <c r="G54" s="478">
        <f t="shared" si="19"/>
        <v>0</v>
      </c>
      <c r="H54" s="478">
        <f t="shared" si="19"/>
        <v>0</v>
      </c>
      <c r="I54" s="478">
        <f t="shared" si="19"/>
        <v>0</v>
      </c>
      <c r="J54" s="478">
        <f t="shared" si="19"/>
        <v>0</v>
      </c>
      <c r="K54" s="478">
        <f t="shared" si="19"/>
        <v>0</v>
      </c>
      <c r="L54" s="627"/>
      <c r="M54" s="478">
        <f t="shared" si="20"/>
        <v>0</v>
      </c>
      <c r="O54" s="478">
        <f>+IF(AND(SUM('O3'!M29)&gt;0,SUM('O5'!K11)=0),111,IF(SUM('O5'!K11)&gt;SUM('O3'!M29),111,0))</f>
        <v>0</v>
      </c>
    </row>
    <row r="55" spans="2:15" ht="18" customHeight="1">
      <c r="B55" s="607"/>
      <c r="C55" s="609" t="s">
        <v>346</v>
      </c>
      <c r="D55" s="478">
        <f t="shared" si="19"/>
        <v>0</v>
      </c>
      <c r="E55" s="478">
        <f t="shared" si="19"/>
        <v>0</v>
      </c>
      <c r="F55" s="478">
        <f t="shared" si="19"/>
        <v>0</v>
      </c>
      <c r="G55" s="478">
        <f t="shared" si="19"/>
        <v>0</v>
      </c>
      <c r="H55" s="478">
        <f t="shared" si="19"/>
        <v>0</v>
      </c>
      <c r="I55" s="478">
        <f t="shared" si="19"/>
        <v>0</v>
      </c>
      <c r="J55" s="478">
        <f t="shared" si="19"/>
        <v>0</v>
      </c>
      <c r="K55" s="478">
        <f t="shared" si="19"/>
        <v>0</v>
      </c>
      <c r="L55" s="627"/>
      <c r="M55" s="478">
        <f t="shared" si="20"/>
        <v>0</v>
      </c>
      <c r="O55" s="628"/>
    </row>
    <row r="56" spans="2:15" ht="18" customHeight="1">
      <c r="B56" s="607"/>
      <c r="C56" s="609" t="s">
        <v>309</v>
      </c>
      <c r="D56" s="478">
        <f t="shared" si="19"/>
        <v>0</v>
      </c>
      <c r="E56" s="478">
        <f t="shared" si="19"/>
        <v>0</v>
      </c>
      <c r="F56" s="478">
        <f t="shared" si="19"/>
        <v>0</v>
      </c>
      <c r="G56" s="478">
        <f t="shared" si="19"/>
        <v>0</v>
      </c>
      <c r="H56" s="478">
        <f t="shared" si="19"/>
        <v>0</v>
      </c>
      <c r="I56" s="478">
        <f t="shared" si="19"/>
        <v>0</v>
      </c>
      <c r="J56" s="478">
        <f t="shared" si="19"/>
        <v>0</v>
      </c>
      <c r="K56" s="478">
        <f t="shared" si="19"/>
        <v>0</v>
      </c>
      <c r="L56" s="627"/>
      <c r="M56" s="478">
        <f t="shared" si="20"/>
        <v>0</v>
      </c>
      <c r="O56" s="628"/>
    </row>
    <row r="57" spans="2:15" ht="18" customHeight="1">
      <c r="B57" s="607"/>
      <c r="C57" s="610" t="s">
        <v>347</v>
      </c>
      <c r="D57" s="478">
        <f t="shared" si="19"/>
        <v>0</v>
      </c>
      <c r="E57" s="478">
        <f t="shared" si="19"/>
        <v>0</v>
      </c>
      <c r="F57" s="478">
        <f t="shared" si="19"/>
        <v>0</v>
      </c>
      <c r="G57" s="478">
        <f t="shared" si="19"/>
        <v>0</v>
      </c>
      <c r="H57" s="478">
        <f t="shared" si="19"/>
        <v>0</v>
      </c>
      <c r="I57" s="478">
        <f t="shared" si="19"/>
        <v>0</v>
      </c>
      <c r="J57" s="478">
        <f t="shared" si="19"/>
        <v>0</v>
      </c>
      <c r="K57" s="478">
        <f t="shared" si="19"/>
        <v>0</v>
      </c>
      <c r="L57" s="627"/>
      <c r="M57" s="478">
        <f t="shared" si="20"/>
        <v>0</v>
      </c>
      <c r="O57" s="628"/>
    </row>
    <row r="58" spans="2:15" ht="18" customHeight="1">
      <c r="B58" s="607"/>
      <c r="C58" s="609" t="s">
        <v>310</v>
      </c>
      <c r="D58" s="478">
        <f t="shared" si="19"/>
        <v>0</v>
      </c>
      <c r="E58" s="478">
        <f t="shared" si="19"/>
        <v>0</v>
      </c>
      <c r="F58" s="478">
        <f t="shared" si="19"/>
        <v>0</v>
      </c>
      <c r="G58" s="478">
        <f t="shared" si="19"/>
        <v>0</v>
      </c>
      <c r="H58" s="478">
        <f t="shared" si="19"/>
        <v>0</v>
      </c>
      <c r="I58" s="478">
        <f t="shared" si="19"/>
        <v>0</v>
      </c>
      <c r="J58" s="478">
        <f t="shared" si="19"/>
        <v>0</v>
      </c>
      <c r="K58" s="478">
        <f t="shared" si="19"/>
        <v>0</v>
      </c>
      <c r="L58" s="627"/>
      <c r="M58" s="478">
        <f t="shared" si="20"/>
        <v>0</v>
      </c>
      <c r="O58" s="628"/>
    </row>
    <row r="59" spans="2:15" ht="18" customHeight="1">
      <c r="B59" s="607"/>
      <c r="C59" s="609" t="s">
        <v>311</v>
      </c>
      <c r="D59" s="478">
        <f t="shared" si="19"/>
        <v>0</v>
      </c>
      <c r="E59" s="478">
        <f t="shared" si="19"/>
        <v>0</v>
      </c>
      <c r="F59" s="478">
        <f t="shared" si="19"/>
        <v>0</v>
      </c>
      <c r="G59" s="478">
        <f t="shared" si="19"/>
        <v>0</v>
      </c>
      <c r="H59" s="478">
        <f t="shared" si="19"/>
        <v>0</v>
      </c>
      <c r="I59" s="478">
        <f t="shared" si="19"/>
        <v>0</v>
      </c>
      <c r="J59" s="478">
        <f t="shared" si="19"/>
        <v>0</v>
      </c>
      <c r="K59" s="478">
        <f t="shared" si="19"/>
        <v>0</v>
      </c>
      <c r="L59" s="627"/>
      <c r="M59" s="478">
        <f t="shared" si="20"/>
        <v>0</v>
      </c>
      <c r="O59" s="628"/>
    </row>
    <row r="60" spans="2:15" ht="18" customHeight="1">
      <c r="B60" s="607"/>
      <c r="C60" s="609" t="s">
        <v>312</v>
      </c>
      <c r="D60" s="478">
        <f t="shared" si="19"/>
        <v>0</v>
      </c>
      <c r="E60" s="478">
        <f t="shared" si="19"/>
        <v>0</v>
      </c>
      <c r="F60" s="478">
        <f t="shared" si="19"/>
        <v>0</v>
      </c>
      <c r="G60" s="478">
        <f t="shared" si="19"/>
        <v>0</v>
      </c>
      <c r="H60" s="478">
        <f t="shared" si="19"/>
        <v>0</v>
      </c>
      <c r="I60" s="478">
        <f t="shared" si="19"/>
        <v>0</v>
      </c>
      <c r="J60" s="478">
        <f t="shared" si="19"/>
        <v>0</v>
      </c>
      <c r="K60" s="478">
        <f t="shared" si="19"/>
        <v>0</v>
      </c>
      <c r="L60" s="627"/>
      <c r="M60" s="478">
        <f t="shared" si="20"/>
        <v>0</v>
      </c>
      <c r="O60" s="628"/>
    </row>
    <row r="61" spans="2:15" ht="18" customHeight="1">
      <c r="B61" s="607"/>
      <c r="C61" s="616" t="s">
        <v>111</v>
      </c>
      <c r="D61" s="478">
        <f t="shared" si="19"/>
        <v>0</v>
      </c>
      <c r="E61" s="478">
        <f t="shared" si="19"/>
        <v>0</v>
      </c>
      <c r="F61" s="478">
        <f t="shared" si="19"/>
        <v>0</v>
      </c>
      <c r="G61" s="478">
        <f t="shared" si="19"/>
        <v>0</v>
      </c>
      <c r="H61" s="478">
        <f t="shared" si="19"/>
        <v>0</v>
      </c>
      <c r="I61" s="478">
        <f t="shared" si="19"/>
        <v>0</v>
      </c>
      <c r="J61" s="478">
        <f t="shared" si="19"/>
        <v>0</v>
      </c>
      <c r="K61" s="478">
        <f t="shared" si="19"/>
        <v>0</v>
      </c>
      <c r="L61" s="627"/>
      <c r="M61" s="478">
        <f t="shared" si="20"/>
        <v>0</v>
      </c>
      <c r="O61" s="628"/>
    </row>
    <row r="62" spans="2:15" ht="18" customHeight="1">
      <c r="B62" s="608"/>
      <c r="C62" s="617" t="s">
        <v>139</v>
      </c>
      <c r="D62" s="478">
        <f>+D21-SUM(F21,H21)</f>
        <v>0</v>
      </c>
      <c r="E62" s="478">
        <f>+E21-SUM(G21,I21)</f>
        <v>0</v>
      </c>
      <c r="F62" s="478">
        <f aca="true" t="shared" si="21" ref="F62:K62">+F21-SUM(F22,F23,F30)</f>
        <v>0</v>
      </c>
      <c r="G62" s="478">
        <f t="shared" si="21"/>
        <v>0</v>
      </c>
      <c r="H62" s="478">
        <f t="shared" si="21"/>
        <v>0</v>
      </c>
      <c r="I62" s="478">
        <f t="shared" si="21"/>
        <v>0</v>
      </c>
      <c r="J62" s="478">
        <f t="shared" si="21"/>
        <v>0</v>
      </c>
      <c r="K62" s="478">
        <f t="shared" si="21"/>
        <v>0</v>
      </c>
      <c r="L62" s="627"/>
      <c r="M62" s="478">
        <f t="shared" si="20"/>
        <v>0</v>
      </c>
      <c r="O62" s="628"/>
    </row>
    <row r="63" spans="2:15" ht="18" customHeight="1">
      <c r="B63" s="611"/>
      <c r="C63" s="616" t="s">
        <v>109</v>
      </c>
      <c r="D63" s="478">
        <f aca="true" t="shared" si="22" ref="D63:E81">+D22-SUM(F22,H22)</f>
        <v>0</v>
      </c>
      <c r="E63" s="478">
        <f t="shared" si="22"/>
        <v>0</v>
      </c>
      <c r="F63" s="628"/>
      <c r="G63" s="628"/>
      <c r="H63" s="628"/>
      <c r="I63" s="628"/>
      <c r="J63" s="628"/>
      <c r="K63" s="628"/>
      <c r="L63" s="627"/>
      <c r="M63" s="478">
        <f t="shared" si="20"/>
        <v>0</v>
      </c>
      <c r="O63" s="628"/>
    </row>
    <row r="64" spans="2:15" ht="18" customHeight="1">
      <c r="B64" s="612"/>
      <c r="C64" s="616" t="s">
        <v>110</v>
      </c>
      <c r="D64" s="478">
        <f t="shared" si="22"/>
        <v>0</v>
      </c>
      <c r="E64" s="478">
        <f t="shared" si="22"/>
        <v>0</v>
      </c>
      <c r="F64" s="478">
        <f aca="true" t="shared" si="23" ref="F64:K64">+F23-SUM(F24:F29)</f>
        <v>0</v>
      </c>
      <c r="G64" s="478">
        <f t="shared" si="23"/>
        <v>0</v>
      </c>
      <c r="H64" s="478">
        <f t="shared" si="23"/>
        <v>0</v>
      </c>
      <c r="I64" s="478">
        <f t="shared" si="23"/>
        <v>0</v>
      </c>
      <c r="J64" s="478">
        <f t="shared" si="23"/>
        <v>0</v>
      </c>
      <c r="K64" s="478">
        <f t="shared" si="23"/>
        <v>0</v>
      </c>
      <c r="L64" s="627"/>
      <c r="M64" s="478">
        <f t="shared" si="20"/>
        <v>0</v>
      </c>
      <c r="O64" s="628"/>
    </row>
    <row r="65" spans="2:15" ht="18" customHeight="1">
      <c r="B65" s="612"/>
      <c r="C65" s="609" t="s">
        <v>346</v>
      </c>
      <c r="D65" s="478">
        <f t="shared" si="22"/>
        <v>0</v>
      </c>
      <c r="E65" s="478">
        <f t="shared" si="22"/>
        <v>0</v>
      </c>
      <c r="F65" s="628"/>
      <c r="G65" s="628"/>
      <c r="H65" s="628"/>
      <c r="I65" s="628"/>
      <c r="J65" s="628"/>
      <c r="K65" s="628"/>
      <c r="L65" s="627"/>
      <c r="M65" s="478">
        <f t="shared" si="20"/>
        <v>0</v>
      </c>
      <c r="O65" s="628"/>
    </row>
    <row r="66" spans="2:15" ht="18" customHeight="1">
      <c r="B66" s="612"/>
      <c r="C66" s="609" t="s">
        <v>309</v>
      </c>
      <c r="D66" s="478">
        <f t="shared" si="22"/>
        <v>0</v>
      </c>
      <c r="E66" s="478">
        <f t="shared" si="22"/>
        <v>0</v>
      </c>
      <c r="F66" s="628"/>
      <c r="G66" s="628"/>
      <c r="H66" s="628"/>
      <c r="I66" s="628"/>
      <c r="J66" s="628"/>
      <c r="K66" s="628"/>
      <c r="L66" s="627"/>
      <c r="M66" s="478">
        <f t="shared" si="20"/>
        <v>0</v>
      </c>
      <c r="O66" s="628"/>
    </row>
    <row r="67" spans="2:15" ht="16.5">
      <c r="B67" s="612"/>
      <c r="C67" s="610" t="s">
        <v>347</v>
      </c>
      <c r="D67" s="478">
        <f t="shared" si="22"/>
        <v>0</v>
      </c>
      <c r="E67" s="478">
        <f t="shared" si="22"/>
        <v>0</v>
      </c>
      <c r="F67" s="628"/>
      <c r="G67" s="628"/>
      <c r="H67" s="628"/>
      <c r="I67" s="628"/>
      <c r="J67" s="628"/>
      <c r="K67" s="628"/>
      <c r="L67" s="627"/>
      <c r="M67" s="478">
        <f t="shared" si="20"/>
        <v>0</v>
      </c>
      <c r="O67" s="628"/>
    </row>
    <row r="68" spans="2:15" ht="15.75">
      <c r="B68" s="612"/>
      <c r="C68" s="609" t="s">
        <v>310</v>
      </c>
      <c r="D68" s="478">
        <f t="shared" si="22"/>
        <v>0</v>
      </c>
      <c r="E68" s="478">
        <f t="shared" si="22"/>
        <v>0</v>
      </c>
      <c r="F68" s="628"/>
      <c r="G68" s="628"/>
      <c r="H68" s="628"/>
      <c r="I68" s="628"/>
      <c r="J68" s="628"/>
      <c r="K68" s="628"/>
      <c r="L68" s="627"/>
      <c r="M68" s="478">
        <f t="shared" si="20"/>
        <v>0</v>
      </c>
      <c r="O68" s="628"/>
    </row>
    <row r="69" spans="2:15" ht="15.75">
      <c r="B69" s="612"/>
      <c r="C69" s="609" t="s">
        <v>311</v>
      </c>
      <c r="D69" s="478">
        <f t="shared" si="22"/>
        <v>0</v>
      </c>
      <c r="E69" s="478">
        <f t="shared" si="22"/>
        <v>0</v>
      </c>
      <c r="F69" s="628"/>
      <c r="G69" s="628"/>
      <c r="H69" s="628"/>
      <c r="I69" s="628"/>
      <c r="J69" s="628"/>
      <c r="K69" s="628"/>
      <c r="L69" s="627"/>
      <c r="M69" s="478">
        <f t="shared" si="20"/>
        <v>0</v>
      </c>
      <c r="O69" s="628"/>
    </row>
    <row r="70" spans="2:15" ht="15.75">
      <c r="B70" s="612"/>
      <c r="C70" s="609" t="s">
        <v>312</v>
      </c>
      <c r="D70" s="478">
        <f t="shared" si="22"/>
        <v>0</v>
      </c>
      <c r="E70" s="478">
        <f t="shared" si="22"/>
        <v>0</v>
      </c>
      <c r="F70" s="628"/>
      <c r="G70" s="628"/>
      <c r="H70" s="628"/>
      <c r="I70" s="628"/>
      <c r="J70" s="628"/>
      <c r="K70" s="628"/>
      <c r="L70" s="627"/>
      <c r="M70" s="478">
        <f t="shared" si="20"/>
        <v>0</v>
      </c>
      <c r="O70" s="628"/>
    </row>
    <row r="71" spans="2:15" ht="15.75">
      <c r="B71" s="613"/>
      <c r="C71" s="616" t="s">
        <v>111</v>
      </c>
      <c r="D71" s="478">
        <f t="shared" si="22"/>
        <v>0</v>
      </c>
      <c r="E71" s="478">
        <f t="shared" si="22"/>
        <v>0</v>
      </c>
      <c r="F71" s="628"/>
      <c r="G71" s="628"/>
      <c r="H71" s="628"/>
      <c r="I71" s="628"/>
      <c r="J71" s="628"/>
      <c r="K71" s="628"/>
      <c r="L71" s="627"/>
      <c r="M71" s="478">
        <f t="shared" si="20"/>
        <v>0</v>
      </c>
      <c r="O71" s="628"/>
    </row>
    <row r="72" spans="2:15" ht="15.75">
      <c r="B72" s="608"/>
      <c r="C72" s="617" t="s">
        <v>140</v>
      </c>
      <c r="D72" s="478">
        <f t="shared" si="22"/>
        <v>0</v>
      </c>
      <c r="E72" s="478">
        <f t="shared" si="22"/>
        <v>0</v>
      </c>
      <c r="F72" s="478">
        <f aca="true" t="shared" si="24" ref="F72:K72">+F31-SUM(F32,F33,F40)</f>
        <v>0</v>
      </c>
      <c r="G72" s="478">
        <f t="shared" si="24"/>
        <v>0</v>
      </c>
      <c r="H72" s="478">
        <f t="shared" si="24"/>
        <v>0</v>
      </c>
      <c r="I72" s="478">
        <f t="shared" si="24"/>
        <v>0</v>
      </c>
      <c r="J72" s="478">
        <f t="shared" si="24"/>
        <v>0</v>
      </c>
      <c r="K72" s="478">
        <f t="shared" si="24"/>
        <v>0</v>
      </c>
      <c r="L72" s="627"/>
      <c r="M72" s="478">
        <f t="shared" si="20"/>
        <v>0</v>
      </c>
      <c r="O72" s="628"/>
    </row>
    <row r="73" spans="2:15" ht="15.75">
      <c r="B73" s="611"/>
      <c r="C73" s="616" t="s">
        <v>109</v>
      </c>
      <c r="D73" s="478">
        <f t="shared" si="22"/>
        <v>0</v>
      </c>
      <c r="E73" s="478">
        <f t="shared" si="22"/>
        <v>0</v>
      </c>
      <c r="F73" s="628"/>
      <c r="G73" s="628"/>
      <c r="H73" s="628"/>
      <c r="I73" s="628"/>
      <c r="J73" s="628"/>
      <c r="K73" s="628"/>
      <c r="L73" s="627"/>
      <c r="M73" s="478">
        <f t="shared" si="20"/>
        <v>0</v>
      </c>
      <c r="O73" s="628"/>
    </row>
    <row r="74" spans="2:15" ht="15.75">
      <c r="B74" s="612"/>
      <c r="C74" s="616" t="s">
        <v>110</v>
      </c>
      <c r="D74" s="478">
        <f t="shared" si="22"/>
        <v>0</v>
      </c>
      <c r="E74" s="478">
        <f t="shared" si="22"/>
        <v>0</v>
      </c>
      <c r="F74" s="478">
        <f aca="true" t="shared" si="25" ref="F74:K74">+F33-SUM(F34:F39)</f>
        <v>0</v>
      </c>
      <c r="G74" s="478">
        <f t="shared" si="25"/>
        <v>0</v>
      </c>
      <c r="H74" s="478">
        <f t="shared" si="25"/>
        <v>0</v>
      </c>
      <c r="I74" s="478">
        <f t="shared" si="25"/>
        <v>0</v>
      </c>
      <c r="J74" s="478">
        <f t="shared" si="25"/>
        <v>0</v>
      </c>
      <c r="K74" s="478">
        <f t="shared" si="25"/>
        <v>0</v>
      </c>
      <c r="L74" s="627"/>
      <c r="M74" s="478">
        <f t="shared" si="20"/>
        <v>0</v>
      </c>
      <c r="O74" s="628"/>
    </row>
    <row r="75" spans="2:15" ht="16.5">
      <c r="B75" s="612"/>
      <c r="C75" s="609" t="s">
        <v>346</v>
      </c>
      <c r="D75" s="478">
        <f t="shared" si="22"/>
        <v>0</v>
      </c>
      <c r="E75" s="478">
        <f t="shared" si="22"/>
        <v>0</v>
      </c>
      <c r="F75" s="628"/>
      <c r="G75" s="628"/>
      <c r="H75" s="628"/>
      <c r="I75" s="628"/>
      <c r="J75" s="628"/>
      <c r="K75" s="628"/>
      <c r="L75" s="627"/>
      <c r="M75" s="478">
        <f t="shared" si="20"/>
        <v>0</v>
      </c>
      <c r="O75" s="628"/>
    </row>
    <row r="76" spans="2:15" ht="15.75">
      <c r="B76" s="612"/>
      <c r="C76" s="609" t="s">
        <v>309</v>
      </c>
      <c r="D76" s="478">
        <f t="shared" si="22"/>
        <v>0</v>
      </c>
      <c r="E76" s="478">
        <f t="shared" si="22"/>
        <v>0</v>
      </c>
      <c r="F76" s="628"/>
      <c r="G76" s="628"/>
      <c r="H76" s="628"/>
      <c r="I76" s="628"/>
      <c r="J76" s="628"/>
      <c r="K76" s="628"/>
      <c r="L76" s="627"/>
      <c r="M76" s="478">
        <f t="shared" si="20"/>
        <v>0</v>
      </c>
      <c r="O76" s="628"/>
    </row>
    <row r="77" spans="2:15" ht="16.5">
      <c r="B77" s="612"/>
      <c r="C77" s="610" t="s">
        <v>347</v>
      </c>
      <c r="D77" s="478">
        <f t="shared" si="22"/>
        <v>0</v>
      </c>
      <c r="E77" s="478">
        <f t="shared" si="22"/>
        <v>0</v>
      </c>
      <c r="F77" s="628"/>
      <c r="G77" s="628"/>
      <c r="H77" s="628"/>
      <c r="I77" s="628"/>
      <c r="J77" s="628"/>
      <c r="K77" s="628"/>
      <c r="L77" s="627"/>
      <c r="M77" s="478">
        <f t="shared" si="20"/>
        <v>0</v>
      </c>
      <c r="O77" s="628"/>
    </row>
    <row r="78" spans="2:15" ht="15.75">
      <c r="B78" s="612"/>
      <c r="C78" s="609" t="s">
        <v>310</v>
      </c>
      <c r="D78" s="478">
        <f t="shared" si="22"/>
        <v>0</v>
      </c>
      <c r="E78" s="478">
        <f t="shared" si="22"/>
        <v>0</v>
      </c>
      <c r="F78" s="628"/>
      <c r="G78" s="628"/>
      <c r="H78" s="628"/>
      <c r="I78" s="628"/>
      <c r="J78" s="628"/>
      <c r="K78" s="628"/>
      <c r="L78" s="627"/>
      <c r="M78" s="478">
        <f t="shared" si="20"/>
        <v>0</v>
      </c>
      <c r="O78" s="628"/>
    </row>
    <row r="79" spans="2:15" ht="15.75">
      <c r="B79" s="612"/>
      <c r="C79" s="609" t="s">
        <v>311</v>
      </c>
      <c r="D79" s="478">
        <f t="shared" si="22"/>
        <v>0</v>
      </c>
      <c r="E79" s="478">
        <f t="shared" si="22"/>
        <v>0</v>
      </c>
      <c r="F79" s="628"/>
      <c r="G79" s="628"/>
      <c r="H79" s="628"/>
      <c r="I79" s="628"/>
      <c r="J79" s="628"/>
      <c r="K79" s="628"/>
      <c r="L79" s="627"/>
      <c r="M79" s="478">
        <f t="shared" si="20"/>
        <v>0</v>
      </c>
      <c r="O79" s="628"/>
    </row>
    <row r="80" spans="2:15" ht="15.75">
      <c r="B80" s="612"/>
      <c r="C80" s="609" t="s">
        <v>312</v>
      </c>
      <c r="D80" s="478">
        <f t="shared" si="22"/>
        <v>0</v>
      </c>
      <c r="E80" s="478">
        <f t="shared" si="22"/>
        <v>0</v>
      </c>
      <c r="F80" s="628"/>
      <c r="G80" s="628"/>
      <c r="H80" s="628"/>
      <c r="I80" s="628"/>
      <c r="J80" s="628"/>
      <c r="K80" s="628"/>
      <c r="L80" s="627"/>
      <c r="M80" s="478">
        <f t="shared" si="20"/>
        <v>0</v>
      </c>
      <c r="O80" s="628"/>
    </row>
    <row r="81" spans="2:15" ht="15.75">
      <c r="B81" s="618"/>
      <c r="C81" s="619" t="s">
        <v>111</v>
      </c>
      <c r="D81" s="479">
        <f t="shared" si="22"/>
        <v>0</v>
      </c>
      <c r="E81" s="479">
        <f t="shared" si="22"/>
        <v>0</v>
      </c>
      <c r="F81" s="629"/>
      <c r="G81" s="629"/>
      <c r="H81" s="629"/>
      <c r="I81" s="629"/>
      <c r="J81" s="629"/>
      <c r="K81" s="629"/>
      <c r="L81" s="627"/>
      <c r="M81" s="479">
        <f t="shared" si="20"/>
        <v>0</v>
      </c>
      <c r="O81" s="629"/>
    </row>
    <row r="82" ht="14.25"/>
    <row r="83" ht="14.25"/>
    <row r="84" ht="14.25"/>
    <row r="85" ht="14.25"/>
    <row r="86" ht="14.25"/>
    <row r="87" ht="14.25"/>
    <row r="88" ht="14.25"/>
    <row r="89" ht="14.25"/>
    <row r="90" ht="14.25"/>
    <row r="91" ht="14.25"/>
    <row r="92" ht="14.25"/>
    <row r="93" ht="14.25"/>
    <row r="94" ht="14.25"/>
    <row r="95" ht="14.25"/>
    <row r="96" ht="14.25"/>
  </sheetData>
  <sheetProtection formatCells="0" formatColumns="0" formatRows="0"/>
  <mergeCells count="33">
    <mergeCell ref="G50:G51"/>
    <mergeCell ref="H50:H51"/>
    <mergeCell ref="I50:I51"/>
    <mergeCell ref="F49:G49"/>
    <mergeCell ref="H49:I49"/>
    <mergeCell ref="F50:F51"/>
    <mergeCell ref="C2:K2"/>
    <mergeCell ref="C3:K3"/>
    <mergeCell ref="C4:K4"/>
    <mergeCell ref="C5:K5"/>
    <mergeCell ref="D49:E49"/>
    <mergeCell ref="D50:D51"/>
    <mergeCell ref="E50:E51"/>
    <mergeCell ref="B48:C51"/>
    <mergeCell ref="G9:G10"/>
    <mergeCell ref="I9:I10"/>
    <mergeCell ref="H8:I8"/>
    <mergeCell ref="H9:H10"/>
    <mergeCell ref="D8:E8"/>
    <mergeCell ref="F8:G8"/>
    <mergeCell ref="D9:D10"/>
    <mergeCell ref="E9:E10"/>
    <mergeCell ref="F9:F10"/>
    <mergeCell ref="M49:M51"/>
    <mergeCell ref="O49:O51"/>
    <mergeCell ref="K8:L10"/>
    <mergeCell ref="J7:L7"/>
    <mergeCell ref="J49:J51"/>
    <mergeCell ref="J8:J10"/>
    <mergeCell ref="C41:K41"/>
    <mergeCell ref="J48:K48"/>
    <mergeCell ref="K49:K51"/>
    <mergeCell ref="B7:C10"/>
  </mergeCells>
  <conditionalFormatting sqref="D21:E40">
    <cfRule type="expression" priority="1" dxfId="1" stopIfTrue="1">
      <formula>AND(D21&lt;&gt;"",OR(D21&lt;0,NOT(ISNUMBER(D21))))</formula>
    </cfRule>
  </conditionalFormatting>
  <conditionalFormatting sqref="D52:K61 D62:E81 F64:K64 F74:K74 F62:K62 F72:K72 M52:M81 O52:O54">
    <cfRule type="cellIs" priority="2" dxfId="28" operator="notEqual" stopIfTrue="1">
      <formula>0</formula>
    </cfRule>
  </conditionalFormatting>
  <printOptions/>
  <pageMargins left="0.75" right="0.75" top="1" bottom="1" header="0.5" footer="0.5"/>
  <pageSetup fitToHeight="1" fitToWidth="1" horizontalDpi="600" verticalDpi="600" orientation="portrait" paperSize="9" scale="47" r:id="rId1"/>
  <headerFooter alignWithMargins="0">
    <oddFooter>&amp;R2013 Triennial Central Bank Survey</oddFooter>
  </headerFooter>
</worksheet>
</file>

<file path=xl/worksheets/sheet15.xml><?xml version="1.0" encoding="utf-8"?>
<worksheet xmlns="http://schemas.openxmlformats.org/spreadsheetml/2006/main" xmlns:r="http://schemas.openxmlformats.org/officeDocument/2006/relationships">
  <sheetPr codeName="Sheet3">
    <tabColor indexed="43"/>
    <pageSetUpPr fitToPage="1"/>
  </sheetPr>
  <dimension ref="A1:V65"/>
  <sheetViews>
    <sheetView zoomScale="61" zoomScaleNormal="61" zoomScalePageLayoutView="0" workbookViewId="0" topLeftCell="A1">
      <selection activeCell="O19" sqref="O19"/>
    </sheetView>
  </sheetViews>
  <sheetFormatPr defaultColWidth="9.00390625" defaultRowHeight="12"/>
  <cols>
    <col min="1" max="1" width="2.375" style="206" customWidth="1"/>
    <col min="2" max="2" width="5.625" style="236" customWidth="1"/>
    <col min="3" max="3" width="35.125" style="236" customWidth="1"/>
    <col min="4" max="5" width="9.875" style="206" customWidth="1"/>
    <col min="6" max="8" width="9.875" style="219" customWidth="1"/>
    <col min="9" max="9" width="10.375" style="219" customWidth="1"/>
    <col min="10" max="10" width="11.25390625" style="219" customWidth="1"/>
    <col min="11" max="11" width="13.00390625" style="219" customWidth="1"/>
    <col min="12" max="16384" width="9.125" style="219" customWidth="1"/>
  </cols>
  <sheetData>
    <row r="1" spans="1:11" s="206" customFormat="1" ht="27" customHeight="1">
      <c r="A1" s="203" t="s">
        <v>142</v>
      </c>
      <c r="B1" s="204"/>
      <c r="C1" s="204"/>
      <c r="D1" s="205"/>
      <c r="E1" s="205"/>
      <c r="F1" s="205"/>
      <c r="G1" s="205"/>
      <c r="H1" s="205"/>
      <c r="I1" s="205"/>
      <c r="J1" s="205"/>
      <c r="K1" s="205"/>
    </row>
    <row r="2" spans="1:11" s="206" customFormat="1" ht="18.75">
      <c r="A2" s="203"/>
      <c r="B2" s="204"/>
      <c r="C2" s="204"/>
      <c r="D2" s="205"/>
      <c r="F2" s="207" t="s">
        <v>4</v>
      </c>
      <c r="H2" s="205"/>
      <c r="I2" s="205"/>
      <c r="J2" s="205"/>
      <c r="K2" s="205"/>
    </row>
    <row r="3" spans="1:22" s="206" customFormat="1" ht="19.5" thickBot="1">
      <c r="A3" s="205"/>
      <c r="B3" s="205"/>
      <c r="C3" s="205"/>
      <c r="D3" s="205"/>
      <c r="F3" s="207" t="s">
        <v>5</v>
      </c>
      <c r="H3" s="205"/>
      <c r="I3" s="205"/>
      <c r="J3" s="205"/>
      <c r="K3" s="205"/>
      <c r="L3" s="203"/>
      <c r="M3" s="203"/>
      <c r="N3" s="203"/>
      <c r="O3" s="203"/>
      <c r="P3" s="203"/>
      <c r="Q3" s="203"/>
      <c r="R3" s="203"/>
      <c r="S3" s="203"/>
      <c r="T3" s="203"/>
      <c r="U3" s="203"/>
      <c r="V3" s="203"/>
    </row>
    <row r="4" spans="1:22" s="206" customFormat="1" ht="19.5" thickBot="1">
      <c r="A4" s="205"/>
      <c r="B4" s="205"/>
      <c r="C4" s="205"/>
      <c r="D4" s="205"/>
      <c r="E4" s="205"/>
      <c r="F4" s="205"/>
      <c r="H4" s="205"/>
      <c r="I4" s="205"/>
      <c r="J4" s="205"/>
      <c r="K4" s="205"/>
      <c r="L4" s="203"/>
      <c r="M4" s="203"/>
      <c r="N4" s="203"/>
      <c r="O4" s="203"/>
      <c r="P4" s="203"/>
      <c r="Q4" s="77" t="s">
        <v>112</v>
      </c>
      <c r="R4" s="141"/>
      <c r="S4" s="78">
        <v>0.005</v>
      </c>
      <c r="T4" s="203"/>
      <c r="U4" s="203"/>
      <c r="V4" s="203"/>
    </row>
    <row r="5" spans="2:22" s="206" customFormat="1" ht="18.75">
      <c r="B5" s="208"/>
      <c r="C5" s="208"/>
      <c r="D5" s="208"/>
      <c r="F5" s="207" t="s">
        <v>137</v>
      </c>
      <c r="H5" s="208"/>
      <c r="I5" s="208"/>
      <c r="J5" s="208"/>
      <c r="K5" s="208"/>
      <c r="L5" s="203"/>
      <c r="M5" s="203"/>
      <c r="N5" s="203"/>
      <c r="O5" s="203"/>
      <c r="P5" s="203"/>
      <c r="Q5" s="203"/>
      <c r="R5" s="203"/>
      <c r="S5" s="203"/>
      <c r="T5" s="203"/>
      <c r="U5" s="203"/>
      <c r="V5" s="203"/>
    </row>
    <row r="6" spans="2:11" s="206" customFormat="1" ht="18.75">
      <c r="B6" s="208"/>
      <c r="C6" s="208"/>
      <c r="D6" s="208"/>
      <c r="F6" s="207" t="s">
        <v>143</v>
      </c>
      <c r="H6" s="208"/>
      <c r="I6" s="208"/>
      <c r="J6" s="208"/>
      <c r="K6" s="208"/>
    </row>
    <row r="7" spans="3:11" s="206" customFormat="1" ht="18.75" customHeight="1">
      <c r="C7" s="208"/>
      <c r="D7" s="208"/>
      <c r="F7" s="209" t="s">
        <v>6</v>
      </c>
      <c r="H7" s="208"/>
      <c r="I7" s="208"/>
      <c r="J7" s="208"/>
      <c r="K7" s="208"/>
    </row>
    <row r="8" spans="3:11" s="206" customFormat="1" ht="18.75" customHeight="1">
      <c r="C8" s="208"/>
      <c r="D8" s="208"/>
      <c r="F8" s="209"/>
      <c r="H8" s="208"/>
      <c r="I8" s="208"/>
      <c r="J8" s="208"/>
      <c r="K8" s="208"/>
    </row>
    <row r="9" spans="3:11" s="206" customFormat="1" ht="18.75" customHeight="1">
      <c r="C9" s="208"/>
      <c r="D9" s="208"/>
      <c r="F9" s="209"/>
      <c r="H9" s="208"/>
      <c r="I9" s="208"/>
      <c r="J9" s="208"/>
      <c r="K9" s="208"/>
    </row>
    <row r="10" spans="3:11" s="206" customFormat="1" ht="18.75" customHeight="1">
      <c r="C10" s="208"/>
      <c r="D10" s="208"/>
      <c r="F10" s="209"/>
      <c r="H10" s="208"/>
      <c r="I10" s="208"/>
      <c r="J10" s="208"/>
      <c r="K10" s="208"/>
    </row>
    <row r="11" spans="1:11" s="206" customFormat="1" ht="19.5">
      <c r="A11" s="210"/>
      <c r="B11" s="211"/>
      <c r="C11" s="211"/>
      <c r="J11" s="212"/>
      <c r="K11" s="212"/>
    </row>
    <row r="12" spans="1:11" s="206" customFormat="1" ht="39.75" customHeight="1">
      <c r="A12" s="210"/>
      <c r="B12" s="211"/>
      <c r="C12" s="211"/>
      <c r="D12" s="213"/>
      <c r="E12" s="214"/>
      <c r="F12" s="214"/>
      <c r="G12" s="215" t="s">
        <v>144</v>
      </c>
      <c r="H12" s="216"/>
      <c r="I12" s="217"/>
      <c r="J12" s="788" t="s">
        <v>145</v>
      </c>
      <c r="K12" s="790"/>
    </row>
    <row r="13" spans="1:11" ht="42" customHeight="1">
      <c r="A13" s="218"/>
      <c r="B13" s="782" t="s">
        <v>7</v>
      </c>
      <c r="C13" s="783"/>
      <c r="D13" s="788" t="s">
        <v>37</v>
      </c>
      <c r="E13" s="789"/>
      <c r="F13" s="788" t="s">
        <v>138</v>
      </c>
      <c r="G13" s="790"/>
      <c r="H13" s="788" t="s">
        <v>146</v>
      </c>
      <c r="I13" s="790"/>
      <c r="J13" s="794" t="s">
        <v>93</v>
      </c>
      <c r="K13" s="797" t="s">
        <v>94</v>
      </c>
    </row>
    <row r="14" spans="1:11" ht="15">
      <c r="A14" s="220"/>
      <c r="B14" s="784"/>
      <c r="C14" s="785"/>
      <c r="D14" s="791" t="s">
        <v>16</v>
      </c>
      <c r="E14" s="791" t="s">
        <v>15</v>
      </c>
      <c r="F14" s="793" t="s">
        <v>16</v>
      </c>
      <c r="G14" s="793" t="s">
        <v>15</v>
      </c>
      <c r="H14" s="793" t="s">
        <v>16</v>
      </c>
      <c r="I14" s="793" t="s">
        <v>15</v>
      </c>
      <c r="J14" s="795"/>
      <c r="K14" s="798"/>
    </row>
    <row r="15" spans="1:11" ht="15">
      <c r="A15" s="221"/>
      <c r="B15" s="786"/>
      <c r="C15" s="787"/>
      <c r="D15" s="792"/>
      <c r="E15" s="792"/>
      <c r="F15" s="792"/>
      <c r="G15" s="792"/>
      <c r="H15" s="792"/>
      <c r="I15" s="792"/>
      <c r="J15" s="796"/>
      <c r="K15" s="799"/>
    </row>
    <row r="16" spans="1:11" ht="18" customHeight="1">
      <c r="A16" s="222"/>
      <c r="B16" s="223" t="s">
        <v>139</v>
      </c>
      <c r="C16" s="224"/>
      <c r="D16" s="225"/>
      <c r="E16" s="225"/>
      <c r="F16" s="225"/>
      <c r="G16" s="225"/>
      <c r="H16" s="225"/>
      <c r="I16" s="225"/>
      <c r="J16" s="225"/>
      <c r="K16" s="225"/>
    </row>
    <row r="17" spans="1:11" ht="18" customHeight="1">
      <c r="A17" s="226"/>
      <c r="B17" s="60" t="s">
        <v>109</v>
      </c>
      <c r="C17" s="224"/>
      <c r="D17" s="244">
        <f>+IF('O5'!D22&lt;&gt;"",IF((1+CDS_Check!$S$4)*SUM('O5'!F22,'O5'!H22)&lt;'O5'!D22,1,IF((1-CDS_Check!$S$4)*SUM('O5'!F22,'O5'!H22)&gt;'O5'!D22,1,0)),IF(SUM('O5'!F22,'O5'!H22)&lt;&gt;0,1,0))</f>
        <v>0</v>
      </c>
      <c r="E17" s="244">
        <f>+IF('O5'!E22&lt;&gt;"",IF((1+CDS_Check!$S$4)*SUM('O5'!G22,'O5'!I22)&lt;'O5'!E22,1,IF((1-CDS_Check!$S$4)*SUM('O5'!G22,'O5'!I22)&gt;'O5'!E22,1,0)),IF(SUM('O5'!G22,'O5'!I22)&lt;&gt;0,1,0))</f>
        <v>0</v>
      </c>
      <c r="F17" s="243"/>
      <c r="G17" s="243"/>
      <c r="H17" s="243"/>
      <c r="I17" s="243"/>
      <c r="J17" s="227"/>
      <c r="K17" s="227"/>
    </row>
    <row r="18" spans="1:11" ht="18" customHeight="1">
      <c r="A18" s="228"/>
      <c r="B18" s="60" t="s">
        <v>110</v>
      </c>
      <c r="C18" s="224"/>
      <c r="D18" s="244">
        <f>+IF('O5'!D23&lt;&gt;"",IF((1+CDS_Check!$S$4)*SUM('O5'!F23,'O5'!H23)&lt;'O5'!D23,1,IF((1-CDS_Check!$S$4)*SUM('O5'!F23,'O5'!H23)&gt;'O5'!D23,1,0)),IF(SUM('O5'!F23,'O5'!H23)&lt;&gt;0,1,0))</f>
        <v>0</v>
      </c>
      <c r="E18" s="244">
        <f>+IF('O5'!E23&lt;&gt;"",IF((1+CDS_Check!$S$4)*SUM('O5'!G23,'O5'!I23)&lt;'O5'!E23,1,IF((1-CDS_Check!$S$4)*SUM('O5'!G23,'O5'!I23)&gt;'O5'!E23,1,0)),IF(SUM('O5'!G23,'O5'!I23)&lt;&gt;0,1,0))</f>
        <v>0</v>
      </c>
      <c r="F18" s="243"/>
      <c r="G18" s="243"/>
      <c r="H18" s="243"/>
      <c r="I18" s="243"/>
      <c r="J18" s="227"/>
      <c r="K18" s="227"/>
    </row>
    <row r="19" spans="1:15" ht="18" customHeight="1">
      <c r="A19" s="229"/>
      <c r="B19" s="60" t="s">
        <v>111</v>
      </c>
      <c r="C19" s="224"/>
      <c r="D19" s="244">
        <f>+IF('O5'!D30&lt;&gt;"",IF((1+CDS_Check!$S$4)*SUM('O5'!F30,'O5'!H30)&lt;'O5'!D30,1,IF((1-CDS_Check!$S$4)*SUM('O5'!F30,'O5'!H30)&gt;'O5'!D30,1,0)),IF(SUM('O5'!F30,'O5'!H30)&lt;&gt;0,1,0))</f>
        <v>0</v>
      </c>
      <c r="E19" s="244">
        <f>+IF('O5'!E30&lt;&gt;"",IF((1+CDS_Check!$S$4)*SUM('O5'!G30,'O5'!I30)&lt;'O5'!E30,1,IF((1-CDS_Check!$S$4)*SUM('O5'!G30,'O5'!I30)&gt;'O5'!E30,1,0)),IF(SUM('O5'!G30,'O5'!I30)&lt;&gt;0,1,0))</f>
        <v>0</v>
      </c>
      <c r="F19" s="243"/>
      <c r="G19" s="243"/>
      <c r="H19" s="243"/>
      <c r="I19" s="243"/>
      <c r="J19" s="227"/>
      <c r="K19" s="227"/>
      <c r="O19" s="242"/>
    </row>
    <row r="20" spans="1:11" ht="18" customHeight="1">
      <c r="A20" s="229"/>
      <c r="B20" s="61" t="s">
        <v>14</v>
      </c>
      <c r="C20" s="224"/>
      <c r="D20" s="186" t="e">
        <f>+IF('O5'!#REF!&lt;&gt;"",IF((1+CDS_Check!$S$4)*SUM('O5'!D22:D30)&lt;'O5'!#REF!,1,IF((1-CDS_Check!$S$4)*SUM('O5'!D22:D30)&gt;'O5'!#REF!,1,0)),IF(SUM('O5'!D22:D30)&lt;&gt;0,1,0))</f>
        <v>#REF!</v>
      </c>
      <c r="E20" s="186" t="e">
        <f>+IF('O5'!#REF!&lt;&gt;"",IF((1+CDS_Check!$S$4)*SUM('O5'!E22:E30)&lt;'O5'!#REF!,1,IF((1-CDS_Check!$S$4)*SUM('O5'!E22:E30)&gt;'O5'!#REF!,1,0)),IF(SUM('O5'!E22:E30)&lt;&gt;0,1,0))</f>
        <v>#REF!</v>
      </c>
      <c r="F20" s="186" t="e">
        <f>+IF('O5'!#REF!&lt;&gt;"",IF((1+CDS_Check!$S$4)*SUM('O5'!F22:F30)&lt;'O5'!#REF!,1,IF((1-CDS_Check!$S$4)*SUM('O5'!F22:F30)&gt;'O5'!#REF!,1,0)),IF(SUM('O5'!F22:F30)&lt;&gt;0,1,0))</f>
        <v>#REF!</v>
      </c>
      <c r="G20" s="186" t="e">
        <f>+IF('O5'!#REF!&lt;&gt;"",IF((1+CDS_Check!$S$4)*SUM('O5'!G22:G30)&lt;'O5'!#REF!,1,IF((1-CDS_Check!$S$4)*SUM('O5'!G22:G30)&gt;'O5'!#REF!,1,0)),IF(SUM('O5'!G22:G30)&lt;&gt;0,1,0))</f>
        <v>#REF!</v>
      </c>
      <c r="H20" s="186" t="e">
        <f>+IF('O5'!#REF!&lt;&gt;"",IF((1+CDS_Check!$S$4)*SUM('O5'!H22:H30)&lt;'O5'!#REF!,1,IF((1-CDS_Check!$S$4)*SUM('O5'!H22:H30)&gt;'O5'!#REF!,1,0)),IF(SUM('O5'!H22:H30)&lt;&gt;0,1,0))</f>
        <v>#REF!</v>
      </c>
      <c r="I20" s="186" t="e">
        <f>+IF('O5'!#REF!&lt;&gt;"",IF((1+CDS_Check!$S$4)*SUM('O5'!I22:I30)&lt;'O5'!#REF!,1,IF((1-CDS_Check!$S$4)*SUM('O5'!I22:I30)&gt;'O5'!#REF!,1,0)),IF(SUM('O5'!I22:I30)&lt;&gt;0,1,0))</f>
        <v>#REF!</v>
      </c>
      <c r="J20" s="186"/>
      <c r="K20" s="186"/>
    </row>
    <row r="21" spans="1:11" ht="18" customHeight="1">
      <c r="A21" s="229"/>
      <c r="B21" s="61"/>
      <c r="C21" s="224"/>
      <c r="D21" s="186"/>
      <c r="E21" s="186"/>
      <c r="F21" s="186"/>
      <c r="G21" s="186"/>
      <c r="H21" s="186"/>
      <c r="I21" s="186"/>
      <c r="J21" s="186"/>
      <c r="K21" s="186"/>
    </row>
    <row r="22" spans="1:11" ht="18" customHeight="1">
      <c r="A22" s="222"/>
      <c r="B22" s="223" t="s">
        <v>140</v>
      </c>
      <c r="C22" s="224"/>
      <c r="D22" s="225"/>
      <c r="E22" s="225"/>
      <c r="F22" s="225"/>
      <c r="G22" s="225"/>
      <c r="H22" s="225"/>
      <c r="I22" s="225"/>
      <c r="J22" s="225"/>
      <c r="K22" s="225"/>
    </row>
    <row r="23" spans="1:11" ht="18" customHeight="1">
      <c r="A23" s="226"/>
      <c r="B23" s="60" t="s">
        <v>109</v>
      </c>
      <c r="C23" s="224"/>
      <c r="D23" s="225"/>
      <c r="E23" s="225"/>
      <c r="F23" s="227"/>
      <c r="G23" s="227"/>
      <c r="H23" s="227"/>
      <c r="I23" s="227"/>
      <c r="J23" s="227"/>
      <c r="K23" s="227"/>
    </row>
    <row r="24" spans="1:11" ht="18" customHeight="1">
      <c r="A24" s="228"/>
      <c r="B24" s="60" t="s">
        <v>110</v>
      </c>
      <c r="C24" s="224"/>
      <c r="D24" s="225"/>
      <c r="E24" s="225"/>
      <c r="F24" s="227"/>
      <c r="G24" s="227"/>
      <c r="H24" s="227"/>
      <c r="I24" s="227"/>
      <c r="J24" s="227"/>
      <c r="K24" s="227"/>
    </row>
    <row r="25" spans="1:11" ht="18" customHeight="1">
      <c r="A25" s="229"/>
      <c r="B25" s="60" t="s">
        <v>111</v>
      </c>
      <c r="C25" s="224"/>
      <c r="D25" s="186"/>
      <c r="E25" s="186"/>
      <c r="F25" s="227"/>
      <c r="G25" s="227"/>
      <c r="H25" s="227"/>
      <c r="I25" s="227"/>
      <c r="J25" s="227"/>
      <c r="K25" s="227"/>
    </row>
    <row r="26" spans="1:11" ht="18" customHeight="1">
      <c r="A26" s="229"/>
      <c r="B26" s="61" t="s">
        <v>14</v>
      </c>
      <c r="C26" s="239"/>
      <c r="D26" s="186" t="e">
        <f>+IF('O5'!#REF!&lt;&gt;"",IF((1+CDS_Check!$S$4)*SUM('O5'!D32:D40)&lt;'O5'!#REF!,1,IF((1-CDS_Check!$S$4)*SUM('O5'!D32:D40)&gt;'O5'!#REF!,1,0)),IF(SUM('O5'!D32:D40)&lt;&gt;0,1,0))</f>
        <v>#REF!</v>
      </c>
      <c r="E26" s="186" t="e">
        <f>+IF('O5'!#REF!&lt;&gt;"",IF((1+CDS_Check!$S$4)*SUM('O5'!E32:E40)&lt;'O5'!#REF!,1,IF((1-CDS_Check!$S$4)*SUM('O5'!E32:E40)&gt;'O5'!#REF!,1,0)),IF(SUM('O5'!E32:E40)&lt;&gt;0,1,0))</f>
        <v>#REF!</v>
      </c>
      <c r="F26" s="227"/>
      <c r="G26" s="227"/>
      <c r="H26" s="227"/>
      <c r="I26" s="227"/>
      <c r="J26" s="186"/>
      <c r="K26" s="186"/>
    </row>
    <row r="27" spans="1:11" ht="18" customHeight="1">
      <c r="A27" s="229"/>
      <c r="B27" s="60"/>
      <c r="C27" s="239"/>
      <c r="D27" s="225"/>
      <c r="E27" s="225"/>
      <c r="F27" s="225"/>
      <c r="G27" s="225"/>
      <c r="H27" s="225"/>
      <c r="I27" s="225"/>
      <c r="J27" s="225"/>
      <c r="K27" s="225"/>
    </row>
    <row r="28" spans="1:11" ht="18" customHeight="1">
      <c r="A28" s="230"/>
      <c r="B28" s="240" t="s">
        <v>147</v>
      </c>
      <c r="C28" s="231"/>
      <c r="D28" s="241" t="e">
        <f>+IF('O5'!#REF!&lt;&gt;"",IF((1+CDS_Check!$S$4)*SUM('O5'!#REF!,'O5'!#REF!)&lt;'O5'!#REF!,1,IF((1-CDS_Check!$S$4)*SUM('O5'!#REF!,'O5'!#REF!)&gt;'O5'!#REF!,1,0)),IF(SUM('O5'!#REF!,'O5'!#REF!)&lt;&gt;0,1,0))</f>
        <v>#REF!</v>
      </c>
      <c r="E28" s="241" t="e">
        <f>+IF('O5'!#REF!&lt;&gt;"",IF((1+CDS_Check!$S$4)*SUM('O5'!#REF!,'O5'!#REF!)&lt;'O5'!#REF!,1,IF((1-CDS_Check!$S$4)*SUM('O5'!#REF!,'O5'!#REF!)&gt;'O5'!#REF!,1,0)),IF(SUM('O5'!#REF!,'O5'!#REF!)&lt;&gt;0,1,0))</f>
        <v>#REF!</v>
      </c>
      <c r="F28" s="232"/>
      <c r="G28" s="232"/>
      <c r="H28" s="232"/>
      <c r="I28" s="232"/>
      <c r="J28" s="241" t="e">
        <f>+IF('O5'!#REF!&lt;&gt;"",IF((1+CDS_Check!$S$4)*SUM('O5'!#REF!,'O5'!#REF!)&lt;'O5'!#REF!,1,IF((1-CDS_Check!$S$4)*SUM('O5'!#REF!,'O5'!#REF!)&gt;'O5'!#REF!,1,0)),IF(SUM('O5'!#REF!,'O5'!#REF!)&lt;&gt;0,1,0))</f>
        <v>#REF!</v>
      </c>
      <c r="K28" s="241" t="e">
        <f>+IF('O5'!#REF!&lt;&gt;"",IF((1+CDS_Check!$S$4)*SUM('O5'!#REF!,'O5'!#REF!)&lt;'O5'!#REF!,1,IF((1-CDS_Check!$S$4)*SUM('O5'!#REF!,'O5'!#REF!)&gt;'O5'!#REF!,1,0)),IF(SUM('O5'!#REF!,'O5'!#REF!)&lt;&gt;0,1,0))</f>
        <v>#REF!</v>
      </c>
    </row>
    <row r="29" spans="1:11" s="206" customFormat="1" ht="18">
      <c r="A29" s="233"/>
      <c r="B29" s="234"/>
      <c r="C29" s="235"/>
      <c r="D29" s="233"/>
      <c r="E29" s="233"/>
      <c r="F29" s="233"/>
      <c r="G29" s="233"/>
      <c r="H29" s="233"/>
      <c r="I29" s="233"/>
      <c r="J29" s="233"/>
      <c r="K29" s="233"/>
    </row>
    <row r="30" spans="4:5" ht="15.75">
      <c r="D30" s="237"/>
      <c r="E30" s="237"/>
    </row>
    <row r="31" spans="4:5" ht="15.75">
      <c r="D31" s="237"/>
      <c r="E31" s="237"/>
    </row>
    <row r="32" spans="4:5" ht="15.75">
      <c r="D32" s="237"/>
      <c r="E32" s="237"/>
    </row>
    <row r="33" spans="4:5" ht="15.75">
      <c r="D33" s="237"/>
      <c r="E33" s="237"/>
    </row>
    <row r="34" spans="4:5" ht="15.75">
      <c r="D34" s="237"/>
      <c r="E34" s="237"/>
    </row>
    <row r="35" spans="4:5" ht="15.75">
      <c r="D35" s="237"/>
      <c r="E35" s="237"/>
    </row>
    <row r="36" spans="4:5" ht="15.75">
      <c r="D36" s="237"/>
      <c r="E36" s="237"/>
    </row>
    <row r="37" spans="4:5" ht="15.75">
      <c r="D37" s="237"/>
      <c r="E37" s="237"/>
    </row>
    <row r="38" spans="4:5" ht="15.75">
      <c r="D38" s="237"/>
      <c r="E38" s="237"/>
    </row>
    <row r="39" spans="4:5" ht="15.75">
      <c r="D39" s="237"/>
      <c r="E39" s="237"/>
    </row>
    <row r="40" spans="4:5" ht="15.75">
      <c r="D40" s="237"/>
      <c r="E40" s="237"/>
    </row>
    <row r="41" spans="4:5" ht="15.75">
      <c r="D41" s="237"/>
      <c r="E41" s="237"/>
    </row>
    <row r="42" spans="4:5" ht="15.75">
      <c r="D42" s="237"/>
      <c r="E42" s="237"/>
    </row>
    <row r="43" spans="4:5" ht="15.75">
      <c r="D43" s="237"/>
      <c r="E43" s="237"/>
    </row>
    <row r="44" spans="4:5" ht="15.75">
      <c r="D44" s="237"/>
      <c r="E44" s="237"/>
    </row>
    <row r="45" spans="4:5" ht="15.75">
      <c r="D45" s="237"/>
      <c r="E45" s="237"/>
    </row>
    <row r="46" spans="4:5" ht="15.75">
      <c r="D46" s="237"/>
      <c r="E46" s="237"/>
    </row>
    <row r="47" spans="4:5" ht="15.75">
      <c r="D47" s="237"/>
      <c r="E47" s="237"/>
    </row>
    <row r="48" spans="4:5" ht="15.75">
      <c r="D48" s="237"/>
      <c r="E48" s="237"/>
    </row>
    <row r="49" spans="4:5" ht="15.75">
      <c r="D49" s="237"/>
      <c r="E49" s="237"/>
    </row>
    <row r="50" spans="4:5" ht="15.75">
      <c r="D50" s="237"/>
      <c r="E50" s="237"/>
    </row>
    <row r="51" spans="4:5" ht="15.75">
      <c r="D51" s="237"/>
      <c r="E51" s="237"/>
    </row>
    <row r="52" spans="4:5" ht="15.75">
      <c r="D52" s="237"/>
      <c r="E52" s="237"/>
    </row>
    <row r="53" spans="4:5" ht="15.75">
      <c r="D53" s="237"/>
      <c r="E53" s="237"/>
    </row>
    <row r="54" spans="4:5" ht="15.75">
      <c r="D54" s="237"/>
      <c r="E54" s="237"/>
    </row>
    <row r="55" spans="4:5" ht="15.75">
      <c r="D55" s="237"/>
      <c r="E55" s="237"/>
    </row>
    <row r="56" spans="4:5" ht="15.75">
      <c r="D56" s="237"/>
      <c r="E56" s="237"/>
    </row>
    <row r="57" spans="4:5" ht="15.75">
      <c r="D57" s="237"/>
      <c r="E57" s="237"/>
    </row>
    <row r="58" spans="4:5" ht="15.75">
      <c r="D58" s="237"/>
      <c r="E58" s="237"/>
    </row>
    <row r="59" spans="4:5" ht="15.75">
      <c r="D59" s="237"/>
      <c r="E59" s="237"/>
    </row>
    <row r="60" spans="4:5" ht="15.75">
      <c r="D60" s="237"/>
      <c r="E60" s="237"/>
    </row>
    <row r="61" spans="4:5" ht="15.75">
      <c r="D61" s="237"/>
      <c r="E61" s="237"/>
    </row>
    <row r="62" spans="4:5" ht="15.75">
      <c r="D62" s="237"/>
      <c r="E62" s="237"/>
    </row>
    <row r="63" spans="4:5" ht="15.75">
      <c r="D63" s="237"/>
      <c r="E63" s="237"/>
    </row>
    <row r="64" spans="4:5" ht="15.75">
      <c r="D64" s="237"/>
      <c r="E64" s="237"/>
    </row>
    <row r="65" spans="4:5" ht="15.75">
      <c r="D65" s="238"/>
      <c r="E65" s="238"/>
    </row>
  </sheetData>
  <sheetProtection/>
  <mergeCells count="13">
    <mergeCell ref="H14:H15"/>
    <mergeCell ref="I14:I15"/>
    <mergeCell ref="J13:J15"/>
    <mergeCell ref="J12:K12"/>
    <mergeCell ref="K13:K15"/>
    <mergeCell ref="H13:I13"/>
    <mergeCell ref="B13:C15"/>
    <mergeCell ref="D13:E13"/>
    <mergeCell ref="F13:G13"/>
    <mergeCell ref="D14:D15"/>
    <mergeCell ref="E14:E15"/>
    <mergeCell ref="F14:F15"/>
    <mergeCell ref="G14:G15"/>
  </mergeCells>
  <printOptions/>
  <pageMargins left="0.75" right="0.75" top="1" bottom="1" header="0.5" footer="0.5"/>
  <pageSetup fitToHeight="1" fitToWidth="1" horizontalDpi="600" verticalDpi="600" orientation="portrait" paperSize="9" scale="41" r:id="rId1"/>
</worksheet>
</file>

<file path=xl/worksheets/sheet2.xml><?xml version="1.0" encoding="utf-8"?>
<worksheet xmlns="http://schemas.openxmlformats.org/spreadsheetml/2006/main" xmlns:r="http://schemas.openxmlformats.org/officeDocument/2006/relationships">
  <sheetPr codeName="Sheet14"/>
  <dimension ref="B2:M71"/>
  <sheetViews>
    <sheetView zoomScale="85" zoomScaleNormal="85" zoomScalePageLayoutView="0" workbookViewId="0" topLeftCell="A1">
      <selection activeCell="A1" sqref="A1"/>
    </sheetView>
  </sheetViews>
  <sheetFormatPr defaultColWidth="0" defaultRowHeight="0" customHeight="1" zeroHeight="1"/>
  <cols>
    <col min="1" max="1" width="1.875" style="16" customWidth="1"/>
    <col min="2" max="2" width="25.00390625" style="314" customWidth="1"/>
    <col min="3" max="3" width="1.75390625" style="16" customWidth="1"/>
    <col min="4" max="4" width="14.875" style="16" customWidth="1"/>
    <col min="5" max="6" width="9.125" style="16" customWidth="1"/>
    <col min="7" max="7" width="8.875" style="16" customWidth="1"/>
    <col min="8" max="8" width="9.125" style="16" customWidth="1"/>
    <col min="9" max="9" width="11.25390625" style="16" customWidth="1"/>
    <col min="10" max="10" width="8.75390625" style="16" customWidth="1"/>
    <col min="11" max="11" width="7.75390625" style="16" customWidth="1"/>
    <col min="12" max="12" width="2.875" style="93" customWidth="1"/>
    <col min="13" max="16384" width="9.125" style="16" hidden="1" customWidth="1"/>
  </cols>
  <sheetData>
    <row r="1" ht="12" customHeight="1"/>
    <row r="2" spans="2:13" ht="30" customHeight="1">
      <c r="B2" s="702" t="s">
        <v>276</v>
      </c>
      <c r="C2" s="703"/>
      <c r="D2" s="703"/>
      <c r="E2" s="703"/>
      <c r="F2" s="703"/>
      <c r="G2" s="703"/>
      <c r="H2" s="703"/>
      <c r="I2" s="703"/>
      <c r="J2" s="703"/>
      <c r="K2" s="704"/>
      <c r="M2" s="658"/>
    </row>
    <row r="3" ht="16.5" customHeight="1"/>
    <row r="4" spans="2:11" ht="55.5" customHeight="1">
      <c r="B4" s="707" t="s">
        <v>359</v>
      </c>
      <c r="C4" s="708"/>
      <c r="D4" s="708"/>
      <c r="E4" s="708"/>
      <c r="F4" s="708"/>
      <c r="G4" s="708"/>
      <c r="H4" s="708"/>
      <c r="I4" s="708"/>
      <c r="J4" s="708"/>
      <c r="K4" s="709"/>
    </row>
    <row r="5" spans="2:11" ht="133.5" customHeight="1">
      <c r="B5" s="710" t="s">
        <v>360</v>
      </c>
      <c r="C5" s="711"/>
      <c r="D5" s="711"/>
      <c r="E5" s="711"/>
      <c r="F5" s="711"/>
      <c r="G5" s="711"/>
      <c r="H5" s="711"/>
      <c r="I5" s="711"/>
      <c r="J5" s="711"/>
      <c r="K5" s="712"/>
    </row>
    <row r="6" spans="2:11" s="93" customFormat="1" ht="8.25" customHeight="1">
      <c r="B6" s="315"/>
      <c r="C6" s="315"/>
      <c r="D6" s="315"/>
      <c r="E6" s="315"/>
      <c r="F6" s="315"/>
      <c r="G6" s="315"/>
      <c r="H6" s="315"/>
      <c r="I6" s="315"/>
      <c r="J6" s="315"/>
      <c r="K6" s="315"/>
    </row>
    <row r="7" ht="9" customHeight="1"/>
    <row r="8" spans="2:11" ht="30.75" customHeight="1" thickBot="1">
      <c r="B8" s="313" t="s">
        <v>131</v>
      </c>
      <c r="C8" s="316"/>
      <c r="D8" s="706" t="s">
        <v>277</v>
      </c>
      <c r="E8" s="706"/>
      <c r="F8" s="706"/>
      <c r="G8" s="706"/>
      <c r="H8" s="706"/>
      <c r="I8" s="706"/>
      <c r="J8" s="706"/>
      <c r="K8" s="706"/>
    </row>
    <row r="9" spans="2:11" ht="16.5" thickTop="1">
      <c r="B9" s="317"/>
      <c r="D9" s="317"/>
      <c r="E9" s="317"/>
      <c r="F9" s="317"/>
      <c r="G9" s="317"/>
      <c r="H9" s="317"/>
      <c r="I9" s="317"/>
      <c r="J9" s="317"/>
      <c r="K9" s="317"/>
    </row>
    <row r="10" spans="2:11" ht="44.25" customHeight="1">
      <c r="B10" s="630" t="s">
        <v>278</v>
      </c>
      <c r="C10" s="339"/>
      <c r="D10" s="705" t="s">
        <v>282</v>
      </c>
      <c r="E10" s="699"/>
      <c r="F10" s="699"/>
      <c r="G10" s="699"/>
      <c r="H10" s="699"/>
      <c r="I10" s="699"/>
      <c r="J10" s="699"/>
      <c r="K10" s="700"/>
    </row>
    <row r="11" spans="2:11" ht="12.75">
      <c r="B11" s="340"/>
      <c r="C11" s="341"/>
      <c r="D11" s="342"/>
      <c r="E11" s="342"/>
      <c r="F11" s="342"/>
      <c r="G11" s="342"/>
      <c r="H11" s="342"/>
      <c r="I11" s="342"/>
      <c r="J11" s="342"/>
      <c r="K11" s="342"/>
    </row>
    <row r="12" spans="2:11" ht="38.25" customHeight="1">
      <c r="B12" s="630" t="s">
        <v>354</v>
      </c>
      <c r="C12" s="341"/>
      <c r="D12" s="705" t="s">
        <v>286</v>
      </c>
      <c r="E12" s="699"/>
      <c r="F12" s="699"/>
      <c r="G12" s="699"/>
      <c r="H12" s="699"/>
      <c r="I12" s="699"/>
      <c r="J12" s="699"/>
      <c r="K12" s="700"/>
    </row>
    <row r="13" spans="2:11" ht="12.75">
      <c r="B13" s="340"/>
      <c r="C13" s="341"/>
      <c r="D13" s="342"/>
      <c r="E13" s="342"/>
      <c r="F13" s="342"/>
      <c r="G13" s="342"/>
      <c r="H13" s="342"/>
      <c r="I13" s="342"/>
      <c r="J13" s="342"/>
      <c r="K13" s="342"/>
    </row>
    <row r="14" spans="2:11" ht="38.25" customHeight="1">
      <c r="B14" s="631" t="s">
        <v>337</v>
      </c>
      <c r="C14" s="341"/>
      <c r="D14" s="342"/>
      <c r="E14" s="342"/>
      <c r="F14" s="342"/>
      <c r="G14" s="342"/>
      <c r="H14" s="342"/>
      <c r="I14" s="342"/>
      <c r="J14" s="342"/>
      <c r="K14" s="342"/>
    </row>
    <row r="15" spans="2:11" ht="24" customHeight="1">
      <c r="B15" s="318" t="s">
        <v>279</v>
      </c>
      <c r="C15" s="341"/>
      <c r="D15" s="342"/>
      <c r="E15" s="342"/>
      <c r="F15" s="342"/>
      <c r="G15" s="342"/>
      <c r="H15" s="342"/>
      <c r="I15" s="342"/>
      <c r="J15" s="342"/>
      <c r="K15" s="342"/>
    </row>
    <row r="16" spans="2:11" ht="66.75" customHeight="1">
      <c r="B16" s="340"/>
      <c r="C16" s="341"/>
      <c r="D16" s="696" t="s">
        <v>283</v>
      </c>
      <c r="E16" s="697"/>
      <c r="F16" s="697"/>
      <c r="G16" s="697"/>
      <c r="H16" s="697"/>
      <c r="I16" s="697"/>
      <c r="J16" s="697"/>
      <c r="K16" s="698"/>
    </row>
    <row r="17" spans="2:11" ht="12.75">
      <c r="B17" s="340"/>
      <c r="C17" s="341"/>
      <c r="D17" s="319"/>
      <c r="E17" s="319"/>
      <c r="F17" s="319"/>
      <c r="G17" s="319"/>
      <c r="H17" s="319"/>
      <c r="I17" s="319"/>
      <c r="J17" s="319"/>
      <c r="K17" s="319"/>
    </row>
    <row r="18" spans="2:11" ht="66.75" customHeight="1">
      <c r="B18" s="340"/>
      <c r="C18" s="341"/>
      <c r="D18" s="696" t="s">
        <v>298</v>
      </c>
      <c r="E18" s="697"/>
      <c r="F18" s="697"/>
      <c r="G18" s="697"/>
      <c r="H18" s="697"/>
      <c r="I18" s="697"/>
      <c r="J18" s="697"/>
      <c r="K18" s="698"/>
    </row>
    <row r="19" spans="2:11" ht="12.75">
      <c r="B19" s="340"/>
      <c r="C19" s="341"/>
      <c r="D19" s="319"/>
      <c r="E19" s="319"/>
      <c r="F19" s="319"/>
      <c r="G19" s="319"/>
      <c r="H19" s="319"/>
      <c r="I19" s="319"/>
      <c r="J19" s="319"/>
      <c r="K19" s="319"/>
    </row>
    <row r="20" spans="2:11" ht="62.25" customHeight="1">
      <c r="B20" s="340"/>
      <c r="C20" s="320"/>
      <c r="D20" s="696" t="s">
        <v>299</v>
      </c>
      <c r="E20" s="697"/>
      <c r="F20" s="697"/>
      <c r="G20" s="697"/>
      <c r="H20" s="697"/>
      <c r="I20" s="697"/>
      <c r="J20" s="697"/>
      <c r="K20" s="698"/>
    </row>
    <row r="21" spans="2:11" ht="16.5" customHeight="1">
      <c r="B21" s="340"/>
      <c r="C21" s="341"/>
      <c r="D21" s="342"/>
      <c r="E21" s="632"/>
      <c r="F21" s="342"/>
      <c r="G21" s="342"/>
      <c r="H21" s="342"/>
      <c r="I21" s="342"/>
      <c r="J21" s="342"/>
      <c r="K21" s="342"/>
    </row>
    <row r="22" spans="2:11" ht="12.75">
      <c r="B22" s="318" t="s">
        <v>280</v>
      </c>
      <c r="C22" s="341"/>
      <c r="D22" s="342"/>
      <c r="E22" s="342"/>
      <c r="F22" s="342"/>
      <c r="G22" s="342"/>
      <c r="H22" s="342"/>
      <c r="I22" s="342"/>
      <c r="J22" s="342"/>
      <c r="K22" s="342"/>
    </row>
    <row r="23" spans="2:11" ht="57.75" customHeight="1">
      <c r="B23" s="340"/>
      <c r="C23" s="341"/>
      <c r="D23" s="696" t="s">
        <v>284</v>
      </c>
      <c r="E23" s="697"/>
      <c r="F23" s="697"/>
      <c r="G23" s="697"/>
      <c r="H23" s="697"/>
      <c r="I23" s="697"/>
      <c r="J23" s="697"/>
      <c r="K23" s="698"/>
    </row>
    <row r="24" spans="2:11" ht="12.75">
      <c r="B24" s="340"/>
      <c r="C24" s="341"/>
      <c r="D24" s="321"/>
      <c r="E24" s="322"/>
      <c r="F24" s="322"/>
      <c r="G24" s="322"/>
      <c r="H24" s="322"/>
      <c r="I24" s="322"/>
      <c r="J24" s="322"/>
      <c r="K24" s="322"/>
    </row>
    <row r="25" spans="2:11" ht="12.75">
      <c r="B25" s="318" t="s">
        <v>34</v>
      </c>
      <c r="C25" s="341"/>
      <c r="D25" s="341"/>
      <c r="E25" s="341"/>
      <c r="F25" s="341"/>
      <c r="G25" s="341"/>
      <c r="H25" s="341"/>
      <c r="I25" s="341"/>
      <c r="J25" s="341"/>
      <c r="K25" s="341"/>
    </row>
    <row r="26" spans="2:11" ht="12.75">
      <c r="B26" s="340"/>
      <c r="C26" s="338"/>
      <c r="D26" s="323"/>
      <c r="E26" s="343"/>
      <c r="F26" s="343"/>
      <c r="G26" s="343"/>
      <c r="H26" s="343"/>
      <c r="I26" s="343"/>
      <c r="J26" s="343"/>
      <c r="K26" s="343"/>
    </row>
    <row r="27" spans="2:11" ht="42" customHeight="1">
      <c r="B27" s="340"/>
      <c r="C27" s="341"/>
      <c r="D27" s="696" t="s">
        <v>300</v>
      </c>
      <c r="E27" s="697"/>
      <c r="F27" s="697"/>
      <c r="G27" s="697"/>
      <c r="H27" s="697"/>
      <c r="I27" s="697"/>
      <c r="J27" s="697"/>
      <c r="K27" s="698"/>
    </row>
    <row r="28" spans="2:11" ht="12.75">
      <c r="B28" s="340"/>
      <c r="C28" s="341"/>
      <c r="D28" s="341"/>
      <c r="E28" s="341"/>
      <c r="F28" s="341"/>
      <c r="G28" s="341"/>
      <c r="H28" s="341"/>
      <c r="I28" s="341"/>
      <c r="J28" s="341"/>
      <c r="K28" s="341"/>
    </row>
    <row r="29" spans="2:11" ht="36" customHeight="1">
      <c r="B29" s="631" t="s">
        <v>338</v>
      </c>
      <c r="C29" s="341"/>
      <c r="D29" s="342"/>
      <c r="E29" s="342"/>
      <c r="F29" s="342"/>
      <c r="G29" s="342"/>
      <c r="H29" s="342"/>
      <c r="I29" s="342"/>
      <c r="J29" s="342"/>
      <c r="K29" s="342"/>
    </row>
    <row r="30" spans="2:11" ht="29.25" customHeight="1">
      <c r="B30" s="318" t="s">
        <v>279</v>
      </c>
      <c r="C30" s="341"/>
      <c r="D30" s="342"/>
      <c r="E30" s="342"/>
      <c r="F30" s="342"/>
      <c r="G30" s="342"/>
      <c r="H30" s="342"/>
      <c r="I30" s="342"/>
      <c r="J30" s="342"/>
      <c r="K30" s="342"/>
    </row>
    <row r="31" spans="2:11" ht="66.75" customHeight="1">
      <c r="B31" s="340"/>
      <c r="C31" s="341"/>
      <c r="D31" s="696" t="s">
        <v>283</v>
      </c>
      <c r="E31" s="697"/>
      <c r="F31" s="697"/>
      <c r="G31" s="697"/>
      <c r="H31" s="697"/>
      <c r="I31" s="697"/>
      <c r="J31" s="697"/>
      <c r="K31" s="698"/>
    </row>
    <row r="32" spans="2:11" ht="12.75">
      <c r="B32" s="340"/>
      <c r="C32" s="341"/>
      <c r="D32" s="319"/>
      <c r="E32" s="319"/>
      <c r="F32" s="319"/>
      <c r="G32" s="319"/>
      <c r="H32" s="319"/>
      <c r="I32" s="319"/>
      <c r="J32" s="319"/>
      <c r="K32" s="319"/>
    </row>
    <row r="33" spans="2:11" ht="66.75" customHeight="1">
      <c r="B33" s="340"/>
      <c r="C33" s="341"/>
      <c r="D33" s="696" t="s">
        <v>301</v>
      </c>
      <c r="E33" s="697"/>
      <c r="F33" s="697"/>
      <c r="G33" s="697"/>
      <c r="H33" s="697"/>
      <c r="I33" s="697"/>
      <c r="J33" s="697"/>
      <c r="K33" s="698"/>
    </row>
    <row r="34" spans="2:11" ht="12.75">
      <c r="B34" s="340"/>
      <c r="C34" s="341"/>
      <c r="D34" s="319"/>
      <c r="E34" s="319"/>
      <c r="F34" s="319"/>
      <c r="G34" s="319"/>
      <c r="H34" s="319"/>
      <c r="I34" s="319"/>
      <c r="J34" s="319"/>
      <c r="K34" s="319"/>
    </row>
    <row r="35" spans="2:11" ht="62.25" customHeight="1">
      <c r="B35" s="340"/>
      <c r="C35" s="320"/>
      <c r="D35" s="696" t="s">
        <v>302</v>
      </c>
      <c r="E35" s="697"/>
      <c r="F35" s="697"/>
      <c r="G35" s="697"/>
      <c r="H35" s="697"/>
      <c r="I35" s="697"/>
      <c r="J35" s="697"/>
      <c r="K35" s="698"/>
    </row>
    <row r="36" spans="2:11" ht="13.5" customHeight="1">
      <c r="B36" s="340"/>
      <c r="C36" s="341"/>
      <c r="D36" s="342"/>
      <c r="E36" s="342"/>
      <c r="F36" s="342"/>
      <c r="G36" s="342"/>
      <c r="H36" s="342"/>
      <c r="I36" s="342"/>
      <c r="J36" s="342"/>
      <c r="K36" s="342"/>
    </row>
    <row r="37" spans="2:11" ht="12.75">
      <c r="B37" s="318" t="s">
        <v>280</v>
      </c>
      <c r="C37" s="341"/>
      <c r="D37" s="342"/>
      <c r="E37" s="342"/>
      <c r="F37" s="342"/>
      <c r="G37" s="342"/>
      <c r="H37" s="342"/>
      <c r="I37" s="342"/>
      <c r="J37" s="342"/>
      <c r="K37" s="342"/>
    </row>
    <row r="38" spans="2:11" ht="57.75" customHeight="1">
      <c r="B38" s="340"/>
      <c r="C38" s="341"/>
      <c r="D38" s="696" t="s">
        <v>295</v>
      </c>
      <c r="E38" s="697"/>
      <c r="F38" s="697"/>
      <c r="G38" s="697"/>
      <c r="H38" s="697"/>
      <c r="I38" s="697"/>
      <c r="J38" s="697"/>
      <c r="K38" s="698"/>
    </row>
    <row r="39" spans="2:11" ht="12.75">
      <c r="B39" s="340"/>
      <c r="C39" s="341"/>
      <c r="D39" s="321"/>
      <c r="E39" s="322"/>
      <c r="F39" s="322"/>
      <c r="G39" s="322"/>
      <c r="H39" s="322"/>
      <c r="I39" s="322"/>
      <c r="J39" s="322"/>
      <c r="K39" s="322"/>
    </row>
    <row r="40" spans="2:11" ht="36.75" customHeight="1">
      <c r="B40" s="631" t="s">
        <v>339</v>
      </c>
      <c r="C40" s="324"/>
      <c r="D40" s="342"/>
      <c r="E40" s="342"/>
      <c r="F40" s="342"/>
      <c r="G40" s="342"/>
      <c r="H40" s="342"/>
      <c r="I40" s="342"/>
      <c r="J40" s="342"/>
      <c r="K40" s="342"/>
    </row>
    <row r="41" spans="2:11" ht="20.25" customHeight="1">
      <c r="B41" s="318" t="s">
        <v>279</v>
      </c>
      <c r="C41" s="341"/>
      <c r="D41" s="342"/>
      <c r="E41" s="342"/>
      <c r="F41" s="342"/>
      <c r="G41" s="342"/>
      <c r="H41" s="342"/>
      <c r="I41" s="342"/>
      <c r="J41" s="342"/>
      <c r="K41" s="342"/>
    </row>
    <row r="42" spans="2:11" ht="66.75" customHeight="1">
      <c r="B42" s="340"/>
      <c r="C42" s="341"/>
      <c r="D42" s="696" t="s">
        <v>296</v>
      </c>
      <c r="E42" s="697"/>
      <c r="F42" s="697"/>
      <c r="G42" s="697"/>
      <c r="H42" s="697"/>
      <c r="I42" s="697"/>
      <c r="J42" s="697"/>
      <c r="K42" s="698"/>
    </row>
    <row r="43" spans="2:11" ht="12.75">
      <c r="B43" s="340"/>
      <c r="C43" s="341"/>
      <c r="D43" s="319"/>
      <c r="E43" s="319"/>
      <c r="F43" s="319"/>
      <c r="G43" s="319"/>
      <c r="H43" s="319"/>
      <c r="I43" s="319"/>
      <c r="J43" s="319"/>
      <c r="K43" s="319"/>
    </row>
    <row r="44" spans="2:11" ht="66.75" customHeight="1">
      <c r="B44" s="340"/>
      <c r="C44" s="341"/>
      <c r="D44" s="696" t="s">
        <v>304</v>
      </c>
      <c r="E44" s="697"/>
      <c r="F44" s="697"/>
      <c r="G44" s="697"/>
      <c r="H44" s="697"/>
      <c r="I44" s="697"/>
      <c r="J44" s="697"/>
      <c r="K44" s="698"/>
    </row>
    <row r="45" spans="2:11" ht="12.75">
      <c r="B45" s="340"/>
      <c r="C45" s="341"/>
      <c r="D45" s="319"/>
      <c r="E45" s="319"/>
      <c r="F45" s="319"/>
      <c r="G45" s="319"/>
      <c r="H45" s="319"/>
      <c r="I45" s="319"/>
      <c r="J45" s="319"/>
      <c r="K45" s="319"/>
    </row>
    <row r="46" spans="2:11" ht="62.25" customHeight="1">
      <c r="B46" s="340"/>
      <c r="C46" s="320"/>
      <c r="D46" s="696" t="s">
        <v>303</v>
      </c>
      <c r="E46" s="697"/>
      <c r="F46" s="697"/>
      <c r="G46" s="697"/>
      <c r="H46" s="697"/>
      <c r="I46" s="697"/>
      <c r="J46" s="697"/>
      <c r="K46" s="698"/>
    </row>
    <row r="47" spans="2:11" ht="3.75" customHeight="1">
      <c r="B47" s="340"/>
      <c r="C47" s="341"/>
      <c r="D47" s="342"/>
      <c r="E47" s="342"/>
      <c r="F47" s="342"/>
      <c r="G47" s="342"/>
      <c r="H47" s="342"/>
      <c r="I47" s="342"/>
      <c r="J47" s="342"/>
      <c r="K47" s="342"/>
    </row>
    <row r="48" spans="2:11" ht="12.75">
      <c r="B48" s="318" t="s">
        <v>280</v>
      </c>
      <c r="C48" s="341"/>
      <c r="D48" s="342"/>
      <c r="E48" s="342"/>
      <c r="F48" s="342"/>
      <c r="G48" s="342"/>
      <c r="H48" s="342"/>
      <c r="I48" s="342"/>
      <c r="J48" s="342"/>
      <c r="K48" s="342"/>
    </row>
    <row r="49" spans="2:11" ht="57.75" customHeight="1">
      <c r="B49" s="340"/>
      <c r="C49" s="341"/>
      <c r="D49" s="696" t="s">
        <v>285</v>
      </c>
      <c r="E49" s="697"/>
      <c r="F49" s="697"/>
      <c r="G49" s="697"/>
      <c r="H49" s="697"/>
      <c r="I49" s="697"/>
      <c r="J49" s="697"/>
      <c r="K49" s="698"/>
    </row>
    <row r="50" spans="2:11" ht="12.75">
      <c r="B50" s="340"/>
      <c r="C50" s="341"/>
      <c r="D50" s="321"/>
      <c r="E50" s="322"/>
      <c r="F50" s="322"/>
      <c r="G50" s="322"/>
      <c r="H50" s="322"/>
      <c r="I50" s="322"/>
      <c r="J50" s="322"/>
      <c r="K50" s="322"/>
    </row>
    <row r="51" spans="2:11" ht="18" customHeight="1">
      <c r="B51" s="340"/>
      <c r="C51" s="341"/>
      <c r="D51" s="319"/>
      <c r="E51" s="319"/>
      <c r="F51" s="319"/>
      <c r="G51" s="319"/>
      <c r="H51" s="319"/>
      <c r="I51" s="319"/>
      <c r="J51" s="319"/>
      <c r="K51" s="319"/>
    </row>
    <row r="52" spans="2:11" ht="42" customHeight="1">
      <c r="B52" s="631" t="s">
        <v>340</v>
      </c>
      <c r="C52" s="341"/>
      <c r="D52" s="341"/>
      <c r="E52" s="341"/>
      <c r="F52" s="341"/>
      <c r="G52" s="341"/>
      <c r="H52" s="341"/>
      <c r="I52" s="341"/>
      <c r="J52" s="341"/>
      <c r="K52" s="341"/>
    </row>
    <row r="53" spans="2:11" ht="32.25" customHeight="1">
      <c r="B53" s="318" t="s">
        <v>279</v>
      </c>
      <c r="C53" s="341"/>
      <c r="D53" s="342"/>
      <c r="E53" s="342"/>
      <c r="F53" s="342"/>
      <c r="G53" s="342"/>
      <c r="H53" s="342"/>
      <c r="I53" s="342"/>
      <c r="J53" s="342"/>
      <c r="K53" s="342"/>
    </row>
    <row r="54" spans="2:11" ht="66.75" customHeight="1">
      <c r="B54" s="340"/>
      <c r="C54" s="341"/>
      <c r="D54" s="696" t="s">
        <v>297</v>
      </c>
      <c r="E54" s="697"/>
      <c r="F54" s="697"/>
      <c r="G54" s="697"/>
      <c r="H54" s="697"/>
      <c r="I54" s="697"/>
      <c r="J54" s="697"/>
      <c r="K54" s="698"/>
    </row>
    <row r="55" spans="2:11" ht="12.75">
      <c r="B55" s="340"/>
      <c r="C55" s="341"/>
      <c r="D55" s="319"/>
      <c r="E55" s="319"/>
      <c r="F55" s="319"/>
      <c r="G55" s="319"/>
      <c r="H55" s="319"/>
      <c r="I55" s="319"/>
      <c r="J55" s="319"/>
      <c r="K55" s="319"/>
    </row>
    <row r="56" spans="2:11" ht="62.25" customHeight="1">
      <c r="B56" s="325" t="s">
        <v>280</v>
      </c>
      <c r="C56" s="320"/>
      <c r="D56" s="696" t="s">
        <v>0</v>
      </c>
      <c r="E56" s="699"/>
      <c r="F56" s="699"/>
      <c r="G56" s="699"/>
      <c r="H56" s="699"/>
      <c r="I56" s="699"/>
      <c r="J56" s="699"/>
      <c r="K56" s="700"/>
    </row>
    <row r="57" spans="2:11" ht="12.75">
      <c r="B57" s="340"/>
      <c r="C57" s="341"/>
      <c r="D57" s="342"/>
      <c r="E57" s="342"/>
      <c r="F57" s="342"/>
      <c r="G57" s="342"/>
      <c r="H57" s="342"/>
      <c r="I57" s="342"/>
      <c r="J57" s="342"/>
      <c r="K57" s="342"/>
    </row>
    <row r="58" spans="2:11" ht="90" customHeight="1">
      <c r="B58" s="325" t="s">
        <v>281</v>
      </c>
      <c r="C58" s="341"/>
      <c r="D58" s="696" t="s">
        <v>348</v>
      </c>
      <c r="E58" s="699"/>
      <c r="F58" s="699"/>
      <c r="G58" s="699"/>
      <c r="H58" s="699"/>
      <c r="I58" s="699"/>
      <c r="J58" s="699"/>
      <c r="K58" s="700"/>
    </row>
    <row r="59" spans="2:11" ht="12.75">
      <c r="B59" s="340"/>
      <c r="C59" s="341"/>
      <c r="D59" s="341"/>
      <c r="E59" s="341"/>
      <c r="F59" s="341"/>
      <c r="G59" s="341"/>
      <c r="H59" s="341"/>
      <c r="I59" s="341"/>
      <c r="J59" s="341"/>
      <c r="K59" s="341"/>
    </row>
    <row r="60" spans="2:11" ht="12.75">
      <c r="B60" s="340"/>
      <c r="C60" s="341"/>
      <c r="D60" s="341"/>
      <c r="E60" s="341"/>
      <c r="F60" s="341"/>
      <c r="G60" s="341"/>
      <c r="H60" s="341"/>
      <c r="I60" s="341"/>
      <c r="J60" s="341"/>
      <c r="K60" s="341"/>
    </row>
    <row r="61" spans="2:11" ht="42" customHeight="1">
      <c r="B61" s="630" t="s">
        <v>341</v>
      </c>
      <c r="C61" s="341"/>
      <c r="D61" s="341"/>
      <c r="E61" s="341"/>
      <c r="F61" s="341"/>
      <c r="G61" s="341"/>
      <c r="H61" s="341"/>
      <c r="I61" s="341"/>
      <c r="J61" s="341"/>
      <c r="K61" s="341"/>
    </row>
    <row r="62" spans="2:11" ht="36.75" customHeight="1">
      <c r="B62" s="318" t="s">
        <v>279</v>
      </c>
      <c r="C62" s="341"/>
      <c r="D62" s="342"/>
      <c r="E62" s="342"/>
      <c r="F62" s="342"/>
      <c r="G62" s="342"/>
      <c r="H62" s="342"/>
      <c r="I62" s="342"/>
      <c r="J62" s="342"/>
      <c r="K62" s="342"/>
    </row>
    <row r="63" spans="2:11" ht="66.75" customHeight="1">
      <c r="B63" s="340"/>
      <c r="C63" s="341"/>
      <c r="D63" s="696" t="s">
        <v>296</v>
      </c>
      <c r="E63" s="697"/>
      <c r="F63" s="697"/>
      <c r="G63" s="697"/>
      <c r="H63" s="697"/>
      <c r="I63" s="697"/>
      <c r="J63" s="697"/>
      <c r="K63" s="698"/>
    </row>
    <row r="64" spans="2:11" ht="12.75">
      <c r="B64" s="340"/>
      <c r="C64" s="341"/>
      <c r="D64" s="319"/>
      <c r="E64" s="319"/>
      <c r="F64" s="319"/>
      <c r="G64" s="319"/>
      <c r="H64" s="319"/>
      <c r="I64" s="319"/>
      <c r="J64" s="319"/>
      <c r="K64" s="319"/>
    </row>
    <row r="65" spans="2:11" ht="66.75" customHeight="1">
      <c r="B65" s="340"/>
      <c r="C65" s="341"/>
      <c r="D65" s="696" t="s">
        <v>1</v>
      </c>
      <c r="E65" s="697"/>
      <c r="F65" s="697"/>
      <c r="G65" s="697"/>
      <c r="H65" s="697"/>
      <c r="I65" s="697"/>
      <c r="J65" s="697"/>
      <c r="K65" s="698"/>
    </row>
    <row r="66" spans="2:11" ht="12.75">
      <c r="B66" s="340"/>
      <c r="C66" s="341"/>
      <c r="D66" s="319"/>
      <c r="E66" s="319"/>
      <c r="F66" s="319"/>
      <c r="G66" s="319"/>
      <c r="H66" s="319"/>
      <c r="I66" s="319"/>
      <c r="J66" s="319"/>
      <c r="K66" s="319"/>
    </row>
    <row r="67" spans="2:11" ht="62.25" customHeight="1">
      <c r="B67" s="325" t="s">
        <v>280</v>
      </c>
      <c r="C67" s="320"/>
      <c r="D67" s="696" t="s">
        <v>2</v>
      </c>
      <c r="E67" s="699"/>
      <c r="F67" s="699"/>
      <c r="G67" s="699"/>
      <c r="H67" s="699"/>
      <c r="I67" s="699"/>
      <c r="J67" s="699"/>
      <c r="K67" s="700"/>
    </row>
    <row r="68" spans="2:11" ht="12.75">
      <c r="B68" s="340"/>
      <c r="C68" s="341"/>
      <c r="D68" s="319"/>
      <c r="E68" s="319"/>
      <c r="F68" s="319"/>
      <c r="G68" s="319"/>
      <c r="H68" s="319"/>
      <c r="I68" s="319"/>
      <c r="J68" s="319"/>
      <c r="K68" s="319"/>
    </row>
    <row r="69" spans="2:11" ht="62.25" customHeight="1">
      <c r="B69" s="325"/>
      <c r="C69" s="320"/>
      <c r="D69" s="701" t="s">
        <v>349</v>
      </c>
      <c r="E69" s="699"/>
      <c r="F69" s="699"/>
      <c r="G69" s="699"/>
      <c r="H69" s="699"/>
      <c r="I69" s="699"/>
      <c r="J69" s="699"/>
      <c r="K69" s="700"/>
    </row>
    <row r="70" spans="2:11" ht="12.75">
      <c r="B70" s="340"/>
      <c r="C70" s="341"/>
      <c r="D70" s="341"/>
      <c r="E70" s="341"/>
      <c r="F70" s="341"/>
      <c r="G70" s="341"/>
      <c r="H70" s="341"/>
      <c r="I70" s="341"/>
      <c r="J70" s="341"/>
      <c r="K70" s="341"/>
    </row>
    <row r="71" spans="2:11" ht="90" customHeight="1">
      <c r="B71" s="325" t="s">
        <v>281</v>
      </c>
      <c r="C71" s="341"/>
      <c r="D71" s="701" t="s">
        <v>350</v>
      </c>
      <c r="E71" s="699"/>
      <c r="F71" s="699"/>
      <c r="G71" s="699"/>
      <c r="H71" s="699"/>
      <c r="I71" s="699"/>
      <c r="J71" s="699"/>
      <c r="K71" s="700"/>
    </row>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mergeCells count="27">
    <mergeCell ref="D35:K35"/>
    <mergeCell ref="D31:K31"/>
    <mergeCell ref="D33:K33"/>
    <mergeCell ref="D8:K8"/>
    <mergeCell ref="B4:K4"/>
    <mergeCell ref="B5:K5"/>
    <mergeCell ref="D20:K20"/>
    <mergeCell ref="D23:K23"/>
    <mergeCell ref="D27:K27"/>
    <mergeCell ref="B2:K2"/>
    <mergeCell ref="D46:K46"/>
    <mergeCell ref="D38:K38"/>
    <mergeCell ref="D44:K44"/>
    <mergeCell ref="D49:K49"/>
    <mergeCell ref="D42:K42"/>
    <mergeCell ref="D10:K10"/>
    <mergeCell ref="D16:K16"/>
    <mergeCell ref="D18:K18"/>
    <mergeCell ref="D12:K12"/>
    <mergeCell ref="D54:K54"/>
    <mergeCell ref="D56:K56"/>
    <mergeCell ref="D71:K71"/>
    <mergeCell ref="D58:K58"/>
    <mergeCell ref="D63:K63"/>
    <mergeCell ref="D65:K65"/>
    <mergeCell ref="D67:K67"/>
    <mergeCell ref="D69:K69"/>
  </mergeCells>
  <printOptions/>
  <pageMargins left="0.29" right="0.56" top="0.42" bottom="0.44" header="0.26" footer="0.24"/>
  <pageSetup horizontalDpi="600" verticalDpi="600" orientation="portrait" paperSize="9" scale="95" r:id="rId1"/>
  <headerFooter alignWithMargins="0">
    <oddFooter>&amp;R2013 Triennial Central Bank Survey</oddFooter>
  </headerFooter>
</worksheet>
</file>

<file path=xl/worksheets/sheet3.xml><?xml version="1.0" encoding="utf-8"?>
<worksheet xmlns="http://schemas.openxmlformats.org/spreadsheetml/2006/main" xmlns:r="http://schemas.openxmlformats.org/officeDocument/2006/relationships">
  <sheetPr codeName="Sheet35"/>
  <dimension ref="A1:E9"/>
  <sheetViews>
    <sheetView showGridLines="0" zoomScalePageLayoutView="0" workbookViewId="0" topLeftCell="A1">
      <selection activeCell="A1" sqref="A1"/>
    </sheetView>
  </sheetViews>
  <sheetFormatPr defaultColWidth="0" defaultRowHeight="12" zeroHeight="1"/>
  <cols>
    <col min="1" max="1" width="2.125" style="488" customWidth="1"/>
    <col min="2" max="2" width="6.875" style="488" customWidth="1"/>
    <col min="3" max="3" width="24.25390625" style="488" customWidth="1"/>
    <col min="4" max="4" width="16.75390625" style="493" customWidth="1"/>
    <col min="5" max="5" width="9.125" style="488" customWidth="1"/>
    <col min="6" max="16384" width="0" style="484" hidden="1" customWidth="1"/>
  </cols>
  <sheetData>
    <row r="1" spans="1:4" s="488" customFormat="1" ht="12">
      <c r="A1" s="486"/>
      <c r="B1" s="486"/>
      <c r="C1" s="486"/>
      <c r="D1" s="487"/>
    </row>
    <row r="2" spans="1:4" s="488" customFormat="1" ht="14.25">
      <c r="A2" s="486"/>
      <c r="B2" s="486"/>
      <c r="C2" s="453" t="s">
        <v>334</v>
      </c>
      <c r="D2" s="659"/>
    </row>
    <row r="3" spans="1:4" s="488" customFormat="1" ht="19.5" customHeight="1">
      <c r="A3" s="486"/>
      <c r="B3" s="486"/>
      <c r="D3" s="493"/>
    </row>
    <row r="4" spans="1:4" s="488" customFormat="1" ht="33" customHeight="1">
      <c r="A4" s="486"/>
      <c r="B4" s="486"/>
      <c r="C4" s="660" t="s">
        <v>335</v>
      </c>
      <c r="D4" s="661" t="s">
        <v>336</v>
      </c>
    </row>
    <row r="5" spans="1:5" s="485" customFormat="1" ht="19.5" customHeight="1">
      <c r="A5" s="489"/>
      <c r="B5" s="490"/>
      <c r="C5" s="662" t="s">
        <v>337</v>
      </c>
      <c r="D5" s="663">
        <f>MAX(ABS('O1'!F43),ABS('O1'!F44))</f>
        <v>0</v>
      </c>
      <c r="E5" s="491"/>
    </row>
    <row r="6" spans="1:5" s="485" customFormat="1" ht="19.5" customHeight="1">
      <c r="A6" s="489"/>
      <c r="B6" s="490"/>
      <c r="C6" s="664" t="s">
        <v>338</v>
      </c>
      <c r="D6" s="665">
        <f>MAX(ABS('O2'!F43),ABS('O2'!F44))</f>
        <v>0</v>
      </c>
      <c r="E6" s="491"/>
    </row>
    <row r="7" spans="1:5" s="485" customFormat="1" ht="19.5" customHeight="1">
      <c r="A7" s="489"/>
      <c r="B7" s="490"/>
      <c r="C7" s="664" t="s">
        <v>339</v>
      </c>
      <c r="D7" s="665">
        <f>MAX(ABS('O3'!F33),ABS('O3'!F34))</f>
        <v>0</v>
      </c>
      <c r="E7" s="491"/>
    </row>
    <row r="8" spans="1:5" s="485" customFormat="1" ht="19.5" customHeight="1">
      <c r="A8" s="489"/>
      <c r="B8" s="490"/>
      <c r="C8" s="664" t="s">
        <v>340</v>
      </c>
      <c r="D8" s="665">
        <f>MAX(ABS('O4'!F27),ABS('O4'!F28))</f>
        <v>0</v>
      </c>
      <c r="E8" s="491"/>
    </row>
    <row r="9" spans="1:5" s="485" customFormat="1" ht="19.5" customHeight="1">
      <c r="A9" s="489"/>
      <c r="B9" s="492"/>
      <c r="C9" s="666" t="s">
        <v>341</v>
      </c>
      <c r="D9" s="667">
        <f>MAX(ABS('O5'!F44),ABS('O5'!F45))</f>
        <v>0</v>
      </c>
      <c r="E9" s="493"/>
    </row>
    <row r="10" ht="19.5" customHeight="1"/>
    <row r="11" ht="12" hidden="1"/>
    <row r="12" ht="12" hidden="1"/>
    <row r="13" ht="12" hidden="1"/>
    <row r="14" ht="12" hidden="1"/>
  </sheetData>
  <sheetProtection/>
  <conditionalFormatting sqref="D5:D9">
    <cfRule type="cellIs" priority="1" dxfId="26" operator="greaterThan" stopIfTrue="1">
      <formula>5</formula>
    </cfRule>
  </conditionalFormatting>
  <printOptions/>
  <pageMargins left="0.75" right="0.75" top="1" bottom="1" header="0.5" footer="0.5"/>
  <pageSetup horizontalDpi="600" verticalDpi="600" orientation="portrait" paperSize="9" r:id="rId1"/>
  <headerFooter alignWithMargins="0">
    <oddFooter>&amp;R2013 Triennial Central Bank Survey</oddFooter>
  </headerFooter>
</worksheet>
</file>

<file path=xl/worksheets/sheet4.xml><?xml version="1.0" encoding="utf-8"?>
<worksheet xmlns="http://schemas.openxmlformats.org/spreadsheetml/2006/main" xmlns:r="http://schemas.openxmlformats.org/officeDocument/2006/relationships">
  <sheetPr codeName="Sheet12">
    <pageSetUpPr fitToPage="1"/>
  </sheetPr>
  <dimension ref="B1:I19"/>
  <sheetViews>
    <sheetView zoomScale="85" zoomScaleNormal="85" zoomScalePageLayoutView="0" workbookViewId="0" topLeftCell="A1">
      <selection activeCell="A1" sqref="A1"/>
    </sheetView>
  </sheetViews>
  <sheetFormatPr defaultColWidth="0" defaultRowHeight="12" zeroHeight="1"/>
  <cols>
    <col min="1" max="1" width="2.00390625" style="249" customWidth="1"/>
    <col min="2" max="2" width="1.625" style="249" customWidth="1"/>
    <col min="3" max="3" width="65.625" style="249" customWidth="1"/>
    <col min="4" max="4" width="7.125" style="249" customWidth="1"/>
    <col min="5" max="5" width="15.75390625" style="249" customWidth="1"/>
    <col min="6" max="6" width="1.625" style="249" customWidth="1"/>
    <col min="7" max="7" width="2.125" style="249" customWidth="1"/>
    <col min="8" max="8" width="61.25390625" style="249" bestFit="1" customWidth="1"/>
    <col min="9" max="9" width="2.375" style="249" customWidth="1"/>
    <col min="10" max="254" width="0" style="249" hidden="1" customWidth="1"/>
    <col min="255" max="16384" width="10.875" style="249" hidden="1" customWidth="1"/>
  </cols>
  <sheetData>
    <row r="1" spans="5:8" ht="20.25">
      <c r="E1" s="647"/>
      <c r="H1" s="645"/>
    </row>
    <row r="2" spans="2:6" ht="20.25">
      <c r="B2" s="668"/>
      <c r="C2" s="669"/>
      <c r="D2" s="326"/>
      <c r="E2" s="647"/>
      <c r="F2" s="326"/>
    </row>
    <row r="3" spans="2:6" ht="12.75">
      <c r="B3" s="670"/>
      <c r="C3" s="326"/>
      <c r="D3" s="326"/>
      <c r="E3" s="326"/>
      <c r="F3" s="326"/>
    </row>
    <row r="4" spans="2:6" ht="18">
      <c r="B4" s="670"/>
      <c r="C4" s="713" t="s">
        <v>306</v>
      </c>
      <c r="D4" s="714"/>
      <c r="E4" s="714"/>
      <c r="F4" s="714"/>
    </row>
    <row r="5" spans="2:6" ht="18">
      <c r="B5" s="670"/>
      <c r="C5" s="714" t="s">
        <v>5</v>
      </c>
      <c r="D5" s="714"/>
      <c r="E5" s="714"/>
      <c r="F5" s="714"/>
    </row>
    <row r="6" spans="2:6" ht="12.75">
      <c r="B6" s="670"/>
      <c r="C6" s="334"/>
      <c r="D6" s="334"/>
      <c r="E6" s="334"/>
      <c r="F6" s="334"/>
    </row>
    <row r="7" spans="2:6" ht="18">
      <c r="B7" s="671"/>
      <c r="C7" s="714" t="s">
        <v>148</v>
      </c>
      <c r="D7" s="714"/>
      <c r="E7" s="714"/>
      <c r="F7" s="714"/>
    </row>
    <row r="8" spans="2:6" ht="12" customHeight="1">
      <c r="B8" s="326"/>
      <c r="C8" s="327"/>
      <c r="D8" s="326"/>
      <c r="E8" s="326"/>
      <c r="F8" s="672"/>
    </row>
    <row r="9" spans="2:6" ht="15.75" customHeight="1">
      <c r="B9" s="671"/>
      <c r="C9" s="334"/>
      <c r="D9" s="334"/>
      <c r="E9" s="334"/>
      <c r="F9" s="334"/>
    </row>
    <row r="10" spans="2:6" ht="18">
      <c r="B10" s="326"/>
      <c r="C10" s="334"/>
      <c r="D10" s="334"/>
      <c r="E10" s="334"/>
      <c r="F10" s="328"/>
    </row>
    <row r="11" spans="2:6" ht="23.25" customHeight="1">
      <c r="B11" s="326"/>
      <c r="C11" s="715" t="str">
        <f>+Front!B8</f>
        <v>&lt; REPORTING COUNTRY &gt;</v>
      </c>
      <c r="D11" s="716"/>
      <c r="E11" s="717"/>
      <c r="F11" s="328"/>
    </row>
    <row r="12" spans="2:6" ht="18">
      <c r="B12" s="326"/>
      <c r="C12" s="326"/>
      <c r="D12" s="328"/>
      <c r="E12" s="328"/>
      <c r="F12" s="328"/>
    </row>
    <row r="13" spans="2:6" ht="12.75">
      <c r="B13" s="326"/>
      <c r="C13" s="329"/>
      <c r="D13" s="329"/>
      <c r="E13" s="329"/>
      <c r="F13" s="329"/>
    </row>
    <row r="14" spans="2:6" ht="34.5" customHeight="1">
      <c r="B14" s="326"/>
      <c r="C14" s="330" t="s">
        <v>151</v>
      </c>
      <c r="D14" s="331"/>
      <c r="E14" s="599" t="s">
        <v>149</v>
      </c>
      <c r="F14" s="329"/>
    </row>
    <row r="15" spans="2:9" s="675" customFormat="1" ht="24.75" customHeight="1">
      <c r="B15" s="329"/>
      <c r="C15" s="332" t="s">
        <v>150</v>
      </c>
      <c r="D15" s="333"/>
      <c r="E15" s="674"/>
      <c r="F15" s="329"/>
      <c r="H15" s="676" t="s">
        <v>292</v>
      </c>
      <c r="I15" s="677"/>
    </row>
    <row r="16" spans="2:9" s="675" customFormat="1" ht="24.75" customHeight="1">
      <c r="B16" s="329"/>
      <c r="C16" s="332" t="s">
        <v>289</v>
      </c>
      <c r="D16" s="333"/>
      <c r="E16" s="678"/>
      <c r="F16" s="329"/>
      <c r="H16" s="679" t="s">
        <v>293</v>
      </c>
      <c r="I16" s="677"/>
    </row>
    <row r="17" spans="2:8" s="675" customFormat="1" ht="24.75" customHeight="1">
      <c r="B17" s="329"/>
      <c r="C17" s="332" t="s">
        <v>290</v>
      </c>
      <c r="D17" s="333"/>
      <c r="E17" s="680"/>
      <c r="F17" s="329"/>
      <c r="H17" s="676" t="s">
        <v>291</v>
      </c>
    </row>
    <row r="18" spans="2:6" ht="12.75">
      <c r="B18" s="326"/>
      <c r="C18" s="332"/>
      <c r="D18" s="333"/>
      <c r="E18" s="246"/>
      <c r="F18" s="246"/>
    </row>
    <row r="19" spans="2:6" ht="19.5" customHeight="1">
      <c r="B19" s="334"/>
      <c r="C19" s="673" t="s">
        <v>361</v>
      </c>
      <c r="D19" s="334"/>
      <c r="E19" s="334"/>
      <c r="F19" s="334"/>
    </row>
    <row r="20" ht="12.75" hidden="1"/>
    <row r="21" ht="12.75" hidden="1"/>
    <row r="22" ht="12.75" hidden="1"/>
    <row r="23" ht="12.75" hidden="1"/>
    <row r="24" ht="12.75" hidden="1"/>
    <row r="25" ht="12.75"/>
  </sheetData>
  <sheetProtection/>
  <mergeCells count="4">
    <mergeCell ref="C4:F4"/>
    <mergeCell ref="C5:F5"/>
    <mergeCell ref="C7:F7"/>
    <mergeCell ref="C11:E11"/>
  </mergeCells>
  <conditionalFormatting sqref="E15 E17">
    <cfRule type="expression" priority="1" dxfId="27" stopIfTrue="1">
      <formula>AND(E15&lt;&gt;"",E15&lt;&gt;"-",OR(E15&lt;0,NOT(ISNUMBER(E15))))</formula>
    </cfRule>
  </conditionalFormatting>
  <conditionalFormatting sqref="H15 H17">
    <cfRule type="expression" priority="2" dxfId="27" stopIfTrue="1">
      <formula>AND(E15&lt;&gt;"",E15&lt;&gt;"-",OR(E15&lt;0,NOT(ISNUMBER(E15))))</formula>
    </cfRule>
  </conditionalFormatting>
  <conditionalFormatting sqref="E16">
    <cfRule type="expression" priority="3" dxfId="27" stopIfTrue="1">
      <formula>AND(E16&lt;&gt;"",E16&lt;&gt;"-",OR(E16&lt;0,E16&gt;100,NOT(ISNUMBER(E16))))</formula>
    </cfRule>
  </conditionalFormatting>
  <conditionalFormatting sqref="H16">
    <cfRule type="expression" priority="4" dxfId="27" stopIfTrue="1">
      <formula>AND(E16&lt;&gt;"",E16&lt;&gt;"-",OR(E16&lt;0,E16&gt;100,NOT(ISNUMBER(E16))))</formula>
    </cfRule>
  </conditionalFormatting>
  <printOptions/>
  <pageMargins left="0.75" right="0.75" top="1" bottom="1" header="0.5" footer="0.5"/>
  <pageSetup fitToHeight="1" fitToWidth="1" horizontalDpi="600" verticalDpi="600" orientation="portrait" paperSize="9" scale="89" r:id="rId1"/>
  <headerFooter alignWithMargins="0">
    <oddFooter>&amp;R2013 Triennial Central Bank Survey</oddFooter>
  </headerFooter>
</worksheet>
</file>

<file path=xl/worksheets/sheet5.xml><?xml version="1.0" encoding="utf-8"?>
<worksheet xmlns="http://schemas.openxmlformats.org/spreadsheetml/2006/main" xmlns:r="http://schemas.openxmlformats.org/officeDocument/2006/relationships">
  <sheetPr codeName="Sheet13">
    <tabColor indexed="43"/>
  </sheetPr>
  <dimension ref="B2:F10"/>
  <sheetViews>
    <sheetView zoomScalePageLayoutView="0" workbookViewId="0" topLeftCell="A1">
      <selection activeCell="D14" sqref="D14"/>
    </sheetView>
  </sheetViews>
  <sheetFormatPr defaultColWidth="9.00390625" defaultRowHeight="12"/>
  <cols>
    <col min="1" max="1" width="2.125" style="76" customWidth="1"/>
    <col min="2" max="2" width="4.625" style="76" customWidth="1"/>
    <col min="3" max="3" width="0.6171875" style="76" customWidth="1"/>
    <col min="4" max="4" width="20.25390625" style="76" customWidth="1"/>
    <col min="5" max="5" width="15.875" style="171" customWidth="1"/>
    <col min="6" max="6" width="0.875" style="76" customWidth="1"/>
    <col min="7" max="16384" width="9.125" style="76" customWidth="1"/>
  </cols>
  <sheetData>
    <row r="1" ht="12.75" thickBot="1"/>
    <row r="2" spans="3:6" ht="12">
      <c r="C2" s="172"/>
      <c r="D2" s="718" t="s">
        <v>131</v>
      </c>
      <c r="E2" s="720" t="s">
        <v>132</v>
      </c>
      <c r="F2" s="173"/>
    </row>
    <row r="3" spans="3:6" ht="12.75" thickBot="1">
      <c r="C3" s="174"/>
      <c r="D3" s="719"/>
      <c r="E3" s="721"/>
      <c r="F3" s="175"/>
    </row>
    <row r="4" spans="3:6" ht="4.5" customHeight="1">
      <c r="C4" s="176"/>
      <c r="D4" s="177"/>
      <c r="E4" s="178"/>
      <c r="F4" s="179"/>
    </row>
    <row r="5" spans="2:6" ht="12">
      <c r="B5" s="722"/>
      <c r="C5" s="181"/>
      <c r="D5" s="182" t="s">
        <v>133</v>
      </c>
      <c r="E5" s="184" t="e">
        <f>+SUM(OUT_1_Check!AG16:AS52)</f>
        <v>#REF!</v>
      </c>
      <c r="F5" s="183"/>
    </row>
    <row r="6" spans="2:6" ht="12">
      <c r="B6" s="722"/>
      <c r="C6" s="181"/>
      <c r="D6" s="182" t="s">
        <v>134</v>
      </c>
      <c r="E6" s="184" t="e">
        <f>+SUM(OUT_1_Check!AG16:AS52)</f>
        <v>#REF!</v>
      </c>
      <c r="F6" s="183"/>
    </row>
    <row r="7" spans="2:6" ht="12">
      <c r="B7" s="722"/>
      <c r="C7" s="181"/>
      <c r="D7" s="182" t="s">
        <v>135</v>
      </c>
      <c r="E7" s="184">
        <f>+SUM(OUT_3_Check!D16:N39)</f>
        <v>0</v>
      </c>
      <c r="F7" s="183"/>
    </row>
    <row r="8" spans="2:6" ht="12">
      <c r="B8" s="722"/>
      <c r="C8" s="181"/>
      <c r="D8" s="182" t="s">
        <v>136</v>
      </c>
      <c r="E8" s="184">
        <f>+SUM(OUT_4_Check!D15:S36)</f>
        <v>0</v>
      </c>
      <c r="F8" s="183"/>
    </row>
    <row r="9" spans="2:6" ht="12">
      <c r="B9" s="180"/>
      <c r="C9" s="181"/>
      <c r="D9" s="182" t="s">
        <v>141</v>
      </c>
      <c r="E9" s="184" t="e">
        <f>+SUM(CDS_Check!D17:K28)</f>
        <v>#REF!</v>
      </c>
      <c r="F9" s="183"/>
    </row>
    <row r="10" spans="2:6" ht="4.5" customHeight="1">
      <c r="B10" s="180"/>
      <c r="C10" s="251"/>
      <c r="D10" s="252"/>
      <c r="E10" s="253"/>
      <c r="F10" s="254"/>
    </row>
  </sheetData>
  <sheetProtection/>
  <mergeCells count="3">
    <mergeCell ref="D2:D3"/>
    <mergeCell ref="E2:E3"/>
    <mergeCell ref="B5:B8"/>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1">
    <outlinePr summaryBelow="0" summaryRight="0"/>
    <pageSetUpPr fitToPage="1"/>
  </sheetPr>
  <dimension ref="B1:BJ80"/>
  <sheetViews>
    <sheetView showGridLines="0" zoomScale="75" zoomScaleNormal="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0" defaultRowHeight="12"/>
  <cols>
    <col min="1" max="2" width="1.75390625" style="16" customWidth="1"/>
    <col min="3" max="3" width="50.75390625" style="376" customWidth="1"/>
    <col min="4" max="5" width="7.25390625" style="16" customWidth="1"/>
    <col min="6" max="6" width="7.25390625" style="164" customWidth="1"/>
    <col min="7" max="29" width="7.25390625" style="16" customWidth="1"/>
    <col min="30" max="30" width="8.875" style="16" customWidth="1"/>
    <col min="31" max="43" width="7.25390625" style="16" customWidth="1"/>
    <col min="44" max="44" width="9.875" style="16" customWidth="1"/>
    <col min="45" max="45" width="7.25390625" style="16" customWidth="1"/>
    <col min="46" max="46" width="1.75390625" style="16" customWidth="1"/>
    <col min="47" max="47" width="7.25390625" style="16" customWidth="1"/>
    <col min="48" max="48" width="9.125" style="16" customWidth="1"/>
    <col min="49" max="16384" width="0" style="16" hidden="1" customWidth="1"/>
  </cols>
  <sheetData>
    <row r="1" spans="2:45" s="197" customFormat="1" ht="19.5" customHeight="1">
      <c r="B1" s="352" t="s">
        <v>362</v>
      </c>
      <c r="C1" s="346"/>
      <c r="D1" s="196"/>
      <c r="E1" s="196"/>
      <c r="F1" s="196"/>
      <c r="G1" s="196"/>
      <c r="H1" s="196"/>
      <c r="I1" s="196"/>
      <c r="J1" s="196"/>
      <c r="AS1" s="645"/>
    </row>
    <row r="2" spans="3:45" s="354" customFormat="1" ht="19.5" customHeight="1">
      <c r="C2" s="724" t="s">
        <v>316</v>
      </c>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row>
    <row r="3" spans="3:45" s="354" customFormat="1" ht="19.5" customHeight="1">
      <c r="C3" s="724" t="s">
        <v>82</v>
      </c>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4"/>
      <c r="AR3" s="724"/>
      <c r="AS3" s="724"/>
    </row>
    <row r="4" spans="3:45" s="354" customFormat="1" ht="19.5" customHeight="1">
      <c r="C4" s="724" t="s">
        <v>307</v>
      </c>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row>
    <row r="5" spans="3:45" s="354" customFormat="1" ht="19.5" customHeight="1">
      <c r="C5" s="724" t="s">
        <v>6</v>
      </c>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c r="AK5" s="724"/>
      <c r="AL5" s="724"/>
      <c r="AM5" s="724"/>
      <c r="AN5" s="724"/>
      <c r="AO5" s="724"/>
      <c r="AP5" s="724"/>
      <c r="AQ5" s="724"/>
      <c r="AR5" s="724"/>
      <c r="AS5" s="724"/>
    </row>
    <row r="6" spans="2:11" s="197" customFormat="1" ht="39.75" customHeight="1">
      <c r="B6" s="245"/>
      <c r="C6" s="347"/>
      <c r="D6" s="198"/>
      <c r="J6" s="198"/>
      <c r="K6" s="198"/>
    </row>
    <row r="7" spans="2:46" s="2" customFormat="1" ht="27.75" customHeight="1">
      <c r="B7" s="448"/>
      <c r="C7" s="475" t="s">
        <v>7</v>
      </c>
      <c r="D7" s="450" t="s">
        <v>113</v>
      </c>
      <c r="E7" s="450" t="s">
        <v>160</v>
      </c>
      <c r="F7" s="450" t="s">
        <v>152</v>
      </c>
      <c r="G7" s="450" t="s">
        <v>114</v>
      </c>
      <c r="H7" s="450" t="s">
        <v>65</v>
      </c>
      <c r="I7" s="450" t="s">
        <v>159</v>
      </c>
      <c r="J7" s="450" t="s">
        <v>11</v>
      </c>
      <c r="K7" s="450" t="s">
        <v>115</v>
      </c>
      <c r="L7" s="450" t="s">
        <v>78</v>
      </c>
      <c r="M7" s="450" t="s">
        <v>116</v>
      </c>
      <c r="N7" s="450" t="s">
        <v>66</v>
      </c>
      <c r="O7" s="450" t="s">
        <v>64</v>
      </c>
      <c r="P7" s="450" t="s">
        <v>56</v>
      </c>
      <c r="Q7" s="450" t="s">
        <v>10</v>
      </c>
      <c r="R7" s="450" t="s">
        <v>67</v>
      </c>
      <c r="S7" s="450" t="s">
        <v>68</v>
      </c>
      <c r="T7" s="450" t="s">
        <v>79</v>
      </c>
      <c r="U7" s="450" t="s">
        <v>118</v>
      </c>
      <c r="V7" s="450" t="s">
        <v>80</v>
      </c>
      <c r="W7" s="450" t="s">
        <v>9</v>
      </c>
      <c r="X7" s="450" t="s">
        <v>69</v>
      </c>
      <c r="Y7" s="450" t="s">
        <v>119</v>
      </c>
      <c r="Z7" s="450" t="s">
        <v>120</v>
      </c>
      <c r="AA7" s="450" t="s">
        <v>70</v>
      </c>
      <c r="AB7" s="450" t="s">
        <v>121</v>
      </c>
      <c r="AC7" s="450" t="s">
        <v>84</v>
      </c>
      <c r="AD7" s="450" t="s">
        <v>81</v>
      </c>
      <c r="AE7" s="450" t="s">
        <v>122</v>
      </c>
      <c r="AF7" s="450" t="s">
        <v>71</v>
      </c>
      <c r="AG7" s="450" t="s">
        <v>72</v>
      </c>
      <c r="AH7" s="450" t="s">
        <v>153</v>
      </c>
      <c r="AI7" s="450" t="s">
        <v>73</v>
      </c>
      <c r="AJ7" s="450" t="s">
        <v>123</v>
      </c>
      <c r="AK7" s="450" t="s">
        <v>158</v>
      </c>
      <c r="AL7" s="450" t="s">
        <v>85</v>
      </c>
      <c r="AM7" s="450" t="s">
        <v>74</v>
      </c>
      <c r="AN7" s="450" t="s">
        <v>342</v>
      </c>
      <c r="AO7" s="450" t="s">
        <v>76</v>
      </c>
      <c r="AP7" s="450" t="s">
        <v>8</v>
      </c>
      <c r="AQ7" s="450" t="s">
        <v>77</v>
      </c>
      <c r="AR7" s="450" t="s">
        <v>88</v>
      </c>
      <c r="AS7" s="451" t="s">
        <v>12</v>
      </c>
      <c r="AT7" s="452"/>
    </row>
    <row r="8" spans="2:46" s="283" customFormat="1" ht="45" customHeight="1">
      <c r="B8" s="281"/>
      <c r="C8" s="371" t="s">
        <v>3</v>
      </c>
      <c r="D8" s="439"/>
      <c r="E8" s="440"/>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439"/>
      <c r="AR8" s="439"/>
      <c r="AS8" s="441"/>
      <c r="AT8" s="442"/>
    </row>
    <row r="9" spans="2:46" s="2" customFormat="1" ht="16.5" customHeight="1">
      <c r="B9" s="7"/>
      <c r="C9" s="349" t="s">
        <v>109</v>
      </c>
      <c r="D9" s="408"/>
      <c r="E9" s="408"/>
      <c r="F9" s="443"/>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399">
        <f>SUM(D9:AR9)/2</f>
        <v>0</v>
      </c>
      <c r="AT9" s="438"/>
    </row>
    <row r="10" spans="2:62" s="6" customFormat="1" ht="16.5" customHeight="1">
      <c r="B10" s="9"/>
      <c r="C10" s="349" t="s">
        <v>110</v>
      </c>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399">
        <f>SUM(D10:AR10)/2</f>
        <v>0</v>
      </c>
      <c r="AT10" s="438"/>
      <c r="AU10" s="155"/>
      <c r="AV10" s="155"/>
      <c r="AW10" s="2"/>
      <c r="AX10" s="2"/>
      <c r="AY10" s="2"/>
      <c r="AZ10" s="2"/>
      <c r="BA10" s="2"/>
      <c r="BB10" s="2"/>
      <c r="BC10" s="2"/>
      <c r="BD10" s="2"/>
      <c r="BE10" s="2"/>
      <c r="BF10" s="2"/>
      <c r="BG10" s="2"/>
      <c r="BH10" s="2"/>
      <c r="BI10" s="2"/>
      <c r="BJ10" s="2"/>
    </row>
    <row r="11" spans="2:62" s="6" customFormat="1" ht="16.5" customHeight="1">
      <c r="B11" s="9"/>
      <c r="C11" s="349" t="s">
        <v>111</v>
      </c>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399">
        <f>SUM(D11:AR11)/2</f>
        <v>0</v>
      </c>
      <c r="AT11" s="438"/>
      <c r="AU11" s="188"/>
      <c r="AW11" s="2"/>
      <c r="AX11" s="2"/>
      <c r="AY11" s="2"/>
      <c r="AZ11" s="2"/>
      <c r="BA11" s="2"/>
      <c r="BB11" s="2"/>
      <c r="BC11" s="2"/>
      <c r="BD11" s="2"/>
      <c r="BE11" s="2"/>
      <c r="BF11" s="2"/>
      <c r="BG11" s="2"/>
      <c r="BH11" s="2"/>
      <c r="BI11" s="2"/>
      <c r="BJ11" s="2"/>
    </row>
    <row r="12" spans="2:48" s="2" customFormat="1" ht="19.5" customHeight="1">
      <c r="B12" s="7"/>
      <c r="C12" s="372" t="s">
        <v>14</v>
      </c>
      <c r="D12" s="398">
        <f aca="true" t="shared" si="0" ref="D12:AR12">+SUM(D9:D11)</f>
        <v>0</v>
      </c>
      <c r="E12" s="398">
        <f t="shared" si="0"/>
        <v>0</v>
      </c>
      <c r="F12" s="398">
        <f t="shared" si="0"/>
        <v>0</v>
      </c>
      <c r="G12" s="398">
        <f t="shared" si="0"/>
        <v>0</v>
      </c>
      <c r="H12" s="398">
        <f t="shared" si="0"/>
        <v>0</v>
      </c>
      <c r="I12" s="398">
        <f t="shared" si="0"/>
        <v>0</v>
      </c>
      <c r="J12" s="398">
        <f t="shared" si="0"/>
        <v>0</v>
      </c>
      <c r="K12" s="398">
        <f t="shared" si="0"/>
        <v>0</v>
      </c>
      <c r="L12" s="398">
        <f t="shared" si="0"/>
        <v>0</v>
      </c>
      <c r="M12" s="398">
        <f t="shared" si="0"/>
        <v>0</v>
      </c>
      <c r="N12" s="398">
        <f t="shared" si="0"/>
        <v>0</v>
      </c>
      <c r="O12" s="398">
        <f t="shared" si="0"/>
        <v>0</v>
      </c>
      <c r="P12" s="398">
        <f t="shared" si="0"/>
        <v>0</v>
      </c>
      <c r="Q12" s="398">
        <f t="shared" si="0"/>
        <v>0</v>
      </c>
      <c r="R12" s="398">
        <f t="shared" si="0"/>
        <v>0</v>
      </c>
      <c r="S12" s="398">
        <f t="shared" si="0"/>
        <v>0</v>
      </c>
      <c r="T12" s="398">
        <f t="shared" si="0"/>
        <v>0</v>
      </c>
      <c r="U12" s="398">
        <f t="shared" si="0"/>
        <v>0</v>
      </c>
      <c r="V12" s="398">
        <f t="shared" si="0"/>
        <v>0</v>
      </c>
      <c r="W12" s="398">
        <f t="shared" si="0"/>
        <v>0</v>
      </c>
      <c r="X12" s="398">
        <f t="shared" si="0"/>
        <v>0</v>
      </c>
      <c r="Y12" s="398">
        <f t="shared" si="0"/>
        <v>0</v>
      </c>
      <c r="Z12" s="398">
        <f t="shared" si="0"/>
        <v>0</v>
      </c>
      <c r="AA12" s="398">
        <f t="shared" si="0"/>
        <v>0</v>
      </c>
      <c r="AB12" s="398">
        <f t="shared" si="0"/>
        <v>0</v>
      </c>
      <c r="AC12" s="398">
        <f t="shared" si="0"/>
        <v>0</v>
      </c>
      <c r="AD12" s="398">
        <f t="shared" si="0"/>
        <v>0</v>
      </c>
      <c r="AE12" s="398">
        <f t="shared" si="0"/>
        <v>0</v>
      </c>
      <c r="AF12" s="398">
        <f t="shared" si="0"/>
        <v>0</v>
      </c>
      <c r="AG12" s="398">
        <f t="shared" si="0"/>
        <v>0</v>
      </c>
      <c r="AH12" s="398">
        <f t="shared" si="0"/>
        <v>0</v>
      </c>
      <c r="AI12" s="398">
        <f t="shared" si="0"/>
        <v>0</v>
      </c>
      <c r="AJ12" s="398">
        <f t="shared" si="0"/>
        <v>0</v>
      </c>
      <c r="AK12" s="398">
        <f t="shared" si="0"/>
        <v>0</v>
      </c>
      <c r="AL12" s="398">
        <f t="shared" si="0"/>
        <v>0</v>
      </c>
      <c r="AM12" s="398">
        <f t="shared" si="0"/>
        <v>0</v>
      </c>
      <c r="AN12" s="398">
        <f t="shared" si="0"/>
        <v>0</v>
      </c>
      <c r="AO12" s="398">
        <f t="shared" si="0"/>
        <v>0</v>
      </c>
      <c r="AP12" s="398">
        <f t="shared" si="0"/>
        <v>0</v>
      </c>
      <c r="AQ12" s="398">
        <f t="shared" si="0"/>
        <v>0</v>
      </c>
      <c r="AR12" s="398">
        <f t="shared" si="0"/>
        <v>0</v>
      </c>
      <c r="AS12" s="399">
        <f>SUM(D12:AR12)/2</f>
        <v>0</v>
      </c>
      <c r="AT12" s="438"/>
      <c r="AU12" s="155"/>
      <c r="AV12" s="6"/>
    </row>
    <row r="13" spans="2:48" s="501" customFormat="1" ht="30" customHeight="1">
      <c r="B13" s="494"/>
      <c r="C13" s="495" t="s">
        <v>25</v>
      </c>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7"/>
      <c r="AT13" s="498"/>
      <c r="AU13" s="499"/>
      <c r="AV13" s="500"/>
    </row>
    <row r="14" spans="2:47" s="283" customFormat="1" ht="30" customHeight="1">
      <c r="B14" s="281"/>
      <c r="C14" s="373" t="s">
        <v>26</v>
      </c>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5"/>
      <c r="AT14" s="442"/>
      <c r="AU14" s="284"/>
    </row>
    <row r="15" spans="2:47" s="2" customFormat="1" ht="16.5" customHeight="1">
      <c r="B15" s="7"/>
      <c r="C15" s="349" t="s">
        <v>109</v>
      </c>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c r="AS15" s="399">
        <f>SUM(D15:AR15)/2</f>
        <v>0</v>
      </c>
      <c r="AT15" s="438"/>
      <c r="AU15" s="6"/>
    </row>
    <row r="16" spans="2:47" s="2" customFormat="1" ht="16.5" customHeight="1">
      <c r="B16" s="9"/>
      <c r="C16" s="349" t="s">
        <v>110</v>
      </c>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399">
        <f>SUM(D16:AR16)/2</f>
        <v>0</v>
      </c>
      <c r="AT16" s="438"/>
      <c r="AU16" s="6"/>
    </row>
    <row r="17" spans="2:47" s="2" customFormat="1" ht="16.5" customHeight="1">
      <c r="B17" s="9"/>
      <c r="C17" s="349" t="s">
        <v>111</v>
      </c>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399">
        <f>SUM(D17:AR17)/2</f>
        <v>0</v>
      </c>
      <c r="AT17" s="438"/>
      <c r="AU17" s="155"/>
    </row>
    <row r="18" spans="2:46" s="501" customFormat="1" ht="30" customHeight="1">
      <c r="B18" s="502"/>
      <c r="C18" s="495" t="s">
        <v>14</v>
      </c>
      <c r="D18" s="503">
        <f aca="true" t="shared" si="1" ref="D18:AR18">+SUM(D15:D17)</f>
        <v>0</v>
      </c>
      <c r="E18" s="503">
        <f t="shared" si="1"/>
        <v>0</v>
      </c>
      <c r="F18" s="503">
        <f t="shared" si="1"/>
        <v>0</v>
      </c>
      <c r="G18" s="503">
        <f t="shared" si="1"/>
        <v>0</v>
      </c>
      <c r="H18" s="503">
        <f t="shared" si="1"/>
        <v>0</v>
      </c>
      <c r="I18" s="503">
        <f t="shared" si="1"/>
        <v>0</v>
      </c>
      <c r="J18" s="503">
        <f t="shared" si="1"/>
        <v>0</v>
      </c>
      <c r="K18" s="503">
        <f t="shared" si="1"/>
        <v>0</v>
      </c>
      <c r="L18" s="503">
        <f t="shared" si="1"/>
        <v>0</v>
      </c>
      <c r="M18" s="503">
        <f t="shared" si="1"/>
        <v>0</v>
      </c>
      <c r="N18" s="503">
        <f t="shared" si="1"/>
        <v>0</v>
      </c>
      <c r="O18" s="503">
        <f t="shared" si="1"/>
        <v>0</v>
      </c>
      <c r="P18" s="503">
        <f t="shared" si="1"/>
        <v>0</v>
      </c>
      <c r="Q18" s="503">
        <f t="shared" si="1"/>
        <v>0</v>
      </c>
      <c r="R18" s="503">
        <f t="shared" si="1"/>
        <v>0</v>
      </c>
      <c r="S18" s="503">
        <f t="shared" si="1"/>
        <v>0</v>
      </c>
      <c r="T18" s="503">
        <f t="shared" si="1"/>
        <v>0</v>
      </c>
      <c r="U18" s="503">
        <f t="shared" si="1"/>
        <v>0</v>
      </c>
      <c r="V18" s="503">
        <f t="shared" si="1"/>
        <v>0</v>
      </c>
      <c r="W18" s="503">
        <f t="shared" si="1"/>
        <v>0</v>
      </c>
      <c r="X18" s="503">
        <f t="shared" si="1"/>
        <v>0</v>
      </c>
      <c r="Y18" s="503">
        <f t="shared" si="1"/>
        <v>0</v>
      </c>
      <c r="Z18" s="503">
        <f t="shared" si="1"/>
        <v>0</v>
      </c>
      <c r="AA18" s="503">
        <f t="shared" si="1"/>
        <v>0</v>
      </c>
      <c r="AB18" s="503">
        <f t="shared" si="1"/>
        <v>0</v>
      </c>
      <c r="AC18" s="503">
        <f t="shared" si="1"/>
        <v>0</v>
      </c>
      <c r="AD18" s="503">
        <f t="shared" si="1"/>
        <v>0</v>
      </c>
      <c r="AE18" s="503">
        <f t="shared" si="1"/>
        <v>0</v>
      </c>
      <c r="AF18" s="503">
        <f t="shared" si="1"/>
        <v>0</v>
      </c>
      <c r="AG18" s="503">
        <f t="shared" si="1"/>
        <v>0</v>
      </c>
      <c r="AH18" s="503">
        <f t="shared" si="1"/>
        <v>0</v>
      </c>
      <c r="AI18" s="503">
        <f t="shared" si="1"/>
        <v>0</v>
      </c>
      <c r="AJ18" s="503">
        <f t="shared" si="1"/>
        <v>0</v>
      </c>
      <c r="AK18" s="503">
        <f t="shared" si="1"/>
        <v>0</v>
      </c>
      <c r="AL18" s="503">
        <f t="shared" si="1"/>
        <v>0</v>
      </c>
      <c r="AM18" s="503">
        <f t="shared" si="1"/>
        <v>0</v>
      </c>
      <c r="AN18" s="503">
        <f t="shared" si="1"/>
        <v>0</v>
      </c>
      <c r="AO18" s="503">
        <f t="shared" si="1"/>
        <v>0</v>
      </c>
      <c r="AP18" s="503">
        <f t="shared" si="1"/>
        <v>0</v>
      </c>
      <c r="AQ18" s="503">
        <f t="shared" si="1"/>
        <v>0</v>
      </c>
      <c r="AR18" s="503">
        <f t="shared" si="1"/>
        <v>0</v>
      </c>
      <c r="AS18" s="497">
        <f>SUM(D18:AR18)/2</f>
        <v>0</v>
      </c>
      <c r="AT18" s="498"/>
    </row>
    <row r="19" spans="2:47" s="283" customFormat="1" ht="30" customHeight="1">
      <c r="B19" s="281"/>
      <c r="C19" s="373" t="s">
        <v>318</v>
      </c>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5"/>
      <c r="AT19" s="442"/>
      <c r="AU19" s="284"/>
    </row>
    <row r="20" spans="2:47" s="283" customFormat="1" ht="30" customHeight="1">
      <c r="B20" s="281"/>
      <c r="C20" s="373" t="s">
        <v>15</v>
      </c>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5"/>
      <c r="AT20" s="442"/>
      <c r="AU20" s="284"/>
    </row>
    <row r="21" spans="2:46" s="2" customFormat="1" ht="16.5" customHeight="1">
      <c r="B21" s="10"/>
      <c r="C21" s="349" t="s">
        <v>109</v>
      </c>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399">
        <f>SUM(D21:AR21)/2</f>
        <v>0</v>
      </c>
      <c r="AT21" s="438"/>
    </row>
    <row r="22" spans="2:46" s="2" customFormat="1" ht="16.5" customHeight="1">
      <c r="B22" s="7"/>
      <c r="C22" s="349" t="s">
        <v>110</v>
      </c>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399">
        <f>SUM(D22:AR22)/2</f>
        <v>0</v>
      </c>
      <c r="AT22" s="438"/>
    </row>
    <row r="23" spans="2:46" s="2" customFormat="1" ht="16.5" customHeight="1">
      <c r="B23" s="5"/>
      <c r="C23" s="349" t="s">
        <v>111</v>
      </c>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399">
        <f>SUM(D23:AR23)/2</f>
        <v>0</v>
      </c>
      <c r="AT23" s="438"/>
    </row>
    <row r="24" spans="2:62" s="6" customFormat="1" ht="19.5" customHeight="1">
      <c r="B24" s="10"/>
      <c r="C24" s="372" t="s">
        <v>14</v>
      </c>
      <c r="D24" s="398">
        <f aca="true" t="shared" si="2" ref="D24:AR24">+SUM(D21:D23)</f>
        <v>0</v>
      </c>
      <c r="E24" s="398">
        <f t="shared" si="2"/>
        <v>0</v>
      </c>
      <c r="F24" s="398">
        <f t="shared" si="2"/>
        <v>0</v>
      </c>
      <c r="G24" s="398">
        <f t="shared" si="2"/>
        <v>0</v>
      </c>
      <c r="H24" s="398">
        <f t="shared" si="2"/>
        <v>0</v>
      </c>
      <c r="I24" s="398">
        <f t="shared" si="2"/>
        <v>0</v>
      </c>
      <c r="J24" s="398">
        <f t="shared" si="2"/>
        <v>0</v>
      </c>
      <c r="K24" s="398">
        <f t="shared" si="2"/>
        <v>0</v>
      </c>
      <c r="L24" s="398">
        <f t="shared" si="2"/>
        <v>0</v>
      </c>
      <c r="M24" s="398">
        <f t="shared" si="2"/>
        <v>0</v>
      </c>
      <c r="N24" s="398">
        <f t="shared" si="2"/>
        <v>0</v>
      </c>
      <c r="O24" s="398">
        <f t="shared" si="2"/>
        <v>0</v>
      </c>
      <c r="P24" s="398">
        <f t="shared" si="2"/>
        <v>0</v>
      </c>
      <c r="Q24" s="398">
        <f t="shared" si="2"/>
        <v>0</v>
      </c>
      <c r="R24" s="398">
        <f t="shared" si="2"/>
        <v>0</v>
      </c>
      <c r="S24" s="398">
        <f t="shared" si="2"/>
        <v>0</v>
      </c>
      <c r="T24" s="398">
        <f t="shared" si="2"/>
        <v>0</v>
      </c>
      <c r="U24" s="398">
        <f t="shared" si="2"/>
        <v>0</v>
      </c>
      <c r="V24" s="398">
        <f t="shared" si="2"/>
        <v>0</v>
      </c>
      <c r="W24" s="398">
        <f t="shared" si="2"/>
        <v>0</v>
      </c>
      <c r="X24" s="398">
        <f t="shared" si="2"/>
        <v>0</v>
      </c>
      <c r="Y24" s="398">
        <f t="shared" si="2"/>
        <v>0</v>
      </c>
      <c r="Z24" s="398">
        <f t="shared" si="2"/>
        <v>0</v>
      </c>
      <c r="AA24" s="398">
        <f t="shared" si="2"/>
        <v>0</v>
      </c>
      <c r="AB24" s="398">
        <f t="shared" si="2"/>
        <v>0</v>
      </c>
      <c r="AC24" s="398">
        <f t="shared" si="2"/>
        <v>0</v>
      </c>
      <c r="AD24" s="398">
        <f t="shared" si="2"/>
        <v>0</v>
      </c>
      <c r="AE24" s="398">
        <f t="shared" si="2"/>
        <v>0</v>
      </c>
      <c r="AF24" s="398">
        <f t="shared" si="2"/>
        <v>0</v>
      </c>
      <c r="AG24" s="398">
        <f t="shared" si="2"/>
        <v>0</v>
      </c>
      <c r="AH24" s="398">
        <f t="shared" si="2"/>
        <v>0</v>
      </c>
      <c r="AI24" s="398">
        <f t="shared" si="2"/>
        <v>0</v>
      </c>
      <c r="AJ24" s="398">
        <f t="shared" si="2"/>
        <v>0</v>
      </c>
      <c r="AK24" s="398">
        <f t="shared" si="2"/>
        <v>0</v>
      </c>
      <c r="AL24" s="398">
        <f t="shared" si="2"/>
        <v>0</v>
      </c>
      <c r="AM24" s="398">
        <f t="shared" si="2"/>
        <v>0</v>
      </c>
      <c r="AN24" s="398">
        <f t="shared" si="2"/>
        <v>0</v>
      </c>
      <c r="AO24" s="398">
        <f t="shared" si="2"/>
        <v>0</v>
      </c>
      <c r="AP24" s="398">
        <f t="shared" si="2"/>
        <v>0</v>
      </c>
      <c r="AQ24" s="398">
        <f t="shared" si="2"/>
        <v>0</v>
      </c>
      <c r="AR24" s="398">
        <f t="shared" si="2"/>
        <v>0</v>
      </c>
      <c r="AS24" s="399">
        <f>SUM(D24:AR24)/2</f>
        <v>0</v>
      </c>
      <c r="AT24" s="438"/>
      <c r="AU24" s="2"/>
      <c r="AV24" s="2"/>
      <c r="AW24" s="2"/>
      <c r="AX24" s="2"/>
      <c r="AY24" s="2"/>
      <c r="AZ24" s="2"/>
      <c r="BA24" s="2"/>
      <c r="BB24" s="2"/>
      <c r="BC24" s="2"/>
      <c r="BD24" s="2"/>
      <c r="BE24" s="2"/>
      <c r="BF24" s="2"/>
      <c r="BG24" s="2"/>
      <c r="BH24" s="2"/>
      <c r="BI24" s="2"/>
      <c r="BJ24" s="2"/>
    </row>
    <row r="25" spans="2:46" s="501" customFormat="1" ht="30" customHeight="1">
      <c r="B25" s="502"/>
      <c r="C25" s="495" t="s">
        <v>25</v>
      </c>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7"/>
      <c r="AT25" s="498"/>
    </row>
    <row r="26" spans="2:47" s="283" customFormat="1" ht="30" customHeight="1">
      <c r="B26" s="281"/>
      <c r="C26" s="373" t="s">
        <v>16</v>
      </c>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5"/>
      <c r="AT26" s="442"/>
      <c r="AU26" s="284"/>
    </row>
    <row r="27" spans="2:46" s="2" customFormat="1" ht="16.5" customHeight="1">
      <c r="B27" s="7"/>
      <c r="C27" s="349" t="s">
        <v>109</v>
      </c>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399">
        <f>SUM(D27:AR27)/2</f>
        <v>0</v>
      </c>
      <c r="AT27" s="438"/>
    </row>
    <row r="28" spans="2:46" s="2" customFormat="1" ht="16.5" customHeight="1">
      <c r="B28" s="7"/>
      <c r="C28" s="349" t="s">
        <v>110</v>
      </c>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399">
        <f>SUM(D28:AR28)/2</f>
        <v>0</v>
      </c>
      <c r="AT28" s="438"/>
    </row>
    <row r="29" spans="2:46" s="2" customFormat="1" ht="16.5" customHeight="1">
      <c r="B29" s="5"/>
      <c r="C29" s="349" t="s">
        <v>111</v>
      </c>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399">
        <f>SUM(D29:AR29)/2</f>
        <v>0</v>
      </c>
      <c r="AT29" s="438"/>
    </row>
    <row r="30" spans="2:46" s="2" customFormat="1" ht="19.5" customHeight="1">
      <c r="B30" s="7"/>
      <c r="C30" s="372" t="s">
        <v>14</v>
      </c>
      <c r="D30" s="398">
        <f aca="true" t="shared" si="3" ref="D30:AR30">+SUM(D27:D29)</f>
        <v>0</v>
      </c>
      <c r="E30" s="398">
        <f t="shared" si="3"/>
        <v>0</v>
      </c>
      <c r="F30" s="398">
        <f t="shared" si="3"/>
        <v>0</v>
      </c>
      <c r="G30" s="398">
        <f t="shared" si="3"/>
        <v>0</v>
      </c>
      <c r="H30" s="398">
        <f t="shared" si="3"/>
        <v>0</v>
      </c>
      <c r="I30" s="398">
        <f t="shared" si="3"/>
        <v>0</v>
      </c>
      <c r="J30" s="398">
        <f t="shared" si="3"/>
        <v>0</v>
      </c>
      <c r="K30" s="398">
        <f t="shared" si="3"/>
        <v>0</v>
      </c>
      <c r="L30" s="398">
        <f t="shared" si="3"/>
        <v>0</v>
      </c>
      <c r="M30" s="398">
        <f t="shared" si="3"/>
        <v>0</v>
      </c>
      <c r="N30" s="398">
        <f t="shared" si="3"/>
        <v>0</v>
      </c>
      <c r="O30" s="398">
        <f t="shared" si="3"/>
        <v>0</v>
      </c>
      <c r="P30" s="398">
        <f t="shared" si="3"/>
        <v>0</v>
      </c>
      <c r="Q30" s="398">
        <f t="shared" si="3"/>
        <v>0</v>
      </c>
      <c r="R30" s="398">
        <f t="shared" si="3"/>
        <v>0</v>
      </c>
      <c r="S30" s="398">
        <f t="shared" si="3"/>
        <v>0</v>
      </c>
      <c r="T30" s="398">
        <f t="shared" si="3"/>
        <v>0</v>
      </c>
      <c r="U30" s="398">
        <f t="shared" si="3"/>
        <v>0</v>
      </c>
      <c r="V30" s="398">
        <f t="shared" si="3"/>
        <v>0</v>
      </c>
      <c r="W30" s="398">
        <f t="shared" si="3"/>
        <v>0</v>
      </c>
      <c r="X30" s="398">
        <f t="shared" si="3"/>
        <v>0</v>
      </c>
      <c r="Y30" s="398">
        <f t="shared" si="3"/>
        <v>0</v>
      </c>
      <c r="Z30" s="398">
        <f t="shared" si="3"/>
        <v>0</v>
      </c>
      <c r="AA30" s="398">
        <f t="shared" si="3"/>
        <v>0</v>
      </c>
      <c r="AB30" s="398">
        <f t="shared" si="3"/>
        <v>0</v>
      </c>
      <c r="AC30" s="398">
        <f t="shared" si="3"/>
        <v>0</v>
      </c>
      <c r="AD30" s="398">
        <f t="shared" si="3"/>
        <v>0</v>
      </c>
      <c r="AE30" s="398">
        <f t="shared" si="3"/>
        <v>0</v>
      </c>
      <c r="AF30" s="398">
        <f t="shared" si="3"/>
        <v>0</v>
      </c>
      <c r="AG30" s="398">
        <f t="shared" si="3"/>
        <v>0</v>
      </c>
      <c r="AH30" s="398">
        <f t="shared" si="3"/>
        <v>0</v>
      </c>
      <c r="AI30" s="398">
        <f t="shared" si="3"/>
        <v>0</v>
      </c>
      <c r="AJ30" s="398">
        <f t="shared" si="3"/>
        <v>0</v>
      </c>
      <c r="AK30" s="398">
        <f t="shared" si="3"/>
        <v>0</v>
      </c>
      <c r="AL30" s="398">
        <f t="shared" si="3"/>
        <v>0</v>
      </c>
      <c r="AM30" s="398">
        <f t="shared" si="3"/>
        <v>0</v>
      </c>
      <c r="AN30" s="398">
        <f t="shared" si="3"/>
        <v>0</v>
      </c>
      <c r="AO30" s="398">
        <f t="shared" si="3"/>
        <v>0</v>
      </c>
      <c r="AP30" s="398">
        <f t="shared" si="3"/>
        <v>0</v>
      </c>
      <c r="AQ30" s="398">
        <f t="shared" si="3"/>
        <v>0</v>
      </c>
      <c r="AR30" s="398">
        <f t="shared" si="3"/>
        <v>0</v>
      </c>
      <c r="AS30" s="399">
        <f>SUM(D30:AR30)/2</f>
        <v>0</v>
      </c>
      <c r="AT30" s="438"/>
    </row>
    <row r="31" spans="2:46" s="501" customFormat="1" ht="30" customHeight="1">
      <c r="B31" s="502"/>
      <c r="C31" s="495" t="s">
        <v>25</v>
      </c>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c r="AO31" s="496"/>
      <c r="AP31" s="496"/>
      <c r="AQ31" s="496"/>
      <c r="AR31" s="496"/>
      <c r="AS31" s="497"/>
      <c r="AT31" s="498"/>
    </row>
    <row r="32" spans="2:48" s="2" customFormat="1" ht="30" customHeight="1">
      <c r="B32" s="7"/>
      <c r="C32" s="372" t="s">
        <v>17</v>
      </c>
      <c r="D32" s="398">
        <f aca="true" t="shared" si="4" ref="D32:AR32">+SUM(D30,D24)</f>
        <v>0</v>
      </c>
      <c r="E32" s="398">
        <f t="shared" si="4"/>
        <v>0</v>
      </c>
      <c r="F32" s="398">
        <f t="shared" si="4"/>
        <v>0</v>
      </c>
      <c r="G32" s="398">
        <f t="shared" si="4"/>
        <v>0</v>
      </c>
      <c r="H32" s="398">
        <f t="shared" si="4"/>
        <v>0</v>
      </c>
      <c r="I32" s="398">
        <f t="shared" si="4"/>
        <v>0</v>
      </c>
      <c r="J32" s="398">
        <f t="shared" si="4"/>
        <v>0</v>
      </c>
      <c r="K32" s="398">
        <f t="shared" si="4"/>
        <v>0</v>
      </c>
      <c r="L32" s="398">
        <f t="shared" si="4"/>
        <v>0</v>
      </c>
      <c r="M32" s="398">
        <f t="shared" si="4"/>
        <v>0</v>
      </c>
      <c r="N32" s="398">
        <f t="shared" si="4"/>
        <v>0</v>
      </c>
      <c r="O32" s="398">
        <f t="shared" si="4"/>
        <v>0</v>
      </c>
      <c r="P32" s="398">
        <f t="shared" si="4"/>
        <v>0</v>
      </c>
      <c r="Q32" s="398">
        <f t="shared" si="4"/>
        <v>0</v>
      </c>
      <c r="R32" s="398">
        <f t="shared" si="4"/>
        <v>0</v>
      </c>
      <c r="S32" s="398">
        <f t="shared" si="4"/>
        <v>0</v>
      </c>
      <c r="T32" s="398">
        <f t="shared" si="4"/>
        <v>0</v>
      </c>
      <c r="U32" s="398">
        <f t="shared" si="4"/>
        <v>0</v>
      </c>
      <c r="V32" s="398">
        <f t="shared" si="4"/>
        <v>0</v>
      </c>
      <c r="W32" s="398">
        <f t="shared" si="4"/>
        <v>0</v>
      </c>
      <c r="X32" s="398">
        <f t="shared" si="4"/>
        <v>0</v>
      </c>
      <c r="Y32" s="398">
        <f t="shared" si="4"/>
        <v>0</v>
      </c>
      <c r="Z32" s="398">
        <f t="shared" si="4"/>
        <v>0</v>
      </c>
      <c r="AA32" s="398">
        <f t="shared" si="4"/>
        <v>0</v>
      </c>
      <c r="AB32" s="398">
        <f t="shared" si="4"/>
        <v>0</v>
      </c>
      <c r="AC32" s="398">
        <f t="shared" si="4"/>
        <v>0</v>
      </c>
      <c r="AD32" s="398">
        <f t="shared" si="4"/>
        <v>0</v>
      </c>
      <c r="AE32" s="398">
        <f t="shared" si="4"/>
        <v>0</v>
      </c>
      <c r="AF32" s="398">
        <f t="shared" si="4"/>
        <v>0</v>
      </c>
      <c r="AG32" s="398">
        <f t="shared" si="4"/>
        <v>0</v>
      </c>
      <c r="AH32" s="398">
        <f t="shared" si="4"/>
        <v>0</v>
      </c>
      <c r="AI32" s="398">
        <f t="shared" si="4"/>
        <v>0</v>
      </c>
      <c r="AJ32" s="398">
        <f t="shared" si="4"/>
        <v>0</v>
      </c>
      <c r="AK32" s="398">
        <f t="shared" si="4"/>
        <v>0</v>
      </c>
      <c r="AL32" s="398">
        <f t="shared" si="4"/>
        <v>0</v>
      </c>
      <c r="AM32" s="398">
        <f t="shared" si="4"/>
        <v>0</v>
      </c>
      <c r="AN32" s="398">
        <f t="shared" si="4"/>
        <v>0</v>
      </c>
      <c r="AO32" s="398">
        <f t="shared" si="4"/>
        <v>0</v>
      </c>
      <c r="AP32" s="398">
        <f t="shared" si="4"/>
        <v>0</v>
      </c>
      <c r="AQ32" s="398">
        <f t="shared" si="4"/>
        <v>0</v>
      </c>
      <c r="AR32" s="398">
        <f t="shared" si="4"/>
        <v>0</v>
      </c>
      <c r="AS32" s="399">
        <f>SUM(D32:AR32)/2</f>
        <v>0</v>
      </c>
      <c r="AT32" s="438"/>
      <c r="AV32" s="155"/>
    </row>
    <row r="33" spans="2:46" s="2" customFormat="1" ht="16.5" customHeight="1">
      <c r="B33" s="10"/>
      <c r="C33" s="374" t="s">
        <v>319</v>
      </c>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9"/>
      <c r="AT33" s="438"/>
    </row>
    <row r="34" spans="2:46" s="2" customFormat="1" ht="30" customHeight="1">
      <c r="B34" s="7"/>
      <c r="C34" s="370" t="s">
        <v>18</v>
      </c>
      <c r="D34" s="398">
        <f aca="true" t="shared" si="5" ref="D34:AR34">+SUM(D32,D18,D12)</f>
        <v>0</v>
      </c>
      <c r="E34" s="398">
        <f t="shared" si="5"/>
        <v>0</v>
      </c>
      <c r="F34" s="398">
        <f t="shared" si="5"/>
        <v>0</v>
      </c>
      <c r="G34" s="398">
        <f t="shared" si="5"/>
        <v>0</v>
      </c>
      <c r="H34" s="398">
        <f t="shared" si="5"/>
        <v>0</v>
      </c>
      <c r="I34" s="398">
        <f t="shared" si="5"/>
        <v>0</v>
      </c>
      <c r="J34" s="398">
        <f t="shared" si="5"/>
        <v>0</v>
      </c>
      <c r="K34" s="398">
        <f t="shared" si="5"/>
        <v>0</v>
      </c>
      <c r="L34" s="398">
        <f t="shared" si="5"/>
        <v>0</v>
      </c>
      <c r="M34" s="398">
        <f t="shared" si="5"/>
        <v>0</v>
      </c>
      <c r="N34" s="398">
        <f t="shared" si="5"/>
        <v>0</v>
      </c>
      <c r="O34" s="398">
        <f t="shared" si="5"/>
        <v>0</v>
      </c>
      <c r="P34" s="398">
        <f t="shared" si="5"/>
        <v>0</v>
      </c>
      <c r="Q34" s="398">
        <f t="shared" si="5"/>
        <v>0</v>
      </c>
      <c r="R34" s="398">
        <f t="shared" si="5"/>
        <v>0</v>
      </c>
      <c r="S34" s="398">
        <f t="shared" si="5"/>
        <v>0</v>
      </c>
      <c r="T34" s="398">
        <f t="shared" si="5"/>
        <v>0</v>
      </c>
      <c r="U34" s="398">
        <f t="shared" si="5"/>
        <v>0</v>
      </c>
      <c r="V34" s="398">
        <f t="shared" si="5"/>
        <v>0</v>
      </c>
      <c r="W34" s="398">
        <f t="shared" si="5"/>
        <v>0</v>
      </c>
      <c r="X34" s="398">
        <f t="shared" si="5"/>
        <v>0</v>
      </c>
      <c r="Y34" s="398">
        <f t="shared" si="5"/>
        <v>0</v>
      </c>
      <c r="Z34" s="398">
        <f t="shared" si="5"/>
        <v>0</v>
      </c>
      <c r="AA34" s="398">
        <f t="shared" si="5"/>
        <v>0</v>
      </c>
      <c r="AB34" s="398">
        <f t="shared" si="5"/>
        <v>0</v>
      </c>
      <c r="AC34" s="398">
        <f t="shared" si="5"/>
        <v>0</v>
      </c>
      <c r="AD34" s="398">
        <f t="shared" si="5"/>
        <v>0</v>
      </c>
      <c r="AE34" s="398">
        <f t="shared" si="5"/>
        <v>0</v>
      </c>
      <c r="AF34" s="398">
        <f t="shared" si="5"/>
        <v>0</v>
      </c>
      <c r="AG34" s="398">
        <f t="shared" si="5"/>
        <v>0</v>
      </c>
      <c r="AH34" s="398">
        <f t="shared" si="5"/>
        <v>0</v>
      </c>
      <c r="AI34" s="398">
        <f t="shared" si="5"/>
        <v>0</v>
      </c>
      <c r="AJ34" s="398">
        <f t="shared" si="5"/>
        <v>0</v>
      </c>
      <c r="AK34" s="398">
        <f t="shared" si="5"/>
        <v>0</v>
      </c>
      <c r="AL34" s="398">
        <f t="shared" si="5"/>
        <v>0</v>
      </c>
      <c r="AM34" s="398">
        <f t="shared" si="5"/>
        <v>0</v>
      </c>
      <c r="AN34" s="398">
        <f t="shared" si="5"/>
        <v>0</v>
      </c>
      <c r="AO34" s="398">
        <f t="shared" si="5"/>
        <v>0</v>
      </c>
      <c r="AP34" s="398">
        <f t="shared" si="5"/>
        <v>0</v>
      </c>
      <c r="AQ34" s="398">
        <f t="shared" si="5"/>
        <v>0</v>
      </c>
      <c r="AR34" s="398">
        <f t="shared" si="5"/>
        <v>0</v>
      </c>
      <c r="AS34" s="399">
        <f>+SUM(AS32,AS18,AS12,AS33)</f>
        <v>0</v>
      </c>
      <c r="AT34" s="438"/>
    </row>
    <row r="35" spans="2:46" s="2" customFormat="1" ht="30" customHeight="1">
      <c r="B35" s="7"/>
      <c r="C35" s="349" t="s">
        <v>129</v>
      </c>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9">
        <f>+SUM(AS33,AS31,AS25,AS18,AS13)</f>
        <v>0</v>
      </c>
      <c r="AT35" s="438"/>
    </row>
    <row r="36" spans="2:46" s="283" customFormat="1" ht="30" customHeight="1">
      <c r="B36" s="289"/>
      <c r="C36" s="373" t="s">
        <v>27</v>
      </c>
      <c r="D36" s="444"/>
      <c r="E36" s="446"/>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7"/>
      <c r="AT36" s="442"/>
    </row>
    <row r="37" spans="2:46" s="2" customFormat="1" ht="16.5" customHeight="1">
      <c r="B37" s="10"/>
      <c r="C37" s="374" t="s">
        <v>320</v>
      </c>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399">
        <f>SUM(D37:AR37)/2</f>
        <v>0</v>
      </c>
      <c r="AT37" s="438"/>
    </row>
    <row r="38" spans="2:46" s="2" customFormat="1" ht="16.5" customHeight="1">
      <c r="B38" s="11"/>
      <c r="C38" s="375" t="s">
        <v>321</v>
      </c>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399">
        <f>SUM(D38:AR38)/2</f>
        <v>0</v>
      </c>
      <c r="AT38" s="437"/>
    </row>
    <row r="39" spans="2:46" s="380" customFormat="1" ht="59.25" customHeight="1">
      <c r="B39" s="433"/>
      <c r="C39" s="723" t="s">
        <v>326</v>
      </c>
      <c r="D39" s="723"/>
      <c r="E39" s="723"/>
      <c r="F39" s="723"/>
      <c r="G39" s="723"/>
      <c r="H39" s="723"/>
      <c r="I39" s="723"/>
      <c r="J39" s="723"/>
      <c r="K39" s="723"/>
      <c r="L39" s="723"/>
      <c r="M39" s="723"/>
      <c r="N39" s="723"/>
      <c r="O39" s="723"/>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c r="AM39" s="723"/>
      <c r="AN39" s="723"/>
      <c r="AO39" s="723"/>
      <c r="AP39" s="723"/>
      <c r="AQ39" s="723"/>
      <c r="AR39" s="723"/>
      <c r="AS39" s="723"/>
      <c r="AT39" s="436"/>
    </row>
    <row r="40" spans="2:44" s="2" customFormat="1" ht="18" customHeight="1">
      <c r="B40" s="27" t="s">
        <v>288</v>
      </c>
      <c r="C40" s="37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row>
    <row r="41" spans="2:44" s="2" customFormat="1" ht="18" customHeight="1">
      <c r="B41" s="13"/>
      <c r="C41" s="37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row>
    <row r="42" spans="2:44" s="2" customFormat="1" ht="18" customHeight="1">
      <c r="B42" s="8"/>
      <c r="C42" s="37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row>
    <row r="43" spans="2:44" s="1" customFormat="1" ht="18" customHeight="1">
      <c r="B43" s="14"/>
      <c r="C43" s="372"/>
      <c r="E43" s="480" t="s">
        <v>332</v>
      </c>
      <c r="F43" s="481">
        <f>MAX(D48:AU80)</f>
        <v>0</v>
      </c>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row>
    <row r="44" spans="2:44" s="1" customFormat="1" ht="19.5" customHeight="1">
      <c r="B44" s="453" t="s">
        <v>327</v>
      </c>
      <c r="C44" s="457"/>
      <c r="D44" s="455"/>
      <c r="E44" s="482" t="s">
        <v>333</v>
      </c>
      <c r="F44" s="483">
        <f>MIN(D48:AU80)</f>
        <v>0</v>
      </c>
      <c r="G44" s="456"/>
      <c r="H44" s="456"/>
      <c r="I44" s="456"/>
      <c r="J44" s="456"/>
      <c r="K44" s="456"/>
      <c r="L44" s="456"/>
      <c r="M44" s="456"/>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row>
    <row r="45" spans="2:44" s="1" customFormat="1" ht="18" customHeight="1">
      <c r="B45" s="14"/>
      <c r="C45" s="372"/>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row>
    <row r="46" spans="2:44" s="1" customFormat="1" ht="18" customHeight="1">
      <c r="B46" s="14"/>
      <c r="C46" s="372"/>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row>
    <row r="47" spans="2:47" s="2" customFormat="1" ht="27.75" customHeight="1">
      <c r="B47" s="458"/>
      <c r="C47" s="476" t="s">
        <v>7</v>
      </c>
      <c r="D47" s="474" t="str">
        <f>+D7</f>
        <v>ARS</v>
      </c>
      <c r="E47" s="474" t="str">
        <f aca="true" t="shared" si="6" ref="E47:AS47">+E7</f>
        <v>AUD</v>
      </c>
      <c r="F47" s="474" t="str">
        <f t="shared" si="6"/>
        <v>BGN</v>
      </c>
      <c r="G47" s="474" t="str">
        <f t="shared" si="6"/>
        <v>BHD</v>
      </c>
      <c r="H47" s="474" t="str">
        <f t="shared" si="6"/>
        <v>BRL</v>
      </c>
      <c r="I47" s="474" t="str">
        <f t="shared" si="6"/>
        <v>CAD</v>
      </c>
      <c r="J47" s="474" t="str">
        <f t="shared" si="6"/>
        <v>CHF</v>
      </c>
      <c r="K47" s="474" t="str">
        <f t="shared" si="6"/>
        <v>CLP</v>
      </c>
      <c r="L47" s="474" t="str">
        <f t="shared" si="6"/>
        <v>CNY</v>
      </c>
      <c r="M47" s="474" t="str">
        <f t="shared" si="6"/>
        <v>COP</v>
      </c>
      <c r="N47" s="474" t="str">
        <f t="shared" si="6"/>
        <v>CZK</v>
      </c>
      <c r="O47" s="474" t="str">
        <f t="shared" si="6"/>
        <v>DKK</v>
      </c>
      <c r="P47" s="474" t="str">
        <f t="shared" si="6"/>
        <v>EUR</v>
      </c>
      <c r="Q47" s="474" t="str">
        <f t="shared" si="6"/>
        <v>GBP</v>
      </c>
      <c r="R47" s="474" t="str">
        <f t="shared" si="6"/>
        <v>HKD</v>
      </c>
      <c r="S47" s="474" t="str">
        <f t="shared" si="6"/>
        <v>HUF</v>
      </c>
      <c r="T47" s="474" t="str">
        <f t="shared" si="6"/>
        <v>IDR</v>
      </c>
      <c r="U47" s="474" t="str">
        <f t="shared" si="6"/>
        <v>ILS</v>
      </c>
      <c r="V47" s="474" t="str">
        <f t="shared" si="6"/>
        <v>INR</v>
      </c>
      <c r="W47" s="474" t="str">
        <f t="shared" si="6"/>
        <v>JPY</v>
      </c>
      <c r="X47" s="474" t="str">
        <f t="shared" si="6"/>
        <v>KRW</v>
      </c>
      <c r="Y47" s="474" t="str">
        <f t="shared" si="6"/>
        <v>LTL</v>
      </c>
      <c r="Z47" s="474" t="str">
        <f t="shared" si="6"/>
        <v>LVL</v>
      </c>
      <c r="AA47" s="474" t="str">
        <f t="shared" si="6"/>
        <v>MXN</v>
      </c>
      <c r="AB47" s="474" t="str">
        <f t="shared" si="6"/>
        <v>MYR</v>
      </c>
      <c r="AC47" s="474" t="str">
        <f t="shared" si="6"/>
        <v>NOK</v>
      </c>
      <c r="AD47" s="474" t="str">
        <f t="shared" si="6"/>
        <v>NZD</v>
      </c>
      <c r="AE47" s="474" t="str">
        <f t="shared" si="6"/>
        <v>PEN</v>
      </c>
      <c r="AF47" s="474" t="str">
        <f t="shared" si="6"/>
        <v>PHP</v>
      </c>
      <c r="AG47" s="474" t="str">
        <f t="shared" si="6"/>
        <v>PLN</v>
      </c>
      <c r="AH47" s="474" t="str">
        <f t="shared" si="6"/>
        <v>RON</v>
      </c>
      <c r="AI47" s="474" t="str">
        <f t="shared" si="6"/>
        <v>RUB</v>
      </c>
      <c r="AJ47" s="474" t="str">
        <f t="shared" si="6"/>
        <v>SAR</v>
      </c>
      <c r="AK47" s="474" t="str">
        <f t="shared" si="6"/>
        <v>SEK</v>
      </c>
      <c r="AL47" s="474" t="str">
        <f t="shared" si="6"/>
        <v>SGD</v>
      </c>
      <c r="AM47" s="474" t="str">
        <f t="shared" si="6"/>
        <v>THB</v>
      </c>
      <c r="AN47" s="474" t="str">
        <f t="shared" si="6"/>
        <v>TRY</v>
      </c>
      <c r="AO47" s="474" t="str">
        <f t="shared" si="6"/>
        <v>TWD</v>
      </c>
      <c r="AP47" s="474" t="str">
        <f t="shared" si="6"/>
        <v>USD</v>
      </c>
      <c r="AQ47" s="474" t="str">
        <f t="shared" si="6"/>
        <v>ZAR</v>
      </c>
      <c r="AR47" s="474" t="str">
        <f t="shared" si="6"/>
        <v>Other ²</v>
      </c>
      <c r="AS47" s="474" t="str">
        <f t="shared" si="6"/>
        <v>TOT</v>
      </c>
      <c r="AU47" s="474" t="str">
        <f>+AS7</f>
        <v>TOT</v>
      </c>
    </row>
    <row r="48" spans="2:47" s="2" customFormat="1" ht="16.5" customHeight="1">
      <c r="B48" s="459"/>
      <c r="C48" s="460" t="s">
        <v>3</v>
      </c>
      <c r="D48" s="267"/>
      <c r="E48" s="266"/>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U48" s="477"/>
    </row>
    <row r="49" spans="2:47" s="2" customFormat="1" ht="16.5" customHeight="1">
      <c r="B49" s="461"/>
      <c r="C49" s="462" t="s">
        <v>109</v>
      </c>
      <c r="D49" s="268"/>
      <c r="E49" s="269"/>
      <c r="F49" s="268"/>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1"/>
      <c r="AU49" s="478">
        <f>AS9-SUM(D9:AR9)/2</f>
        <v>0</v>
      </c>
    </row>
    <row r="50" spans="2:62" s="6" customFormat="1" ht="16.5" customHeight="1">
      <c r="B50" s="463"/>
      <c r="C50" s="462" t="s">
        <v>110</v>
      </c>
      <c r="D50" s="270"/>
      <c r="E50" s="269"/>
      <c r="F50" s="270"/>
      <c r="G50" s="270"/>
      <c r="H50" s="270"/>
      <c r="I50" s="268"/>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1"/>
      <c r="AU50" s="478">
        <f>AS10-SUM(D10:AR10)/2</f>
        <v>0</v>
      </c>
      <c r="AV50" s="155"/>
      <c r="AW50" s="2"/>
      <c r="AX50" s="2"/>
      <c r="AY50" s="2"/>
      <c r="AZ50" s="2"/>
      <c r="BA50" s="2"/>
      <c r="BB50" s="2"/>
      <c r="BC50" s="2"/>
      <c r="BD50" s="2"/>
      <c r="BE50" s="2"/>
      <c r="BF50" s="2"/>
      <c r="BG50" s="2"/>
      <c r="BH50" s="2"/>
      <c r="BI50" s="2"/>
      <c r="BJ50" s="2"/>
    </row>
    <row r="51" spans="2:62" s="6" customFormat="1" ht="16.5" customHeight="1">
      <c r="B51" s="463"/>
      <c r="C51" s="462" t="s">
        <v>111</v>
      </c>
      <c r="D51" s="270"/>
      <c r="E51" s="269"/>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1"/>
      <c r="AU51" s="478">
        <f>AS11-SUM(D11:AR11)/2</f>
        <v>0</v>
      </c>
      <c r="AW51" s="2"/>
      <c r="AX51" s="2"/>
      <c r="AY51" s="2"/>
      <c r="AZ51" s="2"/>
      <c r="BA51" s="2"/>
      <c r="BB51" s="2"/>
      <c r="BC51" s="2"/>
      <c r="BD51" s="2"/>
      <c r="BE51" s="2"/>
      <c r="BF51" s="2"/>
      <c r="BG51" s="2"/>
      <c r="BH51" s="2"/>
      <c r="BI51" s="2"/>
      <c r="BJ51" s="2"/>
    </row>
    <row r="52" spans="2:48" s="2" customFormat="1" ht="18" customHeight="1">
      <c r="B52" s="461"/>
      <c r="C52" s="454" t="s">
        <v>14</v>
      </c>
      <c r="D52" s="472">
        <f>+D12-SUM(D9:D11)</f>
        <v>0</v>
      </c>
      <c r="E52" s="472">
        <f aca="true" t="shared" si="7" ref="E52:AS52">+E12-SUM(E9:E11)</f>
        <v>0</v>
      </c>
      <c r="F52" s="472">
        <f t="shared" si="7"/>
        <v>0</v>
      </c>
      <c r="G52" s="472">
        <f t="shared" si="7"/>
        <v>0</v>
      </c>
      <c r="H52" s="472">
        <f t="shared" si="7"/>
        <v>0</v>
      </c>
      <c r="I52" s="472">
        <f t="shared" si="7"/>
        <v>0</v>
      </c>
      <c r="J52" s="472">
        <f t="shared" si="7"/>
        <v>0</v>
      </c>
      <c r="K52" s="472">
        <f t="shared" si="7"/>
        <v>0</v>
      </c>
      <c r="L52" s="472">
        <f t="shared" si="7"/>
        <v>0</v>
      </c>
      <c r="M52" s="472">
        <f t="shared" si="7"/>
        <v>0</v>
      </c>
      <c r="N52" s="472">
        <f t="shared" si="7"/>
        <v>0</v>
      </c>
      <c r="O52" s="472">
        <f t="shared" si="7"/>
        <v>0</v>
      </c>
      <c r="P52" s="472">
        <f t="shared" si="7"/>
        <v>0</v>
      </c>
      <c r="Q52" s="472">
        <f t="shared" si="7"/>
        <v>0</v>
      </c>
      <c r="R52" s="472">
        <f t="shared" si="7"/>
        <v>0</v>
      </c>
      <c r="S52" s="472">
        <f t="shared" si="7"/>
        <v>0</v>
      </c>
      <c r="T52" s="472">
        <f t="shared" si="7"/>
        <v>0</v>
      </c>
      <c r="U52" s="472">
        <f t="shared" si="7"/>
        <v>0</v>
      </c>
      <c r="V52" s="472">
        <f t="shared" si="7"/>
        <v>0</v>
      </c>
      <c r="W52" s="472">
        <f t="shared" si="7"/>
        <v>0</v>
      </c>
      <c r="X52" s="472">
        <f t="shared" si="7"/>
        <v>0</v>
      </c>
      <c r="Y52" s="472">
        <f t="shared" si="7"/>
        <v>0</v>
      </c>
      <c r="Z52" s="472">
        <f t="shared" si="7"/>
        <v>0</v>
      </c>
      <c r="AA52" s="472">
        <f t="shared" si="7"/>
        <v>0</v>
      </c>
      <c r="AB52" s="472">
        <f t="shared" si="7"/>
        <v>0</v>
      </c>
      <c r="AC52" s="472">
        <f t="shared" si="7"/>
        <v>0</v>
      </c>
      <c r="AD52" s="472">
        <f t="shared" si="7"/>
        <v>0</v>
      </c>
      <c r="AE52" s="472">
        <f t="shared" si="7"/>
        <v>0</v>
      </c>
      <c r="AF52" s="472">
        <f t="shared" si="7"/>
        <v>0</v>
      </c>
      <c r="AG52" s="472">
        <f t="shared" si="7"/>
        <v>0</v>
      </c>
      <c r="AH52" s="472">
        <f t="shared" si="7"/>
        <v>0</v>
      </c>
      <c r="AI52" s="472">
        <f t="shared" si="7"/>
        <v>0</v>
      </c>
      <c r="AJ52" s="472">
        <f t="shared" si="7"/>
        <v>0</v>
      </c>
      <c r="AK52" s="472">
        <f t="shared" si="7"/>
        <v>0</v>
      </c>
      <c r="AL52" s="472">
        <f t="shared" si="7"/>
        <v>0</v>
      </c>
      <c r="AM52" s="472">
        <f t="shared" si="7"/>
        <v>0</v>
      </c>
      <c r="AN52" s="472">
        <f t="shared" si="7"/>
        <v>0</v>
      </c>
      <c r="AO52" s="472">
        <f t="shared" si="7"/>
        <v>0</v>
      </c>
      <c r="AP52" s="472">
        <f t="shared" si="7"/>
        <v>0</v>
      </c>
      <c r="AQ52" s="472">
        <f t="shared" si="7"/>
        <v>0</v>
      </c>
      <c r="AR52" s="472">
        <f t="shared" si="7"/>
        <v>0</v>
      </c>
      <c r="AS52" s="472">
        <f t="shared" si="7"/>
        <v>0</v>
      </c>
      <c r="AU52" s="478">
        <f>AS12-SUM(D12:AR12)/2</f>
        <v>0</v>
      </c>
      <c r="AV52" s="6"/>
    </row>
    <row r="53" spans="2:48" s="2" customFormat="1" ht="18" customHeight="1">
      <c r="B53" s="463"/>
      <c r="C53" s="504" t="s">
        <v>25</v>
      </c>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472">
        <f>+IF(OR(SUM(AS12)&gt;0),IF(OR(AS13=0,AS13=""),111,IF((AS13&lt;AS12),111,0)),0)</f>
        <v>0</v>
      </c>
      <c r="AU53" s="473"/>
      <c r="AV53" s="159"/>
    </row>
    <row r="54" spans="2:47" s="2" customFormat="1" ht="18" customHeight="1">
      <c r="B54" s="459"/>
      <c r="C54" s="464" t="s">
        <v>26</v>
      </c>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70"/>
      <c r="AU54" s="270"/>
    </row>
    <row r="55" spans="2:47" s="2" customFormat="1" ht="18" customHeight="1">
      <c r="B55" s="461"/>
      <c r="C55" s="462" t="s">
        <v>109</v>
      </c>
      <c r="D55" s="268"/>
      <c r="E55" s="269"/>
      <c r="F55" s="268"/>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1"/>
      <c r="AU55" s="478">
        <f>AS15-SUM(D15:AR15)/2</f>
        <v>0</v>
      </c>
    </row>
    <row r="56" spans="2:47" s="2" customFormat="1" ht="18" customHeight="1">
      <c r="B56" s="463"/>
      <c r="C56" s="462" t="s">
        <v>110</v>
      </c>
      <c r="D56" s="270"/>
      <c r="E56" s="269"/>
      <c r="F56" s="270"/>
      <c r="G56" s="270"/>
      <c r="H56" s="270"/>
      <c r="I56" s="268"/>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1"/>
      <c r="AU56" s="478">
        <f>AS16-SUM(D16:AR16)/2</f>
        <v>0</v>
      </c>
    </row>
    <row r="57" spans="2:47" s="2" customFormat="1" ht="18" customHeight="1">
      <c r="B57" s="463"/>
      <c r="C57" s="462" t="s">
        <v>111</v>
      </c>
      <c r="D57" s="270"/>
      <c r="E57" s="269"/>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1"/>
      <c r="AU57" s="478">
        <f>AS17-SUM(D17:AR17)/2</f>
        <v>0</v>
      </c>
    </row>
    <row r="58" spans="2:47" s="2" customFormat="1" ht="18" customHeight="1">
      <c r="B58" s="461"/>
      <c r="C58" s="504" t="s">
        <v>14</v>
      </c>
      <c r="D58" s="472">
        <f>+D18-SUM(D15:D17)</f>
        <v>0</v>
      </c>
      <c r="E58" s="472">
        <f aca="true" t="shared" si="8" ref="E58:AS58">+E18-SUM(E15:E17)</f>
        <v>0</v>
      </c>
      <c r="F58" s="472">
        <f t="shared" si="8"/>
        <v>0</v>
      </c>
      <c r="G58" s="472">
        <f t="shared" si="8"/>
        <v>0</v>
      </c>
      <c r="H58" s="472">
        <f t="shared" si="8"/>
        <v>0</v>
      </c>
      <c r="I58" s="472">
        <f t="shared" si="8"/>
        <v>0</v>
      </c>
      <c r="J58" s="472">
        <f t="shared" si="8"/>
        <v>0</v>
      </c>
      <c r="K58" s="472">
        <f t="shared" si="8"/>
        <v>0</v>
      </c>
      <c r="L58" s="472">
        <f t="shared" si="8"/>
        <v>0</v>
      </c>
      <c r="M58" s="472">
        <f t="shared" si="8"/>
        <v>0</v>
      </c>
      <c r="N58" s="472">
        <f t="shared" si="8"/>
        <v>0</v>
      </c>
      <c r="O58" s="472">
        <f t="shared" si="8"/>
        <v>0</v>
      </c>
      <c r="P58" s="472">
        <f t="shared" si="8"/>
        <v>0</v>
      </c>
      <c r="Q58" s="472">
        <f t="shared" si="8"/>
        <v>0</v>
      </c>
      <c r="R58" s="472">
        <f t="shared" si="8"/>
        <v>0</v>
      </c>
      <c r="S58" s="472">
        <f t="shared" si="8"/>
        <v>0</v>
      </c>
      <c r="T58" s="472">
        <f t="shared" si="8"/>
        <v>0</v>
      </c>
      <c r="U58" s="472">
        <f t="shared" si="8"/>
        <v>0</v>
      </c>
      <c r="V58" s="472">
        <f t="shared" si="8"/>
        <v>0</v>
      </c>
      <c r="W58" s="472">
        <f t="shared" si="8"/>
        <v>0</v>
      </c>
      <c r="X58" s="472">
        <f t="shared" si="8"/>
        <v>0</v>
      </c>
      <c r="Y58" s="472">
        <f t="shared" si="8"/>
        <v>0</v>
      </c>
      <c r="Z58" s="472">
        <f t="shared" si="8"/>
        <v>0</v>
      </c>
      <c r="AA58" s="472">
        <f t="shared" si="8"/>
        <v>0</v>
      </c>
      <c r="AB58" s="472">
        <f t="shared" si="8"/>
        <v>0</v>
      </c>
      <c r="AC58" s="472">
        <f t="shared" si="8"/>
        <v>0</v>
      </c>
      <c r="AD58" s="472">
        <f t="shared" si="8"/>
        <v>0</v>
      </c>
      <c r="AE58" s="472">
        <f t="shared" si="8"/>
        <v>0</v>
      </c>
      <c r="AF58" s="472">
        <f t="shared" si="8"/>
        <v>0</v>
      </c>
      <c r="AG58" s="472">
        <f t="shared" si="8"/>
        <v>0</v>
      </c>
      <c r="AH58" s="472">
        <f t="shared" si="8"/>
        <v>0</v>
      </c>
      <c r="AI58" s="472">
        <f t="shared" si="8"/>
        <v>0</v>
      </c>
      <c r="AJ58" s="472">
        <f t="shared" si="8"/>
        <v>0</v>
      </c>
      <c r="AK58" s="472">
        <f t="shared" si="8"/>
        <v>0</v>
      </c>
      <c r="AL58" s="472">
        <f t="shared" si="8"/>
        <v>0</v>
      </c>
      <c r="AM58" s="472">
        <f t="shared" si="8"/>
        <v>0</v>
      </c>
      <c r="AN58" s="472">
        <f t="shared" si="8"/>
        <v>0</v>
      </c>
      <c r="AO58" s="472">
        <f t="shared" si="8"/>
        <v>0</v>
      </c>
      <c r="AP58" s="472">
        <f t="shared" si="8"/>
        <v>0</v>
      </c>
      <c r="AQ58" s="472">
        <f t="shared" si="8"/>
        <v>0</v>
      </c>
      <c r="AR58" s="472">
        <f t="shared" si="8"/>
        <v>0</v>
      </c>
      <c r="AS58" s="472">
        <f t="shared" si="8"/>
        <v>0</v>
      </c>
      <c r="AU58" s="478">
        <f>AS18-SUM(D18:AR18)/2</f>
        <v>0</v>
      </c>
    </row>
    <row r="59" spans="2:62" s="6" customFormat="1" ht="18" customHeight="1">
      <c r="B59" s="459"/>
      <c r="C59" s="464" t="s">
        <v>328</v>
      </c>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88"/>
      <c r="AU59" s="473"/>
      <c r="AV59" s="2"/>
      <c r="AW59" s="2"/>
      <c r="AX59" s="2"/>
      <c r="AY59" s="2"/>
      <c r="AZ59" s="2"/>
      <c r="BA59" s="2"/>
      <c r="BB59" s="2"/>
      <c r="BC59" s="2"/>
      <c r="BD59" s="2"/>
      <c r="BE59" s="2"/>
      <c r="BF59" s="2"/>
      <c r="BG59" s="2"/>
      <c r="BH59" s="2"/>
      <c r="BI59" s="2"/>
      <c r="BJ59" s="2"/>
    </row>
    <row r="60" spans="2:62" s="6" customFormat="1" ht="18" customHeight="1">
      <c r="B60" s="459"/>
      <c r="C60" s="464" t="s">
        <v>15</v>
      </c>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U60" s="270"/>
      <c r="AV60" s="2"/>
      <c r="AW60" s="2"/>
      <c r="AX60" s="2"/>
      <c r="AY60" s="2"/>
      <c r="AZ60" s="2"/>
      <c r="BA60" s="2"/>
      <c r="BB60" s="2"/>
      <c r="BC60" s="2"/>
      <c r="BD60" s="2"/>
      <c r="BE60" s="2"/>
      <c r="BF60" s="2"/>
      <c r="BG60" s="2"/>
      <c r="BH60" s="2"/>
      <c r="BI60" s="2"/>
      <c r="BJ60" s="2"/>
    </row>
    <row r="61" spans="2:47" s="2" customFormat="1" ht="18" customHeight="1">
      <c r="B61" s="465"/>
      <c r="C61" s="462" t="s">
        <v>109</v>
      </c>
      <c r="D61" s="268"/>
      <c r="E61" s="269"/>
      <c r="F61" s="268"/>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1"/>
      <c r="AU61" s="478">
        <f>AS21-SUM(D21:AR21)/2</f>
        <v>0</v>
      </c>
    </row>
    <row r="62" spans="2:47" s="2" customFormat="1" ht="18" customHeight="1">
      <c r="B62" s="461"/>
      <c r="C62" s="462" t="s">
        <v>110</v>
      </c>
      <c r="D62" s="270"/>
      <c r="E62" s="269"/>
      <c r="F62" s="270"/>
      <c r="G62" s="270"/>
      <c r="H62" s="270"/>
      <c r="I62" s="268"/>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1"/>
      <c r="AU62" s="478">
        <f>AS22-SUM(D22:AR22)/2</f>
        <v>0</v>
      </c>
    </row>
    <row r="63" spans="2:47" s="2" customFormat="1" ht="18" customHeight="1">
      <c r="B63" s="466"/>
      <c r="C63" s="462" t="s">
        <v>111</v>
      </c>
      <c r="D63" s="270"/>
      <c r="E63" s="269"/>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1"/>
      <c r="AU63" s="478">
        <f>AS23-SUM(D23:AR23)/2</f>
        <v>0</v>
      </c>
    </row>
    <row r="64" spans="2:62" s="6" customFormat="1" ht="18" customHeight="1">
      <c r="B64" s="465"/>
      <c r="C64" s="454" t="s">
        <v>14</v>
      </c>
      <c r="D64" s="472">
        <f>+D24-SUM(D21:D23)</f>
        <v>0</v>
      </c>
      <c r="E64" s="472">
        <f aca="true" t="shared" si="9" ref="E64:AS64">+E24-SUM(E21:E23)</f>
        <v>0</v>
      </c>
      <c r="F64" s="472">
        <f t="shared" si="9"/>
        <v>0</v>
      </c>
      <c r="G64" s="472">
        <f t="shared" si="9"/>
        <v>0</v>
      </c>
      <c r="H64" s="472">
        <f t="shared" si="9"/>
        <v>0</v>
      </c>
      <c r="I64" s="472">
        <f t="shared" si="9"/>
        <v>0</v>
      </c>
      <c r="J64" s="472">
        <f t="shared" si="9"/>
        <v>0</v>
      </c>
      <c r="K64" s="472">
        <f t="shared" si="9"/>
        <v>0</v>
      </c>
      <c r="L64" s="472">
        <f t="shared" si="9"/>
        <v>0</v>
      </c>
      <c r="M64" s="472">
        <f t="shared" si="9"/>
        <v>0</v>
      </c>
      <c r="N64" s="472">
        <f t="shared" si="9"/>
        <v>0</v>
      </c>
      <c r="O64" s="472">
        <f t="shared" si="9"/>
        <v>0</v>
      </c>
      <c r="P64" s="472">
        <f t="shared" si="9"/>
        <v>0</v>
      </c>
      <c r="Q64" s="472">
        <f t="shared" si="9"/>
        <v>0</v>
      </c>
      <c r="R64" s="472">
        <f t="shared" si="9"/>
        <v>0</v>
      </c>
      <c r="S64" s="472">
        <f t="shared" si="9"/>
        <v>0</v>
      </c>
      <c r="T64" s="472">
        <f t="shared" si="9"/>
        <v>0</v>
      </c>
      <c r="U64" s="472">
        <f t="shared" si="9"/>
        <v>0</v>
      </c>
      <c r="V64" s="472">
        <f t="shared" si="9"/>
        <v>0</v>
      </c>
      <c r="W64" s="472">
        <f t="shared" si="9"/>
        <v>0</v>
      </c>
      <c r="X64" s="472">
        <f t="shared" si="9"/>
        <v>0</v>
      </c>
      <c r="Y64" s="472">
        <f t="shared" si="9"/>
        <v>0</v>
      </c>
      <c r="Z64" s="472">
        <f t="shared" si="9"/>
        <v>0</v>
      </c>
      <c r="AA64" s="472">
        <f t="shared" si="9"/>
        <v>0</v>
      </c>
      <c r="AB64" s="472">
        <f t="shared" si="9"/>
        <v>0</v>
      </c>
      <c r="AC64" s="472">
        <f t="shared" si="9"/>
        <v>0</v>
      </c>
      <c r="AD64" s="472">
        <f t="shared" si="9"/>
        <v>0</v>
      </c>
      <c r="AE64" s="472">
        <f t="shared" si="9"/>
        <v>0</v>
      </c>
      <c r="AF64" s="472">
        <f t="shared" si="9"/>
        <v>0</v>
      </c>
      <c r="AG64" s="472">
        <f t="shared" si="9"/>
        <v>0</v>
      </c>
      <c r="AH64" s="472">
        <f t="shared" si="9"/>
        <v>0</v>
      </c>
      <c r="AI64" s="472">
        <f t="shared" si="9"/>
        <v>0</v>
      </c>
      <c r="AJ64" s="472">
        <f t="shared" si="9"/>
        <v>0</v>
      </c>
      <c r="AK64" s="472">
        <f t="shared" si="9"/>
        <v>0</v>
      </c>
      <c r="AL64" s="472">
        <f t="shared" si="9"/>
        <v>0</v>
      </c>
      <c r="AM64" s="472">
        <f t="shared" si="9"/>
        <v>0</v>
      </c>
      <c r="AN64" s="472">
        <f t="shared" si="9"/>
        <v>0</v>
      </c>
      <c r="AO64" s="472">
        <f t="shared" si="9"/>
        <v>0</v>
      </c>
      <c r="AP64" s="472">
        <f t="shared" si="9"/>
        <v>0</v>
      </c>
      <c r="AQ64" s="472">
        <f t="shared" si="9"/>
        <v>0</v>
      </c>
      <c r="AR64" s="472">
        <f t="shared" si="9"/>
        <v>0</v>
      </c>
      <c r="AS64" s="472">
        <f t="shared" si="9"/>
        <v>0</v>
      </c>
      <c r="AU64" s="478">
        <f>AS24-SUM(D24:AR24)/2</f>
        <v>0</v>
      </c>
      <c r="AV64" s="2"/>
      <c r="AW64" s="2"/>
      <c r="AX64" s="2"/>
      <c r="AY64" s="2"/>
      <c r="AZ64" s="2"/>
      <c r="BA64" s="2"/>
      <c r="BB64" s="2"/>
      <c r="BC64" s="2"/>
      <c r="BD64" s="2"/>
      <c r="BE64" s="2"/>
      <c r="BF64" s="2"/>
      <c r="BG64" s="2"/>
      <c r="BH64" s="2"/>
      <c r="BI64" s="2"/>
      <c r="BJ64" s="2"/>
    </row>
    <row r="65" spans="2:47" s="2" customFormat="1" ht="18" customHeight="1">
      <c r="B65" s="461"/>
      <c r="C65" s="504" t="s">
        <v>25</v>
      </c>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472">
        <f>+IF(OR(SUM(AS24)&gt;0),IF(OR(AS25=0,AS25=""),111,IF((AS25&lt;AS24),111,0)),0)</f>
        <v>0</v>
      </c>
      <c r="AU65" s="473"/>
    </row>
    <row r="66" spans="2:62" s="6" customFormat="1" ht="18" customHeight="1">
      <c r="B66" s="459"/>
      <c r="C66" s="464" t="s">
        <v>16</v>
      </c>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U66" s="270"/>
      <c r="AV66" s="2"/>
      <c r="AW66" s="2"/>
      <c r="AX66" s="2"/>
      <c r="AY66" s="2"/>
      <c r="AZ66" s="2"/>
      <c r="BA66" s="2"/>
      <c r="BB66" s="2"/>
      <c r="BC66" s="2"/>
      <c r="BD66" s="2"/>
      <c r="BE66" s="2"/>
      <c r="BF66" s="2"/>
      <c r="BG66" s="2"/>
      <c r="BH66" s="2"/>
      <c r="BI66" s="2"/>
      <c r="BJ66" s="2"/>
    </row>
    <row r="67" spans="2:47" s="2" customFormat="1" ht="18" customHeight="1">
      <c r="B67" s="461"/>
      <c r="C67" s="462" t="s">
        <v>109</v>
      </c>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71"/>
      <c r="AU67" s="478">
        <f>AS27-SUM(D27:AR27)/2</f>
        <v>0</v>
      </c>
    </row>
    <row r="68" spans="2:47" s="2" customFormat="1" ht="18" customHeight="1">
      <c r="B68" s="461"/>
      <c r="C68" s="462" t="s">
        <v>110</v>
      </c>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1"/>
      <c r="AU68" s="478">
        <f>AS28-SUM(D28:AR28)/2</f>
        <v>0</v>
      </c>
    </row>
    <row r="69" spans="2:47" s="2" customFormat="1" ht="18" customHeight="1">
      <c r="B69" s="466"/>
      <c r="C69" s="462" t="s">
        <v>111</v>
      </c>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1"/>
      <c r="AU69" s="478">
        <f>AS29-SUM(D29:AR29)/2</f>
        <v>0</v>
      </c>
    </row>
    <row r="70" spans="2:47" s="2" customFormat="1" ht="18" customHeight="1">
      <c r="B70" s="461"/>
      <c r="C70" s="454" t="s">
        <v>14</v>
      </c>
      <c r="D70" s="472">
        <f>+D30-SUM(D27:D29)</f>
        <v>0</v>
      </c>
      <c r="E70" s="472">
        <f aca="true" t="shared" si="10" ref="E70:AS70">+E30-SUM(E27:E29)</f>
        <v>0</v>
      </c>
      <c r="F70" s="472">
        <f t="shared" si="10"/>
        <v>0</v>
      </c>
      <c r="G70" s="472">
        <f t="shared" si="10"/>
        <v>0</v>
      </c>
      <c r="H70" s="472">
        <f t="shared" si="10"/>
        <v>0</v>
      </c>
      <c r="I70" s="472">
        <f t="shared" si="10"/>
        <v>0</v>
      </c>
      <c r="J70" s="472">
        <f t="shared" si="10"/>
        <v>0</v>
      </c>
      <c r="K70" s="472">
        <f t="shared" si="10"/>
        <v>0</v>
      </c>
      <c r="L70" s="472">
        <f t="shared" si="10"/>
        <v>0</v>
      </c>
      <c r="M70" s="472">
        <f t="shared" si="10"/>
        <v>0</v>
      </c>
      <c r="N70" s="472">
        <f t="shared" si="10"/>
        <v>0</v>
      </c>
      <c r="O70" s="472">
        <f t="shared" si="10"/>
        <v>0</v>
      </c>
      <c r="P70" s="472">
        <f t="shared" si="10"/>
        <v>0</v>
      </c>
      <c r="Q70" s="472">
        <f t="shared" si="10"/>
        <v>0</v>
      </c>
      <c r="R70" s="472">
        <f t="shared" si="10"/>
        <v>0</v>
      </c>
      <c r="S70" s="472">
        <f t="shared" si="10"/>
        <v>0</v>
      </c>
      <c r="T70" s="472">
        <f t="shared" si="10"/>
        <v>0</v>
      </c>
      <c r="U70" s="472">
        <f t="shared" si="10"/>
        <v>0</v>
      </c>
      <c r="V70" s="472">
        <f t="shared" si="10"/>
        <v>0</v>
      </c>
      <c r="W70" s="472">
        <f t="shared" si="10"/>
        <v>0</v>
      </c>
      <c r="X70" s="472">
        <f t="shared" si="10"/>
        <v>0</v>
      </c>
      <c r="Y70" s="472">
        <f t="shared" si="10"/>
        <v>0</v>
      </c>
      <c r="Z70" s="472">
        <f t="shared" si="10"/>
        <v>0</v>
      </c>
      <c r="AA70" s="472">
        <f t="shared" si="10"/>
        <v>0</v>
      </c>
      <c r="AB70" s="472">
        <f t="shared" si="10"/>
        <v>0</v>
      </c>
      <c r="AC70" s="472">
        <f t="shared" si="10"/>
        <v>0</v>
      </c>
      <c r="AD70" s="472">
        <f t="shared" si="10"/>
        <v>0</v>
      </c>
      <c r="AE70" s="472">
        <f t="shared" si="10"/>
        <v>0</v>
      </c>
      <c r="AF70" s="472">
        <f t="shared" si="10"/>
        <v>0</v>
      </c>
      <c r="AG70" s="472">
        <f t="shared" si="10"/>
        <v>0</v>
      </c>
      <c r="AH70" s="472">
        <f t="shared" si="10"/>
        <v>0</v>
      </c>
      <c r="AI70" s="472">
        <f t="shared" si="10"/>
        <v>0</v>
      </c>
      <c r="AJ70" s="472">
        <f t="shared" si="10"/>
        <v>0</v>
      </c>
      <c r="AK70" s="472">
        <f t="shared" si="10"/>
        <v>0</v>
      </c>
      <c r="AL70" s="472">
        <f t="shared" si="10"/>
        <v>0</v>
      </c>
      <c r="AM70" s="472">
        <f t="shared" si="10"/>
        <v>0</v>
      </c>
      <c r="AN70" s="472">
        <f t="shared" si="10"/>
        <v>0</v>
      </c>
      <c r="AO70" s="472">
        <f t="shared" si="10"/>
        <v>0</v>
      </c>
      <c r="AP70" s="472">
        <f t="shared" si="10"/>
        <v>0</v>
      </c>
      <c r="AQ70" s="472">
        <f t="shared" si="10"/>
        <v>0</v>
      </c>
      <c r="AR70" s="472">
        <f t="shared" si="10"/>
        <v>0</v>
      </c>
      <c r="AS70" s="472">
        <f t="shared" si="10"/>
        <v>0</v>
      </c>
      <c r="AU70" s="478">
        <f>AS30-SUM(D30:AR30)/2</f>
        <v>0</v>
      </c>
    </row>
    <row r="71" spans="2:47" s="2" customFormat="1" ht="18" customHeight="1">
      <c r="B71" s="461"/>
      <c r="C71" s="504" t="s">
        <v>25</v>
      </c>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2"/>
      <c r="AQ71" s="272"/>
      <c r="AR71" s="272"/>
      <c r="AS71" s="472">
        <f>+IF(OR(SUM(AS30)&gt;0),IF(OR(AS31=0,AS31=""),111,IF((AS31&lt;AS30),111,0)),0)</f>
        <v>0</v>
      </c>
      <c r="AU71" s="473"/>
    </row>
    <row r="72" spans="2:48" s="2" customFormat="1" ht="18" customHeight="1">
      <c r="B72" s="461"/>
      <c r="C72" s="454" t="s">
        <v>17</v>
      </c>
      <c r="D72" s="472">
        <f aca="true" t="shared" si="11" ref="D72:AS72">+D32-SUM(D30,D24)</f>
        <v>0</v>
      </c>
      <c r="E72" s="472">
        <f t="shared" si="11"/>
        <v>0</v>
      </c>
      <c r="F72" s="472">
        <f t="shared" si="11"/>
        <v>0</v>
      </c>
      <c r="G72" s="472">
        <f t="shared" si="11"/>
        <v>0</v>
      </c>
      <c r="H72" s="472">
        <f t="shared" si="11"/>
        <v>0</v>
      </c>
      <c r="I72" s="472">
        <f t="shared" si="11"/>
        <v>0</v>
      </c>
      <c r="J72" s="472">
        <f t="shared" si="11"/>
        <v>0</v>
      </c>
      <c r="K72" s="472">
        <f t="shared" si="11"/>
        <v>0</v>
      </c>
      <c r="L72" s="472">
        <f t="shared" si="11"/>
        <v>0</v>
      </c>
      <c r="M72" s="472">
        <f t="shared" si="11"/>
        <v>0</v>
      </c>
      <c r="N72" s="472">
        <f t="shared" si="11"/>
        <v>0</v>
      </c>
      <c r="O72" s="472">
        <f t="shared" si="11"/>
        <v>0</v>
      </c>
      <c r="P72" s="472">
        <f t="shared" si="11"/>
        <v>0</v>
      </c>
      <c r="Q72" s="472">
        <f t="shared" si="11"/>
        <v>0</v>
      </c>
      <c r="R72" s="472">
        <f t="shared" si="11"/>
        <v>0</v>
      </c>
      <c r="S72" s="472">
        <f t="shared" si="11"/>
        <v>0</v>
      </c>
      <c r="T72" s="472">
        <f t="shared" si="11"/>
        <v>0</v>
      </c>
      <c r="U72" s="472">
        <f t="shared" si="11"/>
        <v>0</v>
      </c>
      <c r="V72" s="472">
        <f t="shared" si="11"/>
        <v>0</v>
      </c>
      <c r="W72" s="472">
        <f t="shared" si="11"/>
        <v>0</v>
      </c>
      <c r="X72" s="472">
        <f t="shared" si="11"/>
        <v>0</v>
      </c>
      <c r="Y72" s="472">
        <f t="shared" si="11"/>
        <v>0</v>
      </c>
      <c r="Z72" s="472">
        <f t="shared" si="11"/>
        <v>0</v>
      </c>
      <c r="AA72" s="472">
        <f t="shared" si="11"/>
        <v>0</v>
      </c>
      <c r="AB72" s="472">
        <f t="shared" si="11"/>
        <v>0</v>
      </c>
      <c r="AC72" s="472">
        <f t="shared" si="11"/>
        <v>0</v>
      </c>
      <c r="AD72" s="472">
        <f t="shared" si="11"/>
        <v>0</v>
      </c>
      <c r="AE72" s="472">
        <f t="shared" si="11"/>
        <v>0</v>
      </c>
      <c r="AF72" s="472">
        <f t="shared" si="11"/>
        <v>0</v>
      </c>
      <c r="AG72" s="472">
        <f t="shared" si="11"/>
        <v>0</v>
      </c>
      <c r="AH72" s="472">
        <f t="shared" si="11"/>
        <v>0</v>
      </c>
      <c r="AI72" s="472">
        <f t="shared" si="11"/>
        <v>0</v>
      </c>
      <c r="AJ72" s="472">
        <f t="shared" si="11"/>
        <v>0</v>
      </c>
      <c r="AK72" s="472">
        <f t="shared" si="11"/>
        <v>0</v>
      </c>
      <c r="AL72" s="472">
        <f t="shared" si="11"/>
        <v>0</v>
      </c>
      <c r="AM72" s="472">
        <f t="shared" si="11"/>
        <v>0</v>
      </c>
      <c r="AN72" s="472">
        <f t="shared" si="11"/>
        <v>0</v>
      </c>
      <c r="AO72" s="472">
        <f t="shared" si="11"/>
        <v>0</v>
      </c>
      <c r="AP72" s="472">
        <f t="shared" si="11"/>
        <v>0</v>
      </c>
      <c r="AQ72" s="472">
        <f t="shared" si="11"/>
        <v>0</v>
      </c>
      <c r="AR72" s="472">
        <f t="shared" si="11"/>
        <v>0</v>
      </c>
      <c r="AS72" s="472">
        <f t="shared" si="11"/>
        <v>0</v>
      </c>
      <c r="AU72" s="478">
        <f>AS32-SUM(D32:AR32)/2</f>
        <v>0</v>
      </c>
      <c r="AV72" s="155"/>
    </row>
    <row r="73" spans="2:47" s="2" customFormat="1" ht="18" customHeight="1">
      <c r="B73" s="465"/>
      <c r="C73" s="467" t="s">
        <v>329</v>
      </c>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472"/>
      <c r="AU73" s="473"/>
    </row>
    <row r="74" spans="2:47" s="2" customFormat="1" ht="18" customHeight="1">
      <c r="B74" s="461"/>
      <c r="C74" s="468" t="s">
        <v>18</v>
      </c>
      <c r="D74" s="472">
        <f>+D34-SUM(D18,D12,D24,D30,D33)</f>
        <v>0</v>
      </c>
      <c r="E74" s="472">
        <f aca="true" t="shared" si="12" ref="E74:AS74">+E34-SUM(E18,E12,E24,E30,E33)</f>
        <v>0</v>
      </c>
      <c r="F74" s="472">
        <f t="shared" si="12"/>
        <v>0</v>
      </c>
      <c r="G74" s="472">
        <f t="shared" si="12"/>
        <v>0</v>
      </c>
      <c r="H74" s="472">
        <f t="shared" si="12"/>
        <v>0</v>
      </c>
      <c r="I74" s="472">
        <f t="shared" si="12"/>
        <v>0</v>
      </c>
      <c r="J74" s="472">
        <f t="shared" si="12"/>
        <v>0</v>
      </c>
      <c r="K74" s="472">
        <f t="shared" si="12"/>
        <v>0</v>
      </c>
      <c r="L74" s="472">
        <f t="shared" si="12"/>
        <v>0</v>
      </c>
      <c r="M74" s="472">
        <f t="shared" si="12"/>
        <v>0</v>
      </c>
      <c r="N74" s="472">
        <f t="shared" si="12"/>
        <v>0</v>
      </c>
      <c r="O74" s="472">
        <f t="shared" si="12"/>
        <v>0</v>
      </c>
      <c r="P74" s="472">
        <f t="shared" si="12"/>
        <v>0</v>
      </c>
      <c r="Q74" s="472">
        <f t="shared" si="12"/>
        <v>0</v>
      </c>
      <c r="R74" s="472">
        <f t="shared" si="12"/>
        <v>0</v>
      </c>
      <c r="S74" s="472">
        <f t="shared" si="12"/>
        <v>0</v>
      </c>
      <c r="T74" s="472">
        <f t="shared" si="12"/>
        <v>0</v>
      </c>
      <c r="U74" s="472">
        <f t="shared" si="12"/>
        <v>0</v>
      </c>
      <c r="V74" s="472">
        <f t="shared" si="12"/>
        <v>0</v>
      </c>
      <c r="W74" s="472">
        <f t="shared" si="12"/>
        <v>0</v>
      </c>
      <c r="X74" s="472">
        <f t="shared" si="12"/>
        <v>0</v>
      </c>
      <c r="Y74" s="472">
        <f t="shared" si="12"/>
        <v>0</v>
      </c>
      <c r="Z74" s="472">
        <f t="shared" si="12"/>
        <v>0</v>
      </c>
      <c r="AA74" s="472">
        <f t="shared" si="12"/>
        <v>0</v>
      </c>
      <c r="AB74" s="472">
        <f t="shared" si="12"/>
        <v>0</v>
      </c>
      <c r="AC74" s="472">
        <f t="shared" si="12"/>
        <v>0</v>
      </c>
      <c r="AD74" s="472">
        <f t="shared" si="12"/>
        <v>0</v>
      </c>
      <c r="AE74" s="472">
        <f t="shared" si="12"/>
        <v>0</v>
      </c>
      <c r="AF74" s="472">
        <f t="shared" si="12"/>
        <v>0</v>
      </c>
      <c r="AG74" s="472">
        <f t="shared" si="12"/>
        <v>0</v>
      </c>
      <c r="AH74" s="472">
        <f t="shared" si="12"/>
        <v>0</v>
      </c>
      <c r="AI74" s="472">
        <f t="shared" si="12"/>
        <v>0</v>
      </c>
      <c r="AJ74" s="472">
        <f t="shared" si="12"/>
        <v>0</v>
      </c>
      <c r="AK74" s="472">
        <f t="shared" si="12"/>
        <v>0</v>
      </c>
      <c r="AL74" s="472">
        <f t="shared" si="12"/>
        <v>0</v>
      </c>
      <c r="AM74" s="472">
        <f t="shared" si="12"/>
        <v>0</v>
      </c>
      <c r="AN74" s="472">
        <f t="shared" si="12"/>
        <v>0</v>
      </c>
      <c r="AO74" s="472">
        <f t="shared" si="12"/>
        <v>0</v>
      </c>
      <c r="AP74" s="472">
        <f t="shared" si="12"/>
        <v>0</v>
      </c>
      <c r="AQ74" s="472">
        <f t="shared" si="12"/>
        <v>0</v>
      </c>
      <c r="AR74" s="472">
        <f t="shared" si="12"/>
        <v>0</v>
      </c>
      <c r="AS74" s="472">
        <f t="shared" si="12"/>
        <v>0</v>
      </c>
      <c r="AU74" s="478">
        <f>AS34-SUM(D34:AR34)/2-AS33</f>
        <v>0</v>
      </c>
    </row>
    <row r="75" spans="2:47" s="2" customFormat="1" ht="18" customHeight="1">
      <c r="B75" s="461"/>
      <c r="C75" s="462" t="s">
        <v>129</v>
      </c>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2"/>
      <c r="AP75" s="272"/>
      <c r="AQ75" s="272"/>
      <c r="AR75" s="272"/>
      <c r="AS75" s="472">
        <f>+IF(OR(SUM(AS34)&gt;0),IF(OR(AS35=0,AS35=""),111,IF((AS35&lt;AS34),111,0)),0)</f>
        <v>0</v>
      </c>
      <c r="AU75" s="473"/>
    </row>
    <row r="76" spans="2:47" s="2" customFormat="1" ht="18" customHeight="1">
      <c r="B76" s="469"/>
      <c r="C76" s="464" t="s">
        <v>27</v>
      </c>
      <c r="D76" s="268"/>
      <c r="E76" s="274"/>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U76" s="473"/>
    </row>
    <row r="77" spans="2:47" s="2" customFormat="1" ht="18" customHeight="1">
      <c r="B77" s="465"/>
      <c r="C77" s="467" t="s">
        <v>330</v>
      </c>
      <c r="D77" s="268"/>
      <c r="E77" s="275"/>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6"/>
      <c r="AU77" s="478">
        <f>AS37-SUM(D37:AR37)/2</f>
        <v>0</v>
      </c>
    </row>
    <row r="78" spans="2:47" s="2" customFormat="1" ht="18" customHeight="1">
      <c r="B78" s="470"/>
      <c r="C78" s="471" t="s">
        <v>331</v>
      </c>
      <c r="D78" s="277"/>
      <c r="E78" s="278"/>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9"/>
      <c r="AU78" s="479">
        <f>AS38-SUM(D38:AR38)/2</f>
        <v>0</v>
      </c>
    </row>
    <row r="80" spans="2:45" ht="14.25">
      <c r="B80" s="656"/>
      <c r="C80" s="653" t="s">
        <v>355</v>
      </c>
      <c r="D80" s="654">
        <f>IF(SUM(D37:D38)&lt;SUM(D34),0,SUM(D34)-SUM(D37:D38))</f>
        <v>0</v>
      </c>
      <c r="E80" s="654">
        <f aca="true" t="shared" si="13" ref="E80:AS80">IF(SUM(E37:E38)&lt;SUM(E34),0,SUM(E34)-SUM(E37:E38))</f>
        <v>0</v>
      </c>
      <c r="F80" s="654">
        <f t="shared" si="13"/>
        <v>0</v>
      </c>
      <c r="G80" s="654">
        <f t="shared" si="13"/>
        <v>0</v>
      </c>
      <c r="H80" s="654">
        <f t="shared" si="13"/>
        <v>0</v>
      </c>
      <c r="I80" s="654">
        <f t="shared" si="13"/>
        <v>0</v>
      </c>
      <c r="J80" s="654">
        <f t="shared" si="13"/>
        <v>0</v>
      </c>
      <c r="K80" s="654">
        <f t="shared" si="13"/>
        <v>0</v>
      </c>
      <c r="L80" s="654">
        <f t="shared" si="13"/>
        <v>0</v>
      </c>
      <c r="M80" s="654">
        <f t="shared" si="13"/>
        <v>0</v>
      </c>
      <c r="N80" s="654">
        <f t="shared" si="13"/>
        <v>0</v>
      </c>
      <c r="O80" s="654">
        <f t="shared" si="13"/>
        <v>0</v>
      </c>
      <c r="P80" s="654">
        <f t="shared" si="13"/>
        <v>0</v>
      </c>
      <c r="Q80" s="654">
        <f t="shared" si="13"/>
        <v>0</v>
      </c>
      <c r="R80" s="654">
        <f t="shared" si="13"/>
        <v>0</v>
      </c>
      <c r="S80" s="654">
        <f t="shared" si="13"/>
        <v>0</v>
      </c>
      <c r="T80" s="654">
        <f t="shared" si="13"/>
        <v>0</v>
      </c>
      <c r="U80" s="654">
        <f t="shared" si="13"/>
        <v>0</v>
      </c>
      <c r="V80" s="654">
        <f t="shared" si="13"/>
        <v>0</v>
      </c>
      <c r="W80" s="654">
        <f t="shared" si="13"/>
        <v>0</v>
      </c>
      <c r="X80" s="654">
        <f t="shared" si="13"/>
        <v>0</v>
      </c>
      <c r="Y80" s="654">
        <f t="shared" si="13"/>
        <v>0</v>
      </c>
      <c r="Z80" s="654">
        <f t="shared" si="13"/>
        <v>0</v>
      </c>
      <c r="AA80" s="654">
        <f t="shared" si="13"/>
        <v>0</v>
      </c>
      <c r="AB80" s="654">
        <f t="shared" si="13"/>
        <v>0</v>
      </c>
      <c r="AC80" s="654">
        <f t="shared" si="13"/>
        <v>0</v>
      </c>
      <c r="AD80" s="654">
        <f t="shared" si="13"/>
        <v>0</v>
      </c>
      <c r="AE80" s="654">
        <f t="shared" si="13"/>
        <v>0</v>
      </c>
      <c r="AF80" s="654">
        <f t="shared" si="13"/>
        <v>0</v>
      </c>
      <c r="AG80" s="654">
        <f t="shared" si="13"/>
        <v>0</v>
      </c>
      <c r="AH80" s="654">
        <f t="shared" si="13"/>
        <v>0</v>
      </c>
      <c r="AI80" s="654">
        <f t="shared" si="13"/>
        <v>0</v>
      </c>
      <c r="AJ80" s="654">
        <f t="shared" si="13"/>
        <v>0</v>
      </c>
      <c r="AK80" s="654">
        <f t="shared" si="13"/>
        <v>0</v>
      </c>
      <c r="AL80" s="654">
        <f t="shared" si="13"/>
        <v>0</v>
      </c>
      <c r="AM80" s="654">
        <f t="shared" si="13"/>
        <v>0</v>
      </c>
      <c r="AN80" s="654">
        <f t="shared" si="13"/>
        <v>0</v>
      </c>
      <c r="AO80" s="654">
        <f t="shared" si="13"/>
        <v>0</v>
      </c>
      <c r="AP80" s="654">
        <f t="shared" si="13"/>
        <v>0</v>
      </c>
      <c r="AQ80" s="654">
        <f t="shared" si="13"/>
        <v>0</v>
      </c>
      <c r="AR80" s="654">
        <f t="shared" si="13"/>
        <v>0</v>
      </c>
      <c r="AS80" s="654">
        <f t="shared" si="13"/>
        <v>0</v>
      </c>
    </row>
  </sheetData>
  <sheetProtection formatCells="0" formatColumns="0"/>
  <mergeCells count="5">
    <mergeCell ref="C39:AS39"/>
    <mergeCell ref="C2:AS2"/>
    <mergeCell ref="C3:AS3"/>
    <mergeCell ref="C4:AS4"/>
    <mergeCell ref="C5:AS5"/>
  </mergeCells>
  <conditionalFormatting sqref="AU65 AU48 AU59 AU53 AU71 AU73 AU75:AU76">
    <cfRule type="expression" priority="1" dxfId="1" stopIfTrue="1">
      <formula>AU48&gt;#REF!</formula>
    </cfRule>
  </conditionalFormatting>
  <conditionalFormatting sqref="AS59">
    <cfRule type="expression" priority="2" dxfId="1" stopIfTrue="1">
      <formula>AS59&gt;#REF!</formula>
    </cfRule>
  </conditionalFormatting>
  <conditionalFormatting sqref="AS25 AS31 AS35 AS33 AS9:AS13 D15:AS18 D21:AS24 D27:AS30 D32:AS32 D34:AS34 D37:AS38 D9:AR12">
    <cfRule type="expression" priority="3" dxfId="1" stopIfTrue="1">
      <formula>AND(D9&lt;&gt;"",OR(D9&lt;0,NOT(ISNUMBER(D9))))</formula>
    </cfRule>
  </conditionalFormatting>
  <conditionalFormatting sqref="AS53 AU49:AU52 AU74 AU55:AU58 AU61:AU64 AU67:AU70 AS65 AS75 AU72 AU77:AU78 AS71:AS73 D52:AS52 D58:AS58 D64:AS64 D72:AR72 D70:AS70 D74:AS74 D80:AS80">
    <cfRule type="cellIs" priority="4" dxfId="28" operator="notEqual" stopIfTrue="1">
      <formula>0</formula>
    </cfRule>
  </conditionalFormatting>
  <printOptions/>
  <pageMargins left="0.7480314960629921" right="0.3937007874015748" top="0.984251968503937" bottom="0.984251968503937" header="0.5118110236220472" footer="0.5118110236220472"/>
  <pageSetup fitToHeight="1" fitToWidth="1" horizontalDpi="600" verticalDpi="600" orientation="landscape" paperSize="8" scale="60" r:id="rId1"/>
  <headerFooter alignWithMargins="0">
    <oddFooter>&amp;R2013 Triennial Central Bank Survey</oddFooter>
  </headerFooter>
  <ignoredErrors>
    <ignoredError sqref="P36:Q36 D36 AN36:AR38 E36:G36 AS12 D26 H36:J36 K22:K24 AS36:AS38 AN34:AR34 AS24 D14 AS30 AS27:AS29 D27:D29 D19:D20 AS9:AS11 D24 AS21:AS23 AN14:AR18 U9:AM11 D30 AN32:AR32 L36:N36 U12:AM12 D21:D23 AN12:AR12 AN9:AR11 AS17 D32 K19:K20 U26:AM30 AS35 U32:AM32 AS26 E19:J24 AS19:AS20 D18 AS18 AS14 D34 AS15 AN26:AR30 U19:AM24 AN19:AR24 U14:AM18 U36:AM38 D17 D13 D15 R36:T38 E14:T18 L19:T24 E32:T32 E26:T30 E12:T12 R9:T11 E34:T34 U34:AM34" unlockedFormula="1"/>
  </ignoredErrors>
</worksheet>
</file>

<file path=xl/worksheets/sheet7.xml><?xml version="1.0" encoding="utf-8"?>
<worksheet xmlns="http://schemas.openxmlformats.org/spreadsheetml/2006/main" xmlns:r="http://schemas.openxmlformats.org/officeDocument/2006/relationships">
  <sheetPr codeName="Sheet4">
    <tabColor indexed="43"/>
    <pageSetUpPr fitToPage="1"/>
  </sheetPr>
  <dimension ref="A1:BN58"/>
  <sheetViews>
    <sheetView zoomScale="60" zoomScaleNormal="60" zoomScalePageLayoutView="0" workbookViewId="0" topLeftCell="A1">
      <pane xSplit="3" ySplit="13" topLeftCell="AI38" activePane="bottomRight" state="frozen"/>
      <selection pane="topLeft" activeCell="AS48" sqref="AS48"/>
      <selection pane="topRight" activeCell="AS48" sqref="AS48"/>
      <selection pane="bottomLeft" activeCell="AS48" sqref="AS48"/>
      <selection pane="bottomRight" activeCell="G20" sqref="G20"/>
    </sheetView>
  </sheetViews>
  <sheetFormatPr defaultColWidth="9.00390625" defaultRowHeight="12"/>
  <cols>
    <col min="1" max="1" width="2.75390625" style="76" customWidth="1"/>
    <col min="2" max="2" width="9.125" style="76" customWidth="1"/>
    <col min="3" max="3" width="37.375" style="76" customWidth="1"/>
    <col min="4" max="15" width="9.125" style="76" customWidth="1"/>
    <col min="16" max="16" width="15.625" style="76" bestFit="1" customWidth="1"/>
    <col min="17" max="17" width="10.00390625" style="76" bestFit="1" customWidth="1"/>
    <col min="18" max="33" width="9.125" style="76" customWidth="1"/>
    <col min="34" max="34" width="11.75390625" style="76" bestFit="1" customWidth="1"/>
    <col min="35" max="35" width="11.75390625" style="76" customWidth="1"/>
    <col min="36" max="16384" width="9.125" style="76" customWidth="1"/>
  </cols>
  <sheetData>
    <row r="1" spans="1:33" s="32" customFormat="1" ht="27" customHeight="1">
      <c r="A1" s="28" t="s">
        <v>23</v>
      </c>
      <c r="B1" s="29"/>
      <c r="C1" s="29"/>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1"/>
      <c r="AG1" s="31"/>
    </row>
    <row r="2" spans="1:33" s="32" customFormat="1" ht="18" customHeight="1">
      <c r="A2" s="33"/>
      <c r="B2" s="34"/>
      <c r="C2" s="34"/>
      <c r="D2" s="35"/>
      <c r="E2" s="36"/>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7"/>
    </row>
    <row r="3" spans="1:33" s="32" customFormat="1" ht="18" customHeight="1" thickBot="1">
      <c r="A3" s="34"/>
      <c r="B3" s="38" t="s">
        <v>4</v>
      </c>
      <c r="C3" s="38"/>
      <c r="D3" s="35"/>
      <c r="E3" s="35"/>
      <c r="F3" s="35"/>
      <c r="G3" s="35"/>
      <c r="H3" s="35"/>
      <c r="I3" s="35"/>
      <c r="J3" s="35"/>
      <c r="K3" s="35"/>
      <c r="L3" s="35"/>
      <c r="M3" s="35"/>
      <c r="N3" s="35"/>
      <c r="O3" s="35"/>
      <c r="P3" s="35"/>
      <c r="R3" s="35"/>
      <c r="S3" s="35"/>
      <c r="T3" s="35"/>
      <c r="U3" s="35"/>
      <c r="V3" s="35"/>
      <c r="W3" s="35"/>
      <c r="X3" s="35"/>
      <c r="Y3" s="35"/>
      <c r="Z3" s="35"/>
      <c r="AA3" s="35"/>
      <c r="AB3" s="35"/>
      <c r="AC3" s="35"/>
      <c r="AD3" s="35"/>
      <c r="AE3" s="35"/>
      <c r="AF3" s="35"/>
      <c r="AG3" s="39"/>
    </row>
    <row r="4" spans="1:33" s="32" customFormat="1" ht="18" customHeight="1" thickBot="1">
      <c r="A4" s="34"/>
      <c r="B4" s="38" t="s">
        <v>5</v>
      </c>
      <c r="C4" s="38"/>
      <c r="D4" s="35"/>
      <c r="E4" s="35"/>
      <c r="F4" s="35"/>
      <c r="G4" s="35"/>
      <c r="H4" s="35"/>
      <c r="I4" s="35"/>
      <c r="J4" s="35"/>
      <c r="K4" s="35"/>
      <c r="L4" s="35"/>
      <c r="M4" s="35"/>
      <c r="N4" s="35"/>
      <c r="O4" s="35"/>
      <c r="P4" s="77" t="s">
        <v>112</v>
      </c>
      <c r="Q4" s="250">
        <v>0.005</v>
      </c>
      <c r="R4" s="35"/>
      <c r="S4" s="35"/>
      <c r="T4" s="35"/>
      <c r="U4" s="35"/>
      <c r="V4" s="35"/>
      <c r="W4" s="35"/>
      <c r="X4" s="35"/>
      <c r="Y4" s="35"/>
      <c r="Z4" s="35"/>
      <c r="AA4" s="35"/>
      <c r="AB4" s="35"/>
      <c r="AC4" s="35"/>
      <c r="AD4" s="35"/>
      <c r="AE4" s="35"/>
      <c r="AF4" s="35"/>
      <c r="AG4" s="39"/>
    </row>
    <row r="5" spans="1:35" s="32" customFormat="1" ht="18" customHeight="1">
      <c r="A5" s="33"/>
      <c r="B5" s="34"/>
      <c r="C5" s="34"/>
      <c r="D5" s="35"/>
      <c r="E5" s="35"/>
      <c r="F5" s="35"/>
      <c r="G5" s="35"/>
      <c r="H5" s="35"/>
      <c r="I5" s="35"/>
      <c r="J5" s="35"/>
      <c r="K5" s="35"/>
      <c r="L5" s="35"/>
      <c r="M5" s="35"/>
      <c r="N5" s="35"/>
      <c r="O5" s="35"/>
      <c r="P5" s="35"/>
      <c r="R5" s="35"/>
      <c r="S5" s="35"/>
      <c r="T5" s="35"/>
      <c r="U5" s="35"/>
      <c r="V5" s="35"/>
      <c r="W5" s="35"/>
      <c r="X5" s="35"/>
      <c r="Y5" s="35"/>
      <c r="Z5" s="35"/>
      <c r="AA5" s="35"/>
      <c r="AB5" s="35"/>
      <c r="AC5" s="35"/>
      <c r="AD5" s="35"/>
      <c r="AE5" s="35"/>
      <c r="AF5" s="35"/>
      <c r="AG5" s="39"/>
      <c r="AH5" s="85"/>
      <c r="AI5" s="85"/>
    </row>
    <row r="6" spans="1:35" s="32" customFormat="1" ht="18" customHeight="1">
      <c r="A6" s="38"/>
      <c r="B6" s="38" t="s">
        <v>82</v>
      </c>
      <c r="C6" s="38"/>
      <c r="D6" s="35"/>
      <c r="E6" s="35"/>
      <c r="F6" s="35"/>
      <c r="G6" s="35"/>
      <c r="H6" s="35"/>
      <c r="I6" s="35"/>
      <c r="J6" s="35"/>
      <c r="K6" s="35"/>
      <c r="L6" s="35"/>
      <c r="M6" s="35"/>
      <c r="N6" s="35"/>
      <c r="O6" s="35"/>
      <c r="P6" s="35"/>
      <c r="Q6" s="85"/>
      <c r="R6" s="35"/>
      <c r="S6" s="35"/>
      <c r="T6" s="35"/>
      <c r="U6" s="35"/>
      <c r="V6" s="35"/>
      <c r="W6" s="35"/>
      <c r="X6" s="35"/>
      <c r="Y6" s="35"/>
      <c r="Z6" s="35"/>
      <c r="AA6" s="35"/>
      <c r="AB6" s="35"/>
      <c r="AC6" s="35"/>
      <c r="AD6" s="35"/>
      <c r="AE6" s="35"/>
      <c r="AF6" s="35"/>
      <c r="AG6" s="39"/>
      <c r="AH6" s="85"/>
      <c r="AI6" s="85"/>
    </row>
    <row r="7" spans="1:33" s="32" customFormat="1" ht="18" customHeight="1">
      <c r="A7" s="38"/>
      <c r="B7" s="38" t="s">
        <v>107</v>
      </c>
      <c r="C7" s="38"/>
      <c r="D7" s="35"/>
      <c r="E7" s="35"/>
      <c r="F7" s="35"/>
      <c r="G7" s="35"/>
      <c r="H7" s="35"/>
      <c r="I7" s="35"/>
      <c r="J7" s="35"/>
      <c r="K7" s="35"/>
      <c r="L7" s="35"/>
      <c r="M7" s="35"/>
      <c r="N7" s="35"/>
      <c r="O7" s="35"/>
      <c r="P7" s="87"/>
      <c r="Q7" s="85"/>
      <c r="R7" s="35"/>
      <c r="S7" s="35"/>
      <c r="T7" s="35"/>
      <c r="U7" s="35"/>
      <c r="V7" s="35"/>
      <c r="W7" s="35"/>
      <c r="X7" s="35"/>
      <c r="Y7" s="35"/>
      <c r="Z7" s="35"/>
      <c r="AA7" s="35"/>
      <c r="AB7" s="35"/>
      <c r="AC7" s="35"/>
      <c r="AD7" s="35"/>
      <c r="AE7" s="35"/>
      <c r="AF7" s="35"/>
      <c r="AG7" s="39"/>
    </row>
    <row r="8" spans="1:33" s="32" customFormat="1" ht="18" customHeight="1">
      <c r="A8" s="38"/>
      <c r="B8" s="40" t="s">
        <v>6</v>
      </c>
      <c r="C8" s="40"/>
      <c r="D8" s="35"/>
      <c r="E8" s="35"/>
      <c r="F8" s="35"/>
      <c r="G8" s="35"/>
      <c r="H8" s="35"/>
      <c r="I8" s="35"/>
      <c r="J8" s="35"/>
      <c r="K8" s="35"/>
      <c r="L8" s="35"/>
      <c r="M8" s="35"/>
      <c r="N8" s="35"/>
      <c r="O8" s="35"/>
      <c r="P8" s="87"/>
      <c r="R8" s="35"/>
      <c r="S8" s="35"/>
      <c r="T8" s="35"/>
      <c r="U8" s="35"/>
      <c r="V8" s="35"/>
      <c r="W8" s="35"/>
      <c r="X8" s="35"/>
      <c r="Y8" s="35"/>
      <c r="Z8" s="35"/>
      <c r="AA8" s="35"/>
      <c r="AB8" s="35"/>
      <c r="AC8" s="35"/>
      <c r="AD8" s="35"/>
      <c r="AE8" s="35"/>
      <c r="AF8" s="35"/>
      <c r="AG8" s="39"/>
    </row>
    <row r="9" spans="1:33" s="32" customFormat="1" ht="18" customHeight="1">
      <c r="A9" s="38"/>
      <c r="B9" s="40"/>
      <c r="C9" s="40"/>
      <c r="D9" s="35"/>
      <c r="E9" s="35"/>
      <c r="F9" s="35"/>
      <c r="G9" s="35"/>
      <c r="H9" s="35"/>
      <c r="I9" s="35"/>
      <c r="J9" s="35"/>
      <c r="K9" s="35"/>
      <c r="L9" s="35"/>
      <c r="M9" s="35"/>
      <c r="N9" s="35"/>
      <c r="O9" s="35"/>
      <c r="P9" s="87"/>
      <c r="R9" s="35"/>
      <c r="S9" s="35"/>
      <c r="T9" s="35"/>
      <c r="U9" s="35"/>
      <c r="V9" s="35"/>
      <c r="W9" s="35"/>
      <c r="X9" s="35"/>
      <c r="Y9" s="35"/>
      <c r="Z9" s="35"/>
      <c r="AA9" s="35"/>
      <c r="AB9" s="35"/>
      <c r="AC9" s="35"/>
      <c r="AD9" s="35"/>
      <c r="AE9" s="35"/>
      <c r="AF9" s="35"/>
      <c r="AG9" s="39"/>
    </row>
    <row r="10" spans="1:33" s="32" customFormat="1" ht="18" customHeight="1">
      <c r="A10" s="38"/>
      <c r="B10" s="40"/>
      <c r="C10" s="40"/>
      <c r="D10" s="35"/>
      <c r="E10" s="35"/>
      <c r="F10" s="35"/>
      <c r="G10" s="35"/>
      <c r="H10" s="35"/>
      <c r="I10" s="35"/>
      <c r="J10" s="35"/>
      <c r="K10" s="35"/>
      <c r="L10" s="35"/>
      <c r="M10" s="35"/>
      <c r="N10" s="35"/>
      <c r="O10" s="35"/>
      <c r="P10" s="87"/>
      <c r="R10" s="35"/>
      <c r="S10" s="35"/>
      <c r="T10" s="35"/>
      <c r="U10" s="35"/>
      <c r="V10" s="35"/>
      <c r="W10" s="35"/>
      <c r="X10" s="35"/>
      <c r="Y10" s="35"/>
      <c r="Z10" s="35"/>
      <c r="AA10" s="35"/>
      <c r="AB10" s="35"/>
      <c r="AC10" s="35"/>
      <c r="AD10" s="35"/>
      <c r="AE10" s="35"/>
      <c r="AF10" s="35"/>
      <c r="AG10" s="39"/>
    </row>
    <row r="11" spans="1:28" s="45" customFormat="1" ht="18" customHeight="1">
      <c r="A11" s="41"/>
      <c r="B11" s="42"/>
      <c r="C11" s="42"/>
      <c r="D11" s="43"/>
      <c r="E11" s="43"/>
      <c r="F11" s="43"/>
      <c r="G11" s="44"/>
      <c r="H11" s="44"/>
      <c r="I11" s="44"/>
      <c r="J11" s="43"/>
      <c r="K11" s="43"/>
      <c r="L11" s="43"/>
      <c r="M11" s="43"/>
      <c r="N11" s="43"/>
      <c r="O11" s="43"/>
      <c r="P11" s="43"/>
      <c r="Q11" s="43"/>
      <c r="R11" s="43"/>
      <c r="S11" s="43"/>
      <c r="T11" s="43"/>
      <c r="U11" s="43"/>
      <c r="V11" s="43"/>
      <c r="W11" s="43"/>
      <c r="X11" s="43"/>
      <c r="Y11" s="43"/>
      <c r="Z11" s="43"/>
      <c r="AA11" s="43"/>
      <c r="AB11" s="43"/>
    </row>
    <row r="12" spans="1:45" s="49" customFormat="1" ht="49.5" customHeight="1">
      <c r="A12" s="46"/>
      <c r="B12" s="47"/>
      <c r="C12" s="48"/>
      <c r="D12" s="727" t="s">
        <v>8</v>
      </c>
      <c r="E12" s="725" t="s">
        <v>56</v>
      </c>
      <c r="F12" s="725" t="s">
        <v>9</v>
      </c>
      <c r="G12" s="725" t="s">
        <v>10</v>
      </c>
      <c r="H12" s="725" t="s">
        <v>11</v>
      </c>
      <c r="I12" s="725" t="s">
        <v>158</v>
      </c>
      <c r="J12" s="729" t="s">
        <v>88</v>
      </c>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1"/>
      <c r="AS12" s="725" t="s">
        <v>12</v>
      </c>
    </row>
    <row r="13" spans="1:45" s="49" customFormat="1" ht="27.75" customHeight="1">
      <c r="A13" s="50"/>
      <c r="B13" s="51" t="s">
        <v>7</v>
      </c>
      <c r="C13" s="52"/>
      <c r="D13" s="728"/>
      <c r="E13" s="726"/>
      <c r="F13" s="726"/>
      <c r="G13" s="726"/>
      <c r="H13" s="726"/>
      <c r="I13" s="726"/>
      <c r="J13" s="53" t="s">
        <v>113</v>
      </c>
      <c r="K13" s="53" t="s">
        <v>152</v>
      </c>
      <c r="L13" s="53" t="s">
        <v>114</v>
      </c>
      <c r="M13" s="53" t="s">
        <v>65</v>
      </c>
      <c r="N13" s="53" t="s">
        <v>115</v>
      </c>
      <c r="O13" s="53" t="s">
        <v>78</v>
      </c>
      <c r="P13" s="53" t="s">
        <v>116</v>
      </c>
      <c r="Q13" s="53" t="s">
        <v>66</v>
      </c>
      <c r="R13" s="53" t="s">
        <v>64</v>
      </c>
      <c r="S13" s="53" t="s">
        <v>117</v>
      </c>
      <c r="T13" s="53" t="s">
        <v>67</v>
      </c>
      <c r="U13" s="53" t="s">
        <v>68</v>
      </c>
      <c r="V13" s="53" t="s">
        <v>79</v>
      </c>
      <c r="W13" s="53" t="s">
        <v>118</v>
      </c>
      <c r="X13" s="53" t="s">
        <v>80</v>
      </c>
      <c r="Y13" s="53" t="s">
        <v>69</v>
      </c>
      <c r="Z13" s="53" t="s">
        <v>119</v>
      </c>
      <c r="AA13" s="53" t="s">
        <v>120</v>
      </c>
      <c r="AB13" s="53" t="s">
        <v>70</v>
      </c>
      <c r="AC13" s="53" t="s">
        <v>121</v>
      </c>
      <c r="AD13" s="53" t="s">
        <v>84</v>
      </c>
      <c r="AE13" s="53" t="s">
        <v>81</v>
      </c>
      <c r="AF13" s="53" t="s">
        <v>122</v>
      </c>
      <c r="AG13" s="53" t="s">
        <v>71</v>
      </c>
      <c r="AH13" s="53" t="s">
        <v>72</v>
      </c>
      <c r="AI13" s="53" t="s">
        <v>153</v>
      </c>
      <c r="AJ13" s="53" t="s">
        <v>73</v>
      </c>
      <c r="AK13" s="53" t="s">
        <v>123</v>
      </c>
      <c r="AL13" s="53" t="s">
        <v>85</v>
      </c>
      <c r="AM13" s="53" t="s">
        <v>125</v>
      </c>
      <c r="AN13" s="53" t="s">
        <v>74</v>
      </c>
      <c r="AO13" s="53" t="s">
        <v>75</v>
      </c>
      <c r="AP13" s="53" t="s">
        <v>76</v>
      </c>
      <c r="AQ13" s="53" t="s">
        <v>77</v>
      </c>
      <c r="AR13" s="53" t="s">
        <v>126</v>
      </c>
      <c r="AS13" s="726"/>
    </row>
    <row r="14" spans="1:48" s="49" customFormat="1" ht="18" customHeight="1">
      <c r="A14" s="54"/>
      <c r="B14" s="55" t="s">
        <v>24</v>
      </c>
      <c r="C14" s="56"/>
      <c r="D14" s="57"/>
      <c r="E14" s="57" t="s">
        <v>13</v>
      </c>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V14" s="58"/>
    </row>
    <row r="15" spans="1:48" s="49" customFormat="1" ht="18" customHeight="1">
      <c r="A15" s="54"/>
      <c r="B15" s="55" t="s">
        <v>61</v>
      </c>
      <c r="C15" s="56"/>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V15" s="58"/>
    </row>
    <row r="16" spans="1:48" s="49" customFormat="1" ht="18" customHeight="1">
      <c r="A16" s="59"/>
      <c r="B16" s="60" t="s">
        <v>109</v>
      </c>
      <c r="C16" s="61"/>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9">
        <f>+IF('O1'!AS9&lt;&gt;"",IF((1+OUT_1_Check!$Q$4)*SUM('O1'!D9:AR9)&lt;2*'O1'!AS9,1,IF((1-OUT_1_Check!$Q$4)*SUM('O1'!D9:AR9)&gt;2*'O1'!AS9,1,0)),IF(SUM('O1'!D9:AR9)&lt;&gt;0,1,0))</f>
        <v>0</v>
      </c>
      <c r="AT16" s="110"/>
      <c r="AV16" s="58"/>
    </row>
    <row r="17" spans="1:66" s="58" customFormat="1" ht="18" customHeight="1">
      <c r="A17" s="62"/>
      <c r="B17" s="60" t="s">
        <v>110</v>
      </c>
      <c r="C17" s="61"/>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9">
        <f>+IF('O1'!AS10&lt;&gt;"",IF((1+OUT_1_Check!$Q$4)*SUM('O1'!D10:AR10)&lt;2*'O1'!AS10,1,IF((1-OUT_1_Check!$Q$4)*SUM('O1'!D10:AR10)&gt;2*'O1'!AS10,1,0)),IF(SUM('O1'!D10:AR10)&lt;&gt;0,1,0))</f>
        <v>0</v>
      </c>
      <c r="AT17" s="49"/>
      <c r="AU17" s="49"/>
      <c r="AW17" s="49"/>
      <c r="AX17" s="49"/>
      <c r="AY17" s="49"/>
      <c r="AZ17" s="49"/>
      <c r="BA17" s="49"/>
      <c r="BB17" s="49"/>
      <c r="BC17" s="49"/>
      <c r="BD17" s="49"/>
      <c r="BE17" s="49"/>
      <c r="BF17" s="49"/>
      <c r="BG17" s="49"/>
      <c r="BH17" s="49"/>
      <c r="BI17" s="49"/>
      <c r="BJ17" s="49"/>
      <c r="BK17" s="49"/>
      <c r="BL17" s="49"/>
      <c r="BM17" s="49"/>
      <c r="BN17" s="49"/>
    </row>
    <row r="18" spans="1:66" s="58" customFormat="1" ht="18" customHeight="1">
      <c r="A18" s="62"/>
      <c r="B18" s="60" t="s">
        <v>111</v>
      </c>
      <c r="C18" s="61"/>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9">
        <f>+IF('O1'!AS11&lt;&gt;"",IF((1+OUT_1_Check!$Q$4)*SUM('O1'!D11:AR11)&lt;2*'O1'!AS11,1,IF((1-OUT_1_Check!$Q$4)*SUM('O1'!D11:AR11)&gt;2*'O1'!AS11,1,0)),IF(SUM('O1'!D11:AR11)&lt;&gt;0,1,0))</f>
        <v>0</v>
      </c>
      <c r="AT18" s="49"/>
      <c r="AU18" s="49"/>
      <c r="AW18" s="49"/>
      <c r="AX18" s="49"/>
      <c r="AY18" s="49"/>
      <c r="AZ18" s="49"/>
      <c r="BA18" s="49"/>
      <c r="BB18" s="49"/>
      <c r="BC18" s="49"/>
      <c r="BD18" s="49"/>
      <c r="BE18" s="49"/>
      <c r="BF18" s="49"/>
      <c r="BG18" s="49"/>
      <c r="BH18" s="49"/>
      <c r="BI18" s="49"/>
      <c r="BJ18" s="49"/>
      <c r="BK18" s="49"/>
      <c r="BL18" s="49"/>
      <c r="BM18" s="49"/>
      <c r="BN18" s="49"/>
    </row>
    <row r="19" spans="1:48" s="49" customFormat="1" ht="18" customHeight="1">
      <c r="A19" s="59"/>
      <c r="B19" s="61" t="s">
        <v>14</v>
      </c>
      <c r="C19" s="61"/>
      <c r="D19" s="79">
        <f>+IF('O1'!D12&lt;&gt;"",IF((1+OUT_1_Check!$Q$4)*SUM('O1'!D9:D11)&lt;'O1'!D12,1,IF((1-OUT_1_Check!$Q$4)*SUM('O1'!D9:D11)&gt;'O1'!D12,1,0)),IF(SUM('O1'!D9:D11)&lt;&gt;0,1,0))</f>
        <v>0</v>
      </c>
      <c r="E19" s="79">
        <f>+IF('O1'!E12&lt;&gt;"",IF((1+OUT_1_Check!$Q$4)*SUM('O1'!E9:E11)&lt;'O1'!E12,1,IF((1-OUT_1_Check!$Q$4)*SUM('O1'!E9:E11)&gt;'O1'!E12,1,0)),IF(SUM('O1'!E9:E11)&lt;&gt;0,1,0))</f>
        <v>0</v>
      </c>
      <c r="F19" s="79">
        <f>+IF('O1'!F12&lt;&gt;"",IF((1+OUT_1_Check!$Q$4)*SUM('O1'!F9:F11)&lt;'O1'!F12,1,IF((1-OUT_1_Check!$Q$4)*SUM('O1'!F9:F11)&gt;'O1'!F12,1,0)),IF(SUM('O1'!F9:F11)&lt;&gt;0,1,0))</f>
        <v>0</v>
      </c>
      <c r="G19" s="79">
        <f>+IF('O1'!G12&lt;&gt;"",IF((1+OUT_1_Check!$Q$4)*SUM('O1'!G9:G11)&lt;'O1'!G12,1,IF((1-OUT_1_Check!$Q$4)*SUM('O1'!G9:G11)&gt;'O1'!G12,1,0)),IF(SUM('O1'!G9:G11)&lt;&gt;0,1,0))</f>
        <v>0</v>
      </c>
      <c r="H19" s="79">
        <f>+IF('O1'!H12&lt;&gt;"",IF((1+OUT_1_Check!$Q$4)*SUM('O1'!H9:H11)&lt;'O1'!H12,1,IF((1-OUT_1_Check!$Q$4)*SUM('O1'!H9:H11)&gt;'O1'!H12,1,0)),IF(SUM('O1'!H9:H11)&lt;&gt;0,1,0))</f>
        <v>0</v>
      </c>
      <c r="I19" s="79">
        <f>+IF('O1'!I12&lt;&gt;"",IF((1+OUT_1_Check!$Q$4)*SUM('O1'!I9:I11)&lt;'O1'!I12,1,IF((1-OUT_1_Check!$Q$4)*SUM('O1'!I9:I11)&gt;'O1'!I12,1,0)),IF(SUM('O1'!I9:I11)&lt;&gt;0,1,0))</f>
        <v>0</v>
      </c>
      <c r="J19" s="79">
        <f>+IF('O1'!J12&lt;&gt;"",IF((1+OUT_1_Check!$Q$4)*SUM('O1'!J9:J11)&lt;'O1'!J12,1,IF((1-OUT_1_Check!$Q$4)*SUM('O1'!J9:J11)&gt;'O1'!J12,1,0)),IF(SUM('O1'!J9:J11)&lt;&gt;0,1,0))</f>
        <v>0</v>
      </c>
      <c r="K19" s="79">
        <f>+IF('O1'!L12&lt;&gt;"",IF((1+OUT_1_Check!$Q$4)*SUM('O1'!L9:L11)&lt;'O1'!L12,1,IF((1-OUT_1_Check!$Q$4)*SUM('O1'!L9:L11)&gt;'O1'!L12,1,0)),IF(SUM('O1'!L9:L11)&lt;&gt;0,1,0))</f>
        <v>0</v>
      </c>
      <c r="L19" s="79">
        <f>+IF('O1'!M12&lt;&gt;"",IF((1+OUT_1_Check!$Q$4)*SUM('O1'!M9:M11)&lt;'O1'!M12,1,IF((1-OUT_1_Check!$Q$4)*SUM('O1'!M9:M11)&gt;'O1'!M12,1,0)),IF(SUM('O1'!M9:M11)&lt;&gt;0,1,0))</f>
        <v>0</v>
      </c>
      <c r="M19" s="79">
        <f>+IF('O1'!N12&lt;&gt;"",IF((1+OUT_1_Check!$Q$4)*SUM('O1'!N9:N11)&lt;'O1'!N12,1,IF((1-OUT_1_Check!$Q$4)*SUM('O1'!N9:N11)&gt;'O1'!N12,1,0)),IF(SUM('O1'!N9:N11)&lt;&gt;0,1,0))</f>
        <v>0</v>
      </c>
      <c r="N19" s="79">
        <f>+IF('O1'!P12&lt;&gt;"",IF((1+OUT_1_Check!$Q$4)*SUM('O1'!P9:P11)&lt;'O1'!P12,1,IF((1-OUT_1_Check!$Q$4)*SUM('O1'!P9:P11)&gt;'O1'!P12,1,0)),IF(SUM('O1'!P9:P11)&lt;&gt;0,1,0))</f>
        <v>0</v>
      </c>
      <c r="O19" s="79">
        <f>+IF('O1'!Q12&lt;&gt;"",IF((1+OUT_1_Check!$Q$4)*SUM('O1'!Q9:Q11)&lt;'O1'!Q12,1,IF((1-OUT_1_Check!$Q$4)*SUM('O1'!Q9:Q11)&gt;'O1'!Q12,1,0)),IF(SUM('O1'!Q9:Q11)&lt;&gt;0,1,0))</f>
        <v>0</v>
      </c>
      <c r="P19" s="79">
        <f>+IF('O1'!R12&lt;&gt;"",IF((1+OUT_1_Check!$Q$4)*SUM('O1'!R9:R11)&lt;'O1'!R12,1,IF((1-OUT_1_Check!$Q$4)*SUM('O1'!R9:R11)&gt;'O1'!R12,1,0)),IF(SUM('O1'!R9:R11)&lt;&gt;0,1,0))</f>
        <v>0</v>
      </c>
      <c r="Q19" s="79">
        <f>+IF('O1'!S12&lt;&gt;"",IF((1+OUT_1_Check!$Q$4)*SUM('O1'!S9:S11)&lt;'O1'!S12,1,IF((1-OUT_1_Check!$Q$4)*SUM('O1'!S9:S11)&gt;'O1'!S12,1,0)),IF(SUM('O1'!S9:S11)&lt;&gt;0,1,0))</f>
        <v>0</v>
      </c>
      <c r="R19" s="79">
        <f>+IF('O1'!T12&lt;&gt;"",IF((1+OUT_1_Check!$Q$4)*SUM('O1'!T9:T11)&lt;'O1'!T12,1,IF((1-OUT_1_Check!$Q$4)*SUM('O1'!T9:T11)&gt;'O1'!T12,1,0)),IF(SUM('O1'!T9:T11)&lt;&gt;0,1,0))</f>
        <v>0</v>
      </c>
      <c r="S19" s="79" t="e">
        <f>+IF('O1'!#REF!&lt;&gt;"",IF((1+OUT_1_Check!$Q$4)*SUM('O1'!#REF!)&lt;'O1'!#REF!,1,IF((1-OUT_1_Check!$Q$4)*SUM('O1'!#REF!)&gt;'O1'!#REF!,1,0)),IF(SUM('O1'!#REF!)&lt;&gt;0,1,0))</f>
        <v>#REF!</v>
      </c>
      <c r="T19" s="79">
        <f>+IF('O1'!U12&lt;&gt;"",IF((1+OUT_1_Check!$Q$4)*SUM('O1'!U9:U11)&lt;'O1'!U12,1,IF((1-OUT_1_Check!$Q$4)*SUM('O1'!U9:U11)&gt;'O1'!U12,1,0)),IF(SUM('O1'!U9:U11)&lt;&gt;0,1,0))</f>
        <v>0</v>
      </c>
      <c r="U19" s="79">
        <f>+IF('O1'!V12&lt;&gt;"",IF((1+OUT_1_Check!$Q$4)*SUM('O1'!V9:V11)&lt;'O1'!V12,1,IF((1-OUT_1_Check!$Q$4)*SUM('O1'!V9:V11)&gt;'O1'!V12,1,0)),IF(SUM('O1'!V9:V11)&lt;&gt;0,1,0))</f>
        <v>0</v>
      </c>
      <c r="V19" s="79">
        <f>+IF('O1'!W12&lt;&gt;"",IF((1+OUT_1_Check!$Q$4)*SUM('O1'!W9:W11)&lt;'O1'!W12,1,IF((1-OUT_1_Check!$Q$4)*SUM('O1'!W9:W11)&gt;'O1'!W12,1,0)),IF(SUM('O1'!W9:W11)&lt;&gt;0,1,0))</f>
        <v>0</v>
      </c>
      <c r="W19" s="79">
        <f>+IF('O1'!X12&lt;&gt;"",IF((1+OUT_1_Check!$Q$4)*SUM('O1'!X9:X11)&lt;'O1'!X12,1,IF((1-OUT_1_Check!$Q$4)*SUM('O1'!X9:X11)&gt;'O1'!X12,1,0)),IF(SUM('O1'!X9:X11)&lt;&gt;0,1,0))</f>
        <v>0</v>
      </c>
      <c r="X19" s="79">
        <f>+IF('O1'!Y12&lt;&gt;"",IF((1+OUT_1_Check!$Q$4)*SUM('O1'!Y9:Y11)&lt;'O1'!Y12,1,IF((1-OUT_1_Check!$Q$4)*SUM('O1'!Y9:Y11)&gt;'O1'!Y12,1,0)),IF(SUM('O1'!Y9:Y11)&lt;&gt;0,1,0))</f>
        <v>0</v>
      </c>
      <c r="Y19" s="79">
        <f>+IF('O1'!Z12&lt;&gt;"",IF((1+OUT_1_Check!$Q$4)*SUM('O1'!Z9:Z11)&lt;'O1'!Z12,1,IF((1-OUT_1_Check!$Q$4)*SUM('O1'!Z9:Z11)&gt;'O1'!Z12,1,0)),IF(SUM('O1'!Z9:Z11)&lt;&gt;0,1,0))</f>
        <v>0</v>
      </c>
      <c r="Z19" s="79">
        <f>+IF('O1'!AA12&lt;&gt;"",IF((1+OUT_1_Check!$Q$4)*SUM('O1'!AA9:AA11)&lt;'O1'!AA12,1,IF((1-OUT_1_Check!$Q$4)*SUM('O1'!AA9:AA11)&gt;'O1'!AA12,1,0)),IF(SUM('O1'!AA9:AA11)&lt;&gt;0,1,0))</f>
        <v>0</v>
      </c>
      <c r="AA19" s="79">
        <f>+IF('O1'!AB12&lt;&gt;"",IF((1+OUT_1_Check!$Q$4)*SUM('O1'!AB9:AB11)&lt;'O1'!AB12,1,IF((1-OUT_1_Check!$Q$4)*SUM('O1'!AB9:AB11)&gt;'O1'!AB12,1,0)),IF(SUM('O1'!AB9:AB11)&lt;&gt;0,1,0))</f>
        <v>0</v>
      </c>
      <c r="AB19" s="79">
        <f>+IF('O1'!AC12&lt;&gt;"",IF((1+OUT_1_Check!$Q$4)*SUM('O1'!AC9:AC11)&lt;'O1'!AC12,1,IF((1-OUT_1_Check!$Q$4)*SUM('O1'!AC9:AC11)&gt;'O1'!AC12,1,0)),IF(SUM('O1'!AC9:AC11)&lt;&gt;0,1,0))</f>
        <v>0</v>
      </c>
      <c r="AC19" s="79">
        <f>+IF('O1'!AD12&lt;&gt;"",IF((1+OUT_1_Check!$Q$4)*SUM('O1'!AD9:AD11)&lt;'O1'!AD12,1,IF((1-OUT_1_Check!$Q$4)*SUM('O1'!AD9:AD11)&gt;'O1'!AD12,1,0)),IF(SUM('O1'!AD9:AD11)&lt;&gt;0,1,0))</f>
        <v>0</v>
      </c>
      <c r="AD19" s="79">
        <f>+IF('O1'!AE12&lt;&gt;"",IF((1+OUT_1_Check!$Q$4)*SUM('O1'!AE9:AE11)&lt;'O1'!AE12,1,IF((1-OUT_1_Check!$Q$4)*SUM('O1'!AE9:AE11)&gt;'O1'!AE12,1,0)),IF(SUM('O1'!AE9:AE11)&lt;&gt;0,1,0))</f>
        <v>0</v>
      </c>
      <c r="AE19" s="79">
        <f>+IF('O1'!AF12&lt;&gt;"",IF((1+OUT_1_Check!$Q$4)*SUM('O1'!AF9:AF11)&lt;'O1'!AF12,1,IF((1-OUT_1_Check!$Q$4)*SUM('O1'!AF9:AF11)&gt;'O1'!AF12,1,0)),IF(SUM('O1'!AF9:AF11)&lt;&gt;0,1,0))</f>
        <v>0</v>
      </c>
      <c r="AF19" s="79">
        <f>+IF('O1'!AG12&lt;&gt;"",IF((1+OUT_1_Check!$Q$4)*SUM('O1'!AG9:AG11)&lt;'O1'!AG12,1,IF((1-OUT_1_Check!$Q$4)*SUM('O1'!AG9:AG11)&gt;'O1'!AG12,1,0)),IF(SUM('O1'!AG9:AG11)&lt;&gt;0,1,0))</f>
        <v>0</v>
      </c>
      <c r="AG19" s="79">
        <f>+IF('O1'!AH12&lt;&gt;"",IF((1+OUT_1_Check!$Q$4)*SUM('O1'!AH9:AH11)&lt;'O1'!AH12,1,IF((1-OUT_1_Check!$Q$4)*SUM('O1'!AH9:AH11)&gt;'O1'!AH12,1,0)),IF(SUM('O1'!AH9:AH11)&lt;&gt;0,1,0))</f>
        <v>0</v>
      </c>
      <c r="AH19" s="79">
        <f>+IF('O1'!AI12&lt;&gt;"",IF((1+OUT_1_Check!$Q$4)*SUM('O1'!AI9:AI11)&lt;'O1'!AI12,1,IF((1-OUT_1_Check!$Q$4)*SUM('O1'!AI9:AI11)&gt;'O1'!AI12,1,0)),IF(SUM('O1'!AI9:AI11)&lt;&gt;0,1,0))</f>
        <v>0</v>
      </c>
      <c r="AI19" s="79">
        <f>+IF('O1'!AJ12&lt;&gt;"",IF((1+OUT_1_Check!$Q$4)*SUM('O1'!AJ9:AJ11)&lt;'O1'!AJ12,1,IF((1-OUT_1_Check!$Q$4)*SUM('O1'!AJ9:AJ11)&gt;'O1'!AJ12,1,0)),IF(SUM('O1'!AJ9:AJ11)&lt;&gt;0,1,0))</f>
        <v>0</v>
      </c>
      <c r="AJ19" s="79">
        <f>+IF('O1'!AK12&lt;&gt;"",IF((1+OUT_1_Check!$Q$4)*SUM('O1'!AK9:AK11)&lt;'O1'!AK12,1,IF((1-OUT_1_Check!$Q$4)*SUM('O1'!AK9:AK11)&gt;'O1'!AK12,1,0)),IF(SUM('O1'!AK9:AK11)&lt;&gt;0,1,0))</f>
        <v>0</v>
      </c>
      <c r="AK19" s="79">
        <f>+IF('O1'!AL12&lt;&gt;"",IF((1+OUT_1_Check!$Q$4)*SUM('O1'!AL9:AL11)&lt;'O1'!AL12,1,IF((1-OUT_1_Check!$Q$4)*SUM('O1'!AL9:AL11)&gt;'O1'!AL12,1,0)),IF(SUM('O1'!AL9:AL11)&lt;&gt;0,1,0))</f>
        <v>0</v>
      </c>
      <c r="AL19" s="79">
        <f>+IF('O1'!AM12&lt;&gt;"",IF((1+OUT_1_Check!$Q$4)*SUM('O1'!AM9:AM11)&lt;'O1'!AM12,1,IF((1-OUT_1_Check!$Q$4)*SUM('O1'!AM9:AM11)&gt;'O1'!AM12,1,0)),IF(SUM('O1'!AM9:AM11)&lt;&gt;0,1,0))</f>
        <v>0</v>
      </c>
      <c r="AM19" s="79" t="e">
        <f>+IF('O1'!#REF!&lt;&gt;"",IF((1+OUT_1_Check!$Q$4)*SUM('O1'!#REF!)&lt;'O1'!#REF!,1,IF((1-OUT_1_Check!$Q$4)*SUM('O1'!#REF!)&gt;'O1'!#REF!,1,0)),IF(SUM('O1'!#REF!)&lt;&gt;0,1,0))</f>
        <v>#REF!</v>
      </c>
      <c r="AN19" s="79">
        <f>+IF('O1'!AN12&lt;&gt;"",IF((1+OUT_1_Check!$Q$4)*SUM('O1'!AN9:AN11)&lt;'O1'!AN12,1,IF((1-OUT_1_Check!$Q$4)*SUM('O1'!AN9:AN11)&gt;'O1'!AN12,1,0)),IF(SUM('O1'!AN9:AN11)&lt;&gt;0,1,0))</f>
        <v>0</v>
      </c>
      <c r="AO19" s="79">
        <f>+IF('O1'!AO12&lt;&gt;"",IF((1+OUT_1_Check!$Q$4)*SUM('O1'!AO9:AO11)&lt;'O1'!AO12,1,IF((1-OUT_1_Check!$Q$4)*SUM('O1'!AO9:AO11)&gt;'O1'!AO12,1,0)),IF(SUM('O1'!AO9:AO11)&lt;&gt;0,1,0))</f>
        <v>0</v>
      </c>
      <c r="AP19" s="79">
        <f>+IF('O1'!AP12&lt;&gt;"",IF((1+OUT_1_Check!$Q$4)*SUM('O1'!AP9:AP11)&lt;'O1'!AP12,1,IF((1-OUT_1_Check!$Q$4)*SUM('O1'!AP9:AP11)&gt;'O1'!AP12,1,0)),IF(SUM('O1'!AP9:AP11)&lt;&gt;0,1,0))</f>
        <v>0</v>
      </c>
      <c r="AQ19" s="79">
        <f>+IF('O1'!AQ12&lt;&gt;"",IF((1+OUT_1_Check!$Q$4)*SUM('O1'!AQ9:AQ11)&lt;'O1'!AQ12,1,IF((1-OUT_1_Check!$Q$4)*SUM('O1'!AQ9:AQ11)&gt;'O1'!AQ12,1,0)),IF(SUM('O1'!AQ9:AQ11)&lt;&gt;0,1,0))</f>
        <v>0</v>
      </c>
      <c r="AR19" s="79">
        <f>+IF('O1'!AR12&lt;&gt;"",IF((1+OUT_1_Check!$Q$4)*SUM('O1'!AR9:AR11)&lt;'O1'!AR12,1,IF((1-OUT_1_Check!$Q$4)*SUM('O1'!AR9:AR11)&gt;'O1'!AR12,1,0)),IF(SUM('O1'!AR9:AR11)&lt;&gt;0,1,0))</f>
        <v>0</v>
      </c>
      <c r="AS19" s="89">
        <f>+IF('O1'!AS12&lt;&gt;"",IF((1+OUT_1_Check!$Q$4)*SUM('O1'!D12:AR12)&lt;2*'O1'!AS12,1,IF((1-OUT_1_Check!$Q$4)*SUM('O1'!D12:AR12)&gt;2*'O1'!AS12,1,0)),IF(SUM('O1'!D12:AR12)&lt;&gt;0,1,0))</f>
        <v>0</v>
      </c>
      <c r="AV19" s="58"/>
    </row>
    <row r="20" spans="1:48" s="49" customFormat="1" ht="18" customHeight="1">
      <c r="A20" s="62"/>
      <c r="B20" s="61" t="s">
        <v>25</v>
      </c>
      <c r="C20" s="6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92">
        <f>+IF('O1'!AS13&lt;&gt;"",IF('O1'!AS13&lt;'O1'!AS12,1,0),IF('O1'!AS12&lt;&gt;0,1,0))</f>
        <v>0</v>
      </c>
      <c r="AV20" s="58"/>
    </row>
    <row r="21" spans="1:45" s="49" customFormat="1" ht="18" customHeight="1">
      <c r="A21" s="62"/>
      <c r="B21" s="64"/>
      <c r="C21" s="64"/>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row>
    <row r="22" spans="1:45" s="49" customFormat="1" ht="18" customHeight="1">
      <c r="A22" s="54"/>
      <c r="B22" s="55" t="s">
        <v>26</v>
      </c>
      <c r="C22" s="56"/>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row>
    <row r="23" spans="1:45" s="49" customFormat="1" ht="18" customHeight="1">
      <c r="A23" s="59"/>
      <c r="B23" s="60" t="s">
        <v>109</v>
      </c>
      <c r="C23" s="6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9">
        <f>+IF('O1'!AS15&lt;&gt;"",IF((1+OUT_1_Check!$Q$4)*SUM('O1'!D15:AR15)&lt;2*'O1'!AS15,1,IF((1-OUT_1_Check!$Q$4)*SUM('O1'!D15:AR15)&gt;2*'O1'!AS15,1,0)),IF(SUM('O1'!D15:AR15)&lt;&gt;0,1,0))</f>
        <v>0</v>
      </c>
    </row>
    <row r="24" spans="1:48" s="49" customFormat="1" ht="18" customHeight="1">
      <c r="A24" s="62"/>
      <c r="B24" s="60" t="s">
        <v>110</v>
      </c>
      <c r="C24" s="6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9">
        <f>+IF('O1'!AS16&lt;&gt;"",IF((1+OUT_1_Check!$Q$4)*SUM('O1'!D16:AR16)&lt;2*'O1'!AS16,1,IF((1-OUT_1_Check!$Q$4)*SUM('O1'!D16:AR16)&gt;2*'O1'!AS16,1,0)),IF(SUM('O1'!D16:AR16)&lt;&gt;0,1,0))</f>
        <v>0</v>
      </c>
      <c r="AV24" s="58"/>
    </row>
    <row r="25" spans="1:45" s="49" customFormat="1" ht="18" customHeight="1">
      <c r="A25" s="62"/>
      <c r="B25" s="60" t="s">
        <v>111</v>
      </c>
      <c r="C25" s="6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9">
        <f>+IF('O1'!AS17&lt;&gt;"",IF((1+OUT_1_Check!$Q$4)*SUM('O1'!D17:AR17)&lt;2*'O1'!AS17,1,IF((1-OUT_1_Check!$Q$4)*SUM('O1'!D17:AR17)&gt;2*'O1'!AS17,1,0)),IF(SUM('O1'!D17:AR17)&lt;&gt;0,1,0))</f>
        <v>0</v>
      </c>
    </row>
    <row r="26" spans="1:45" s="49" customFormat="1" ht="18" customHeight="1">
      <c r="A26" s="59"/>
      <c r="B26" s="61" t="s">
        <v>14</v>
      </c>
      <c r="C26" s="61"/>
      <c r="D26" s="79">
        <f>+IF('O1'!D18&lt;&gt;"",IF((1+OUT_1_Check!$Q$4)*SUM('O1'!D15:D17)&lt;'O1'!D18,1,IF((1-OUT_1_Check!$Q$4)*SUM('O1'!D15:D17)&gt;'O1'!D18,1,0)),IF(SUM('O1'!D15:D17)&lt;&gt;0,1,0))</f>
        <v>0</v>
      </c>
      <c r="E26" s="79">
        <f>+IF('O1'!E18&lt;&gt;"",IF((1+OUT_1_Check!$Q$4)*SUM('O1'!E15:E17)&lt;'O1'!E18,1,IF((1-OUT_1_Check!$Q$4)*SUM('O1'!E15:E17)&gt;'O1'!E18,1,0)),IF(SUM('O1'!E15:E17)&lt;&gt;0,1,0))</f>
        <v>0</v>
      </c>
      <c r="F26" s="79">
        <f>+IF('O1'!F18&lt;&gt;"",IF((1+OUT_1_Check!$Q$4)*SUM('O1'!F15:F17)&lt;'O1'!F18,1,IF((1-OUT_1_Check!$Q$4)*SUM('O1'!F15:F17)&gt;'O1'!F18,1,0)),IF(SUM('O1'!F15:F17)&lt;&gt;0,1,0))</f>
        <v>0</v>
      </c>
      <c r="G26" s="79">
        <f>+IF('O1'!G18&lt;&gt;"",IF((1+OUT_1_Check!$Q$4)*SUM('O1'!G15:G17)&lt;'O1'!G18,1,IF((1-OUT_1_Check!$Q$4)*SUM('O1'!G15:G17)&gt;'O1'!G18,1,0)),IF(SUM('O1'!G15:G17)&lt;&gt;0,1,0))</f>
        <v>0</v>
      </c>
      <c r="H26" s="79">
        <f>+IF('O1'!H18&lt;&gt;"",IF((1+OUT_1_Check!$Q$4)*SUM('O1'!H15:H17)&lt;'O1'!H18,1,IF((1-OUT_1_Check!$Q$4)*SUM('O1'!H15:H17)&gt;'O1'!H18,1,0)),IF(SUM('O1'!H15:H17)&lt;&gt;0,1,0))</f>
        <v>0</v>
      </c>
      <c r="I26" s="79">
        <f>+IF('O1'!I18&lt;&gt;"",IF((1+OUT_1_Check!$Q$4)*SUM('O1'!I15:I17)&lt;'O1'!I18,1,IF((1-OUT_1_Check!$Q$4)*SUM('O1'!I15:I17)&gt;'O1'!I18,1,0)),IF(SUM('O1'!I15:I17)&lt;&gt;0,1,0))</f>
        <v>0</v>
      </c>
      <c r="J26" s="79">
        <f>+IF('O1'!J18&lt;&gt;"",IF((1+OUT_1_Check!$Q$4)*SUM('O1'!J15:J17)&lt;'O1'!J18,1,IF((1-OUT_1_Check!$Q$4)*SUM('O1'!J15:J17)&gt;'O1'!J18,1,0)),IF(SUM('O1'!J15:J17)&lt;&gt;0,1,0))</f>
        <v>0</v>
      </c>
      <c r="K26" s="79">
        <f>+IF('O1'!L18&lt;&gt;"",IF((1+OUT_1_Check!$Q$4)*SUM('O1'!L15:L17)&lt;'O1'!L18,1,IF((1-OUT_1_Check!$Q$4)*SUM('O1'!L15:L17)&gt;'O1'!L18,1,0)),IF(SUM('O1'!L15:L17)&lt;&gt;0,1,0))</f>
        <v>0</v>
      </c>
      <c r="L26" s="79">
        <f>+IF('O1'!M18&lt;&gt;"",IF((1+OUT_1_Check!$Q$4)*SUM('O1'!M15:M17)&lt;'O1'!M18,1,IF((1-OUT_1_Check!$Q$4)*SUM('O1'!M15:M17)&gt;'O1'!M18,1,0)),IF(SUM('O1'!M15:M17)&lt;&gt;0,1,0))</f>
        <v>0</v>
      </c>
      <c r="M26" s="79">
        <f>+IF('O1'!N18&lt;&gt;"",IF((1+OUT_1_Check!$Q$4)*SUM('O1'!N15:N17)&lt;'O1'!N18,1,IF((1-OUT_1_Check!$Q$4)*SUM('O1'!N15:N17)&gt;'O1'!N18,1,0)),IF(SUM('O1'!N15:N17)&lt;&gt;0,1,0))</f>
        <v>0</v>
      </c>
      <c r="N26" s="79">
        <f>+IF('O1'!P18&lt;&gt;"",IF((1+OUT_1_Check!$Q$4)*SUM('O1'!P15:P17)&lt;'O1'!P18,1,IF((1-OUT_1_Check!$Q$4)*SUM('O1'!P15:P17)&gt;'O1'!P18,1,0)),IF(SUM('O1'!P15:P17)&lt;&gt;0,1,0))</f>
        <v>0</v>
      </c>
      <c r="O26" s="79">
        <f>+IF('O1'!Q18&lt;&gt;"",IF((1+OUT_1_Check!$Q$4)*SUM('O1'!Q15:Q17)&lt;'O1'!Q18,1,IF((1-OUT_1_Check!$Q$4)*SUM('O1'!Q15:Q17)&gt;'O1'!Q18,1,0)),IF(SUM('O1'!Q15:Q17)&lt;&gt;0,1,0))</f>
        <v>0</v>
      </c>
      <c r="P26" s="79">
        <f>+IF('O1'!R18&lt;&gt;"",IF((1+OUT_1_Check!$Q$4)*SUM('O1'!R15:R17)&lt;'O1'!R18,1,IF((1-OUT_1_Check!$Q$4)*SUM('O1'!R15:R17)&gt;'O1'!R18,1,0)),IF(SUM('O1'!R15:R17)&lt;&gt;0,1,0))</f>
        <v>0</v>
      </c>
      <c r="Q26" s="79">
        <f>+IF('O1'!S18&lt;&gt;"",IF((1+OUT_1_Check!$Q$4)*SUM('O1'!S15:S17)&lt;'O1'!S18,1,IF((1-OUT_1_Check!$Q$4)*SUM('O1'!S15:S17)&gt;'O1'!S18,1,0)),IF(SUM('O1'!S15:S17)&lt;&gt;0,1,0))</f>
        <v>0</v>
      </c>
      <c r="R26" s="79">
        <f>+IF('O1'!T18&lt;&gt;"",IF((1+OUT_1_Check!$Q$4)*SUM('O1'!T15:T17)&lt;'O1'!T18,1,IF((1-OUT_1_Check!$Q$4)*SUM('O1'!T15:T17)&gt;'O1'!T18,1,0)),IF(SUM('O1'!T15:T17)&lt;&gt;0,1,0))</f>
        <v>0</v>
      </c>
      <c r="S26" s="79" t="e">
        <f>+IF('O1'!#REF!&lt;&gt;"",IF((1+OUT_1_Check!$Q$4)*SUM('O1'!#REF!)&lt;'O1'!#REF!,1,IF((1-OUT_1_Check!$Q$4)*SUM('O1'!#REF!)&gt;'O1'!#REF!,1,0)),IF(SUM('O1'!#REF!)&lt;&gt;0,1,0))</f>
        <v>#REF!</v>
      </c>
      <c r="T26" s="79">
        <f>+IF('O1'!U18&lt;&gt;"",IF((1+OUT_1_Check!$Q$4)*SUM('O1'!U15:U17)&lt;'O1'!U18,1,IF((1-OUT_1_Check!$Q$4)*SUM('O1'!U15:U17)&gt;'O1'!U18,1,0)),IF(SUM('O1'!U15:U17)&lt;&gt;0,1,0))</f>
        <v>0</v>
      </c>
      <c r="U26" s="79">
        <f>+IF('O1'!V18&lt;&gt;"",IF((1+OUT_1_Check!$Q$4)*SUM('O1'!V15:V17)&lt;'O1'!V18,1,IF((1-OUT_1_Check!$Q$4)*SUM('O1'!V15:V17)&gt;'O1'!V18,1,0)),IF(SUM('O1'!V15:V17)&lt;&gt;0,1,0))</f>
        <v>0</v>
      </c>
      <c r="V26" s="79">
        <f>+IF('O1'!W18&lt;&gt;"",IF((1+OUT_1_Check!$Q$4)*SUM('O1'!W15:W17)&lt;'O1'!W18,1,IF((1-OUT_1_Check!$Q$4)*SUM('O1'!W15:W17)&gt;'O1'!W18,1,0)),IF(SUM('O1'!W15:W17)&lt;&gt;0,1,0))</f>
        <v>0</v>
      </c>
      <c r="W26" s="79">
        <f>+IF('O1'!X18&lt;&gt;"",IF((1+OUT_1_Check!$Q$4)*SUM('O1'!X15:X17)&lt;'O1'!X18,1,IF((1-OUT_1_Check!$Q$4)*SUM('O1'!X15:X17)&gt;'O1'!X18,1,0)),IF(SUM('O1'!X15:X17)&lt;&gt;0,1,0))</f>
        <v>0</v>
      </c>
      <c r="X26" s="79">
        <f>+IF('O1'!Y18&lt;&gt;"",IF((1+OUT_1_Check!$Q$4)*SUM('O1'!Y15:Y17)&lt;'O1'!Y18,1,IF((1-OUT_1_Check!$Q$4)*SUM('O1'!Y15:Y17)&gt;'O1'!Y18,1,0)),IF(SUM('O1'!Y15:Y17)&lt;&gt;0,1,0))</f>
        <v>0</v>
      </c>
      <c r="Y26" s="79">
        <f>+IF('O1'!Z18&lt;&gt;"",IF((1+OUT_1_Check!$Q$4)*SUM('O1'!Z15:Z17)&lt;'O1'!Z18,1,IF((1-OUT_1_Check!$Q$4)*SUM('O1'!Z15:Z17)&gt;'O1'!Z18,1,0)),IF(SUM('O1'!Z15:Z17)&lt;&gt;0,1,0))</f>
        <v>0</v>
      </c>
      <c r="Z26" s="79">
        <f>+IF('O1'!AA18&lt;&gt;"",IF((1+OUT_1_Check!$Q$4)*SUM('O1'!AA15:AA17)&lt;'O1'!AA18,1,IF((1-OUT_1_Check!$Q$4)*SUM('O1'!AA15:AA17)&gt;'O1'!AA18,1,0)),IF(SUM('O1'!AA15:AA17)&lt;&gt;0,1,0))</f>
        <v>0</v>
      </c>
      <c r="AA26" s="79">
        <f>+IF('O1'!AB18&lt;&gt;"",IF((1+OUT_1_Check!$Q$4)*SUM('O1'!AB15:AB17)&lt;'O1'!AB18,1,IF((1-OUT_1_Check!$Q$4)*SUM('O1'!AB15:AB17)&gt;'O1'!AB18,1,0)),IF(SUM('O1'!AB15:AB17)&lt;&gt;0,1,0))</f>
        <v>0</v>
      </c>
      <c r="AB26" s="79">
        <f>+IF('O1'!AC18&lt;&gt;"",IF((1+OUT_1_Check!$Q$4)*SUM('O1'!AC15:AC17)&lt;'O1'!AC18,1,IF((1-OUT_1_Check!$Q$4)*SUM('O1'!AC15:AC17)&gt;'O1'!AC18,1,0)),IF(SUM('O1'!AC15:AC17)&lt;&gt;0,1,0))</f>
        <v>0</v>
      </c>
      <c r="AC26" s="79">
        <f>+IF('O1'!AD18&lt;&gt;"",IF((1+OUT_1_Check!$Q$4)*SUM('O1'!AD15:AD17)&lt;'O1'!AD18,1,IF((1-OUT_1_Check!$Q$4)*SUM('O1'!AD15:AD17)&gt;'O1'!AD18,1,0)),IF(SUM('O1'!AD15:AD17)&lt;&gt;0,1,0))</f>
        <v>0</v>
      </c>
      <c r="AD26" s="79">
        <f>+IF('O1'!AE18&lt;&gt;"",IF((1+OUT_1_Check!$Q$4)*SUM('O1'!AE15:AE17)&lt;'O1'!AE18,1,IF((1-OUT_1_Check!$Q$4)*SUM('O1'!AE15:AE17)&gt;'O1'!AE18,1,0)),IF(SUM('O1'!AE15:AE17)&lt;&gt;0,1,0))</f>
        <v>0</v>
      </c>
      <c r="AE26" s="79">
        <f>+IF('O1'!AF18&lt;&gt;"",IF((1+OUT_1_Check!$Q$4)*SUM('O1'!AF15:AF17)&lt;'O1'!AF18,1,IF((1-OUT_1_Check!$Q$4)*SUM('O1'!AF15:AF17)&gt;'O1'!AF18,1,0)),IF(SUM('O1'!AF15:AF17)&lt;&gt;0,1,0))</f>
        <v>0</v>
      </c>
      <c r="AF26" s="79">
        <f>+IF('O1'!AG18&lt;&gt;"",IF((1+OUT_1_Check!$Q$4)*SUM('O1'!AG15:AG17)&lt;'O1'!AG18,1,IF((1-OUT_1_Check!$Q$4)*SUM('O1'!AG15:AG17)&gt;'O1'!AG18,1,0)),IF(SUM('O1'!AG15:AG17)&lt;&gt;0,1,0))</f>
        <v>0</v>
      </c>
      <c r="AG26" s="79">
        <f>+IF('O1'!AH18&lt;&gt;"",IF((1+OUT_1_Check!$Q$4)*SUM('O1'!AH15:AH17)&lt;'O1'!AH18,1,IF((1-OUT_1_Check!$Q$4)*SUM('O1'!AH15:AH17)&gt;'O1'!AH18,1,0)),IF(SUM('O1'!AH15:AH17)&lt;&gt;0,1,0))</f>
        <v>0</v>
      </c>
      <c r="AH26" s="79">
        <f>+IF('O1'!AI18&lt;&gt;"",IF((1+OUT_1_Check!$Q$4)*SUM('O1'!AI15:AI17)&lt;'O1'!AI18,1,IF((1-OUT_1_Check!$Q$4)*SUM('O1'!AI15:AI17)&gt;'O1'!AI18,1,0)),IF(SUM('O1'!AI15:AI17)&lt;&gt;0,1,0))</f>
        <v>0</v>
      </c>
      <c r="AI26" s="79">
        <f>+IF('O1'!AJ18&lt;&gt;"",IF((1+OUT_1_Check!$Q$4)*SUM('O1'!AJ15:AJ17)&lt;'O1'!AJ18,1,IF((1-OUT_1_Check!$Q$4)*SUM('O1'!AJ15:AJ17)&gt;'O1'!AJ18,1,0)),IF(SUM('O1'!AJ15:AJ17)&lt;&gt;0,1,0))</f>
        <v>0</v>
      </c>
      <c r="AJ26" s="79">
        <f>+IF('O1'!AK18&lt;&gt;"",IF((1+OUT_1_Check!$Q$4)*SUM('O1'!AK15:AK17)&lt;'O1'!AK18,1,IF((1-OUT_1_Check!$Q$4)*SUM('O1'!AK15:AK17)&gt;'O1'!AK18,1,0)),IF(SUM('O1'!AK15:AK17)&lt;&gt;0,1,0))</f>
        <v>0</v>
      </c>
      <c r="AK26" s="79">
        <f>+IF('O1'!AL18&lt;&gt;"",IF((1+OUT_1_Check!$Q$4)*SUM('O1'!AL15:AL17)&lt;'O1'!AL18,1,IF((1-OUT_1_Check!$Q$4)*SUM('O1'!AL15:AL17)&gt;'O1'!AL18,1,0)),IF(SUM('O1'!AL15:AL17)&lt;&gt;0,1,0))</f>
        <v>0</v>
      </c>
      <c r="AL26" s="79">
        <f>+IF('O1'!AM18&lt;&gt;"",IF((1+OUT_1_Check!$Q$4)*SUM('O1'!AM15:AM17)&lt;'O1'!AM18,1,IF((1-OUT_1_Check!$Q$4)*SUM('O1'!AM15:AM17)&gt;'O1'!AM18,1,0)),IF(SUM('O1'!AM15:AM17)&lt;&gt;0,1,0))</f>
        <v>0</v>
      </c>
      <c r="AM26" s="79" t="e">
        <f>+IF('O1'!#REF!&lt;&gt;"",IF((1+OUT_1_Check!$Q$4)*SUM('O1'!#REF!)&lt;'O1'!#REF!,1,IF((1-OUT_1_Check!$Q$4)*SUM('O1'!#REF!)&gt;'O1'!#REF!,1,0)),IF(SUM('O1'!#REF!)&lt;&gt;0,1,0))</f>
        <v>#REF!</v>
      </c>
      <c r="AN26" s="79">
        <f>+IF('O1'!AN18&lt;&gt;"",IF((1+OUT_1_Check!$Q$4)*SUM('O1'!AN15:AN17)&lt;'O1'!AN18,1,IF((1-OUT_1_Check!$Q$4)*SUM('O1'!AN15:AN17)&gt;'O1'!AN18,1,0)),IF(SUM('O1'!AN15:AN17)&lt;&gt;0,1,0))</f>
        <v>0</v>
      </c>
      <c r="AO26" s="79">
        <f>+IF('O1'!AO18&lt;&gt;"",IF((1+OUT_1_Check!$Q$4)*SUM('O1'!AO15:AO17)&lt;'O1'!AO18,1,IF((1-OUT_1_Check!$Q$4)*SUM('O1'!AO15:AO17)&gt;'O1'!AO18,1,0)),IF(SUM('O1'!AO15:AO17)&lt;&gt;0,1,0))</f>
        <v>0</v>
      </c>
      <c r="AP26" s="79">
        <f>+IF('O1'!AP18&lt;&gt;"",IF((1+OUT_1_Check!$Q$4)*SUM('O1'!AP15:AP17)&lt;'O1'!AP18,1,IF((1-OUT_1_Check!$Q$4)*SUM('O1'!AP15:AP17)&gt;'O1'!AP18,1,0)),IF(SUM('O1'!AP15:AP17)&lt;&gt;0,1,0))</f>
        <v>0</v>
      </c>
      <c r="AQ26" s="79">
        <f>+IF('O1'!AQ18&lt;&gt;"",IF((1+OUT_1_Check!$Q$4)*SUM('O1'!AQ15:AQ17)&lt;'O1'!AQ18,1,IF((1-OUT_1_Check!$Q$4)*SUM('O1'!AQ15:AQ17)&gt;'O1'!AQ18,1,0)),IF(SUM('O1'!AQ15:AQ17)&lt;&gt;0,1,0))</f>
        <v>0</v>
      </c>
      <c r="AR26" s="79">
        <f>+IF('O1'!AR18&lt;&gt;"",IF((1+OUT_1_Check!$Q$4)*SUM('O1'!AR15:AR17)&lt;'O1'!AR18,1,IF((1-OUT_1_Check!$Q$4)*SUM('O1'!AR15:AR17)&gt;'O1'!AR18,1,0)),IF(SUM('O1'!AR15:AR17)&lt;&gt;0,1,0))</f>
        <v>0</v>
      </c>
      <c r="AS26" s="89">
        <f>+IF('O1'!AS18&lt;&gt;"",IF((1+OUT_1_Check!$Q$4)*SUM('O1'!D18:AR18)&lt;2*'O1'!AS18,1,IF((1-OUT_1_Check!$Q$4)*SUM('O1'!D18:AR18)&gt;2*'O1'!AS18,1,0)),IF(SUM('O1'!D18:AR18)&lt;&gt;0,1,0))</f>
        <v>0</v>
      </c>
    </row>
    <row r="27" spans="1:66" s="58" customFormat="1" ht="18" customHeight="1">
      <c r="A27" s="54"/>
      <c r="B27" s="56"/>
      <c r="C27" s="56"/>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49"/>
      <c r="AU27" s="49"/>
      <c r="AW27" s="49"/>
      <c r="AX27" s="49"/>
      <c r="AY27" s="49"/>
      <c r="AZ27" s="49"/>
      <c r="BA27" s="49"/>
      <c r="BB27" s="49"/>
      <c r="BC27" s="49"/>
      <c r="BD27" s="49"/>
      <c r="BE27" s="49"/>
      <c r="BF27" s="49"/>
      <c r="BG27" s="49"/>
      <c r="BH27" s="49"/>
      <c r="BI27" s="49"/>
      <c r="BJ27" s="49"/>
      <c r="BK27" s="49"/>
      <c r="BL27" s="49"/>
      <c r="BM27" s="49"/>
      <c r="BN27" s="49"/>
    </row>
    <row r="28" spans="1:66" s="58" customFormat="1" ht="18" customHeight="1">
      <c r="A28" s="66"/>
      <c r="B28" s="55" t="s">
        <v>98</v>
      </c>
      <c r="C28" s="56"/>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49"/>
      <c r="AU28" s="49"/>
      <c r="AW28" s="49"/>
      <c r="AX28" s="49"/>
      <c r="AY28" s="49"/>
      <c r="AZ28" s="49"/>
      <c r="BA28" s="49"/>
      <c r="BB28" s="49"/>
      <c r="BC28" s="49"/>
      <c r="BD28" s="49"/>
      <c r="BE28" s="49"/>
      <c r="BF28" s="49"/>
      <c r="BG28" s="49"/>
      <c r="BH28" s="49"/>
      <c r="BI28" s="49"/>
      <c r="BJ28" s="49"/>
      <c r="BK28" s="49"/>
      <c r="BL28" s="49"/>
      <c r="BM28" s="49"/>
      <c r="BN28" s="49"/>
    </row>
    <row r="29" spans="1:66" s="58" customFormat="1" ht="18" customHeight="1">
      <c r="A29" s="66"/>
      <c r="B29" s="55" t="s">
        <v>15</v>
      </c>
      <c r="C29" s="56"/>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49"/>
      <c r="AU29" s="49"/>
      <c r="AW29" s="49"/>
      <c r="AX29" s="49"/>
      <c r="AY29" s="49"/>
      <c r="AZ29" s="49"/>
      <c r="BA29" s="49"/>
      <c r="BB29" s="49"/>
      <c r="BC29" s="49"/>
      <c r="BD29" s="49"/>
      <c r="BE29" s="49"/>
      <c r="BF29" s="49"/>
      <c r="BG29" s="49"/>
      <c r="BH29" s="49"/>
      <c r="BI29" s="49"/>
      <c r="BJ29" s="49"/>
      <c r="BK29" s="49"/>
      <c r="BL29" s="49"/>
      <c r="BM29" s="49"/>
      <c r="BN29" s="49"/>
    </row>
    <row r="30" spans="1:48" s="49" customFormat="1" ht="18" customHeight="1">
      <c r="A30" s="66"/>
      <c r="B30" s="60" t="s">
        <v>109</v>
      </c>
      <c r="C30" s="6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9">
        <f>+IF('O1'!AS21&lt;&gt;"",IF((1+OUT_1_Check!$Q$4)*SUM('O1'!D21:AR21)&lt;2*'O1'!AS21,1,IF((1-OUT_1_Check!$Q$4)*SUM('O1'!D21:AR21)&gt;2*'O1'!AS21,1,0)),IF(SUM('O1'!D21:AR21)&lt;&gt;0,1,0))</f>
        <v>0</v>
      </c>
      <c r="AV30" s="58"/>
    </row>
    <row r="31" spans="1:48" s="49" customFormat="1" ht="18" customHeight="1">
      <c r="A31" s="59"/>
      <c r="B31" s="60" t="s">
        <v>110</v>
      </c>
      <c r="C31" s="6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9">
        <f>+IF('O1'!AS22&lt;&gt;"",IF((1+OUT_1_Check!$Q$4)*SUM('O1'!D22:AR22)&lt;2*'O1'!AS22,1,IF((1-OUT_1_Check!$Q$4)*SUM('O1'!D22:AR22)&gt;2*'O1'!AS22,1,0)),IF(SUM('O1'!D22:AR22)&lt;&gt;0,1,0))</f>
        <v>0</v>
      </c>
      <c r="AV31" s="58"/>
    </row>
    <row r="32" spans="1:48" s="49" customFormat="1" ht="18" customHeight="1">
      <c r="A32" s="54"/>
      <c r="B32" s="60" t="s">
        <v>111</v>
      </c>
      <c r="C32" s="6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9">
        <f>+IF('O1'!AS23&lt;&gt;"",IF((1+OUT_1_Check!$Q$4)*SUM('O1'!D23:AR23)&lt;2*'O1'!AS23,1,IF((1-OUT_1_Check!$Q$4)*SUM('O1'!D23:AR23)&gt;2*'O1'!AS23,1,0)),IF(SUM('O1'!D23:AR23)&lt;&gt;0,1,0))</f>
        <v>0</v>
      </c>
      <c r="AV32" s="58"/>
    </row>
    <row r="33" spans="1:66" s="58" customFormat="1" ht="18" customHeight="1">
      <c r="A33" s="66"/>
      <c r="B33" s="61" t="s">
        <v>14</v>
      </c>
      <c r="C33" s="61"/>
      <c r="D33" s="79">
        <f>+IF('O1'!D24&lt;&gt;"",IF((1+OUT_1_Check!$Q$4)*SUM('O1'!D21:D23)&lt;'O1'!D24,1,IF((1-OUT_1_Check!$Q$4)*SUM('O1'!D21:D23)&gt;'O1'!D24,1,0)),IF(SUM('O1'!D21:D23)&lt;&gt;0,1,0))</f>
        <v>0</v>
      </c>
      <c r="E33" s="79">
        <f>+IF('O1'!E24&lt;&gt;"",IF((1+OUT_1_Check!$Q$4)*SUM('O1'!E21:E23)&lt;'O1'!E24,1,IF((1-OUT_1_Check!$Q$4)*SUM('O1'!E21:E23)&gt;'O1'!E24,1,0)),IF(SUM('O1'!E21:E23)&lt;&gt;0,1,0))</f>
        <v>0</v>
      </c>
      <c r="F33" s="79">
        <f>+IF('O1'!F24&lt;&gt;"",IF((1+OUT_1_Check!$Q$4)*SUM('O1'!F21:F23)&lt;'O1'!F24,1,IF((1-OUT_1_Check!$Q$4)*SUM('O1'!F21:F23)&gt;'O1'!F24,1,0)),IF(SUM('O1'!F21:F23)&lt;&gt;0,1,0))</f>
        <v>0</v>
      </c>
      <c r="G33" s="79">
        <f>+IF('O1'!G24&lt;&gt;"",IF((1+OUT_1_Check!$Q$4)*SUM('O1'!G21:G23)&lt;'O1'!G24,1,IF((1-OUT_1_Check!$Q$4)*SUM('O1'!G21:G23)&gt;'O1'!G24,1,0)),IF(SUM('O1'!G21:G23)&lt;&gt;0,1,0))</f>
        <v>0</v>
      </c>
      <c r="H33" s="79">
        <f>+IF('O1'!H24&lt;&gt;"",IF((1+OUT_1_Check!$Q$4)*SUM('O1'!H21:H23)&lt;'O1'!H24,1,IF((1-OUT_1_Check!$Q$4)*SUM('O1'!H21:H23)&gt;'O1'!H24,1,0)),IF(SUM('O1'!H21:H23)&lt;&gt;0,1,0))</f>
        <v>0</v>
      </c>
      <c r="I33" s="79">
        <f>+IF('O1'!I24&lt;&gt;"",IF((1+OUT_1_Check!$Q$4)*SUM('O1'!I21:I23)&lt;'O1'!I24,1,IF((1-OUT_1_Check!$Q$4)*SUM('O1'!I21:I23)&gt;'O1'!I24,1,0)),IF(SUM('O1'!I21:I23)&lt;&gt;0,1,0))</f>
        <v>0</v>
      </c>
      <c r="J33" s="79">
        <f>+IF('O1'!J24&lt;&gt;"",IF((1+OUT_1_Check!$Q$4)*SUM('O1'!J21:J23)&lt;'O1'!J24,1,IF((1-OUT_1_Check!$Q$4)*SUM('O1'!J21:J23)&gt;'O1'!J24,1,0)),IF(SUM('O1'!J21:J23)&lt;&gt;0,1,0))</f>
        <v>0</v>
      </c>
      <c r="K33" s="79">
        <f>+IF('O1'!L24&lt;&gt;"",IF((1+OUT_1_Check!$Q$4)*SUM('O1'!L21:L23)&lt;'O1'!L24,1,IF((1-OUT_1_Check!$Q$4)*SUM('O1'!L21:L23)&gt;'O1'!L24,1,0)),IF(SUM('O1'!L21:L23)&lt;&gt;0,1,0))</f>
        <v>0</v>
      </c>
      <c r="L33" s="79">
        <f>+IF('O1'!M24&lt;&gt;"",IF((1+OUT_1_Check!$Q$4)*SUM('O1'!M21:M23)&lt;'O1'!M24,1,IF((1-OUT_1_Check!$Q$4)*SUM('O1'!M21:M23)&gt;'O1'!M24,1,0)),IF(SUM('O1'!M21:M23)&lt;&gt;0,1,0))</f>
        <v>0</v>
      </c>
      <c r="M33" s="79">
        <f>+IF('O1'!N24&lt;&gt;"",IF((1+OUT_1_Check!$Q$4)*SUM('O1'!N21:N23)&lt;'O1'!N24,1,IF((1-OUT_1_Check!$Q$4)*SUM('O1'!N21:N23)&gt;'O1'!N24,1,0)),IF(SUM('O1'!N21:N23)&lt;&gt;0,1,0))</f>
        <v>0</v>
      </c>
      <c r="N33" s="79">
        <f>+IF('O1'!P24&lt;&gt;"",IF((1+OUT_1_Check!$Q$4)*SUM('O1'!P21:P23)&lt;'O1'!P24,1,IF((1-OUT_1_Check!$Q$4)*SUM('O1'!P21:P23)&gt;'O1'!P24,1,0)),IF(SUM('O1'!P21:P23)&lt;&gt;0,1,0))</f>
        <v>0</v>
      </c>
      <c r="O33" s="79">
        <f>+IF('O1'!Q24&lt;&gt;"",IF((1+OUT_1_Check!$Q$4)*SUM('O1'!Q21:Q23)&lt;'O1'!Q24,1,IF((1-OUT_1_Check!$Q$4)*SUM('O1'!Q21:Q23)&gt;'O1'!Q24,1,0)),IF(SUM('O1'!Q21:Q23)&lt;&gt;0,1,0))</f>
        <v>0</v>
      </c>
      <c r="P33" s="79">
        <f>+IF('O1'!R24&lt;&gt;"",IF((1+OUT_1_Check!$Q$4)*SUM('O1'!R21:R23)&lt;'O1'!R24,1,IF((1-OUT_1_Check!$Q$4)*SUM('O1'!R21:R23)&gt;'O1'!R24,1,0)),IF(SUM('O1'!R21:R23)&lt;&gt;0,1,0))</f>
        <v>0</v>
      </c>
      <c r="Q33" s="79">
        <f>+IF('O1'!S24&lt;&gt;"",IF((1+OUT_1_Check!$Q$4)*SUM('O1'!S21:S23)&lt;'O1'!S24,1,IF((1-OUT_1_Check!$Q$4)*SUM('O1'!S21:S23)&gt;'O1'!S24,1,0)),IF(SUM('O1'!S21:S23)&lt;&gt;0,1,0))</f>
        <v>0</v>
      </c>
      <c r="R33" s="79">
        <f>+IF('O1'!T24&lt;&gt;"",IF((1+OUT_1_Check!$Q$4)*SUM('O1'!T21:T23)&lt;'O1'!T24,1,IF((1-OUT_1_Check!$Q$4)*SUM('O1'!T21:T23)&gt;'O1'!T24,1,0)),IF(SUM('O1'!T21:T23)&lt;&gt;0,1,0))</f>
        <v>0</v>
      </c>
      <c r="S33" s="79" t="e">
        <f>+IF('O1'!#REF!&lt;&gt;"",IF((1+OUT_1_Check!$Q$4)*SUM('O1'!#REF!)&lt;'O1'!#REF!,1,IF((1-OUT_1_Check!$Q$4)*SUM('O1'!#REF!)&gt;'O1'!#REF!,1,0)),IF(SUM('O1'!#REF!)&lt;&gt;0,1,0))</f>
        <v>#REF!</v>
      </c>
      <c r="T33" s="79">
        <f>+IF('O1'!U24&lt;&gt;"",IF((1+OUT_1_Check!$Q$4)*SUM('O1'!U21:U23)&lt;'O1'!U24,1,IF((1-OUT_1_Check!$Q$4)*SUM('O1'!U21:U23)&gt;'O1'!U24,1,0)),IF(SUM('O1'!U21:U23)&lt;&gt;0,1,0))</f>
        <v>0</v>
      </c>
      <c r="U33" s="79">
        <f>+IF('O1'!V24&lt;&gt;"",IF((1+OUT_1_Check!$Q$4)*SUM('O1'!V21:V23)&lt;'O1'!V24,1,IF((1-OUT_1_Check!$Q$4)*SUM('O1'!V21:V23)&gt;'O1'!V24,1,0)),IF(SUM('O1'!V21:V23)&lt;&gt;0,1,0))</f>
        <v>0</v>
      </c>
      <c r="V33" s="79">
        <f>+IF('O1'!W24&lt;&gt;"",IF((1+OUT_1_Check!$Q$4)*SUM('O1'!W21:W23)&lt;'O1'!W24,1,IF((1-OUT_1_Check!$Q$4)*SUM('O1'!W21:W23)&gt;'O1'!W24,1,0)),IF(SUM('O1'!W21:W23)&lt;&gt;0,1,0))</f>
        <v>0</v>
      </c>
      <c r="W33" s="79">
        <f>+IF('O1'!X24&lt;&gt;"",IF((1+OUT_1_Check!$Q$4)*SUM('O1'!X21:X23)&lt;'O1'!X24,1,IF((1-OUT_1_Check!$Q$4)*SUM('O1'!X21:X23)&gt;'O1'!X24,1,0)),IF(SUM('O1'!X21:X23)&lt;&gt;0,1,0))</f>
        <v>0</v>
      </c>
      <c r="X33" s="79">
        <f>+IF('O1'!Y24&lt;&gt;"",IF((1+OUT_1_Check!$Q$4)*SUM('O1'!Y21:Y23)&lt;'O1'!Y24,1,IF((1-OUT_1_Check!$Q$4)*SUM('O1'!Y21:Y23)&gt;'O1'!Y24,1,0)),IF(SUM('O1'!Y21:Y23)&lt;&gt;0,1,0))</f>
        <v>0</v>
      </c>
      <c r="Y33" s="79">
        <f>+IF('O1'!Z24&lt;&gt;"",IF((1+OUT_1_Check!$Q$4)*SUM('O1'!Z21:Z23)&lt;'O1'!Z24,1,IF((1-OUT_1_Check!$Q$4)*SUM('O1'!Z21:Z23)&gt;'O1'!Z24,1,0)),IF(SUM('O1'!Z21:Z23)&lt;&gt;0,1,0))</f>
        <v>0</v>
      </c>
      <c r="Z33" s="79">
        <f>+IF('O1'!AA24&lt;&gt;"",IF((1+OUT_1_Check!$Q$4)*SUM('O1'!AA21:AA23)&lt;'O1'!AA24,1,IF((1-OUT_1_Check!$Q$4)*SUM('O1'!AA21:AA23)&gt;'O1'!AA24,1,0)),IF(SUM('O1'!AA21:AA23)&lt;&gt;0,1,0))</f>
        <v>0</v>
      </c>
      <c r="AA33" s="79">
        <f>+IF('O1'!AB24&lt;&gt;"",IF((1+OUT_1_Check!$Q$4)*SUM('O1'!AB21:AB23)&lt;'O1'!AB24,1,IF((1-OUT_1_Check!$Q$4)*SUM('O1'!AB21:AB23)&gt;'O1'!AB24,1,0)),IF(SUM('O1'!AB21:AB23)&lt;&gt;0,1,0))</f>
        <v>0</v>
      </c>
      <c r="AB33" s="79">
        <f>+IF('O1'!AC24&lt;&gt;"",IF((1+OUT_1_Check!$Q$4)*SUM('O1'!AC21:AC23)&lt;'O1'!AC24,1,IF((1-OUT_1_Check!$Q$4)*SUM('O1'!AC21:AC23)&gt;'O1'!AC24,1,0)),IF(SUM('O1'!AC21:AC23)&lt;&gt;0,1,0))</f>
        <v>0</v>
      </c>
      <c r="AC33" s="79">
        <f>+IF('O1'!AD24&lt;&gt;"",IF((1+OUT_1_Check!$Q$4)*SUM('O1'!AD21:AD23)&lt;'O1'!AD24,1,IF((1-OUT_1_Check!$Q$4)*SUM('O1'!AD21:AD23)&gt;'O1'!AD24,1,0)),IF(SUM('O1'!AD21:AD23)&lt;&gt;0,1,0))</f>
        <v>0</v>
      </c>
      <c r="AD33" s="79">
        <f>+IF('O1'!AE24&lt;&gt;"",IF((1+OUT_1_Check!$Q$4)*SUM('O1'!AE21:AE23)&lt;'O1'!AE24,1,IF((1-OUT_1_Check!$Q$4)*SUM('O1'!AE21:AE23)&gt;'O1'!AE24,1,0)),IF(SUM('O1'!AE21:AE23)&lt;&gt;0,1,0))</f>
        <v>0</v>
      </c>
      <c r="AE33" s="79">
        <f>+IF('O1'!AF24&lt;&gt;"",IF((1+OUT_1_Check!$Q$4)*SUM('O1'!AF21:AF23)&lt;'O1'!AF24,1,IF((1-OUT_1_Check!$Q$4)*SUM('O1'!AF21:AF23)&gt;'O1'!AF24,1,0)),IF(SUM('O1'!AF21:AF23)&lt;&gt;0,1,0))</f>
        <v>0</v>
      </c>
      <c r="AF33" s="79">
        <f>+IF('O1'!AG24&lt;&gt;"",IF((1+OUT_1_Check!$Q$4)*SUM('O1'!AG21:AG23)&lt;'O1'!AG24,1,IF((1-OUT_1_Check!$Q$4)*SUM('O1'!AG21:AG23)&gt;'O1'!AG24,1,0)),IF(SUM('O1'!AG21:AG23)&lt;&gt;0,1,0))</f>
        <v>0</v>
      </c>
      <c r="AG33" s="79">
        <f>+IF('O1'!AH24&lt;&gt;"",IF((1+OUT_1_Check!$Q$4)*SUM('O1'!AH21:AH23)&lt;'O1'!AH24,1,IF((1-OUT_1_Check!$Q$4)*SUM('O1'!AH21:AH23)&gt;'O1'!AH24,1,0)),IF(SUM('O1'!AH21:AH23)&lt;&gt;0,1,0))</f>
        <v>0</v>
      </c>
      <c r="AH33" s="79">
        <f>+IF('O1'!AI24&lt;&gt;"",IF((1+OUT_1_Check!$Q$4)*SUM('O1'!AI21:AI23)&lt;'O1'!AI24,1,IF((1-OUT_1_Check!$Q$4)*SUM('O1'!AI21:AI23)&gt;'O1'!AI24,1,0)),IF(SUM('O1'!AI21:AI23)&lt;&gt;0,1,0))</f>
        <v>0</v>
      </c>
      <c r="AI33" s="79">
        <f>+IF('O1'!AJ24&lt;&gt;"",IF((1+OUT_1_Check!$Q$4)*SUM('O1'!AJ21:AJ23)&lt;'O1'!AJ24,1,IF((1-OUT_1_Check!$Q$4)*SUM('O1'!AJ21:AJ23)&gt;'O1'!AJ24,1,0)),IF(SUM('O1'!AJ21:AJ23)&lt;&gt;0,1,0))</f>
        <v>0</v>
      </c>
      <c r="AJ33" s="79">
        <f>+IF('O1'!AK24&lt;&gt;"",IF((1+OUT_1_Check!$Q$4)*SUM('O1'!AK21:AK23)&lt;'O1'!AK24,1,IF((1-OUT_1_Check!$Q$4)*SUM('O1'!AK21:AK23)&gt;'O1'!AK24,1,0)),IF(SUM('O1'!AK21:AK23)&lt;&gt;0,1,0))</f>
        <v>0</v>
      </c>
      <c r="AK33" s="79">
        <f>+IF('O1'!AL24&lt;&gt;"",IF((1+OUT_1_Check!$Q$4)*SUM('O1'!AL21:AL23)&lt;'O1'!AL24,1,IF((1-OUT_1_Check!$Q$4)*SUM('O1'!AL21:AL23)&gt;'O1'!AL24,1,0)),IF(SUM('O1'!AL21:AL23)&lt;&gt;0,1,0))</f>
        <v>0</v>
      </c>
      <c r="AL33" s="79">
        <f>+IF('O1'!AM24&lt;&gt;"",IF((1+OUT_1_Check!$Q$4)*SUM('O1'!AM21:AM23)&lt;'O1'!AM24,1,IF((1-OUT_1_Check!$Q$4)*SUM('O1'!AM21:AM23)&gt;'O1'!AM24,1,0)),IF(SUM('O1'!AM21:AM23)&lt;&gt;0,1,0))</f>
        <v>0</v>
      </c>
      <c r="AM33" s="79" t="e">
        <f>+IF('O1'!#REF!&lt;&gt;"",IF((1+OUT_1_Check!$Q$4)*SUM('O1'!#REF!)&lt;'O1'!#REF!,1,IF((1-OUT_1_Check!$Q$4)*SUM('O1'!#REF!)&gt;'O1'!#REF!,1,0)),IF(SUM('O1'!#REF!)&lt;&gt;0,1,0))</f>
        <v>#REF!</v>
      </c>
      <c r="AN33" s="79">
        <f>+IF('O1'!AN24&lt;&gt;"",IF((1+OUT_1_Check!$Q$4)*SUM('O1'!AN21:AN23)&lt;'O1'!AN24,1,IF((1-OUT_1_Check!$Q$4)*SUM('O1'!AN21:AN23)&gt;'O1'!AN24,1,0)),IF(SUM('O1'!AN21:AN23)&lt;&gt;0,1,0))</f>
        <v>0</v>
      </c>
      <c r="AO33" s="79">
        <f>+IF('O1'!AO24&lt;&gt;"",IF((1+OUT_1_Check!$Q$4)*SUM('O1'!AO21:AO23)&lt;'O1'!AO24,1,IF((1-OUT_1_Check!$Q$4)*SUM('O1'!AO21:AO23)&gt;'O1'!AO24,1,0)),IF(SUM('O1'!AO21:AO23)&lt;&gt;0,1,0))</f>
        <v>0</v>
      </c>
      <c r="AP33" s="79">
        <f>+IF('O1'!AP24&lt;&gt;"",IF((1+OUT_1_Check!$Q$4)*SUM('O1'!AP21:AP23)&lt;'O1'!AP24,1,IF((1-OUT_1_Check!$Q$4)*SUM('O1'!AP21:AP23)&gt;'O1'!AP24,1,0)),IF(SUM('O1'!AP21:AP23)&lt;&gt;0,1,0))</f>
        <v>0</v>
      </c>
      <c r="AQ33" s="79">
        <f>+IF('O1'!AQ24&lt;&gt;"",IF((1+OUT_1_Check!$Q$4)*SUM('O1'!AQ21:AQ23)&lt;'O1'!AQ24,1,IF((1-OUT_1_Check!$Q$4)*SUM('O1'!AQ21:AQ23)&gt;'O1'!AQ24,1,0)),IF(SUM('O1'!AQ21:AQ23)&lt;&gt;0,1,0))</f>
        <v>0</v>
      </c>
      <c r="AR33" s="79">
        <f>+IF('O1'!AR24&lt;&gt;"",IF((1+OUT_1_Check!$Q$4)*SUM('O1'!AR21:AR23)&lt;'O1'!AR24,1,IF((1-OUT_1_Check!$Q$4)*SUM('O1'!AR21:AR23)&gt;'O1'!AR24,1,0)),IF(SUM('O1'!AR21:AR23)&lt;&gt;0,1,0))</f>
        <v>0</v>
      </c>
      <c r="AS33" s="89">
        <f>+IF('O1'!AS24&lt;&gt;"",IF((1+OUT_1_Check!$Q$4)*SUM('O1'!D24:AR24)&lt;2*'O1'!AS24,1,IF((1-OUT_1_Check!$Q$4)*SUM('O1'!D24:AR24)&gt;2*'O1'!AS24,1,0)),IF(SUM('O1'!D24:AR24)&lt;&gt;0,1,0))</f>
        <v>0</v>
      </c>
      <c r="AT33" s="49"/>
      <c r="AU33" s="49"/>
      <c r="AW33" s="49"/>
      <c r="AX33" s="49"/>
      <c r="AY33" s="49"/>
      <c r="AZ33" s="49"/>
      <c r="BA33" s="49"/>
      <c r="BB33" s="49"/>
      <c r="BC33" s="49"/>
      <c r="BD33" s="49"/>
      <c r="BE33" s="49"/>
      <c r="BF33" s="49"/>
      <c r="BG33" s="49"/>
      <c r="BH33" s="49"/>
      <c r="BI33" s="49"/>
      <c r="BJ33" s="49"/>
      <c r="BK33" s="49"/>
      <c r="BL33" s="49"/>
      <c r="BM33" s="49"/>
      <c r="BN33" s="49"/>
    </row>
    <row r="34" spans="1:48" s="49" customFormat="1" ht="18" customHeight="1">
      <c r="A34" s="59"/>
      <c r="B34" s="61" t="s">
        <v>25</v>
      </c>
      <c r="C34" s="6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92">
        <f>+IF('O1'!AS25&lt;&gt;"",IF('O1'!AS25&lt;'O1'!AS24,1,0),IF('O1'!AS24&lt;&gt;0,1,0))</f>
        <v>0</v>
      </c>
      <c r="AV34" s="58"/>
    </row>
    <row r="35" spans="1:66" s="58" customFormat="1" ht="18" customHeight="1">
      <c r="A35" s="66"/>
      <c r="B35" s="67"/>
      <c r="C35" s="67"/>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49"/>
      <c r="AU35" s="49"/>
      <c r="AW35" s="49"/>
      <c r="AX35" s="49"/>
      <c r="AY35" s="49"/>
      <c r="AZ35" s="49"/>
      <c r="BA35" s="49"/>
      <c r="BB35" s="49"/>
      <c r="BC35" s="49"/>
      <c r="BD35" s="49"/>
      <c r="BE35" s="49"/>
      <c r="BF35" s="49"/>
      <c r="BG35" s="49"/>
      <c r="BH35" s="49"/>
      <c r="BI35" s="49"/>
      <c r="BJ35" s="49"/>
      <c r="BK35" s="49"/>
      <c r="BL35" s="49"/>
      <c r="BM35" s="49"/>
      <c r="BN35" s="49"/>
    </row>
    <row r="36" spans="1:66" s="58" customFormat="1" ht="18" customHeight="1">
      <c r="A36" s="59"/>
      <c r="B36" s="55" t="s">
        <v>16</v>
      </c>
      <c r="C36" s="56"/>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49"/>
      <c r="AU36" s="49"/>
      <c r="AW36" s="49"/>
      <c r="AX36" s="49"/>
      <c r="AY36" s="49"/>
      <c r="AZ36" s="49"/>
      <c r="BA36" s="49"/>
      <c r="BB36" s="49"/>
      <c r="BC36" s="49"/>
      <c r="BD36" s="49"/>
      <c r="BE36" s="49"/>
      <c r="BF36" s="49"/>
      <c r="BG36" s="49"/>
      <c r="BH36" s="49"/>
      <c r="BI36" s="49"/>
      <c r="BJ36" s="49"/>
      <c r="BK36" s="49"/>
      <c r="BL36" s="49"/>
      <c r="BM36" s="49"/>
      <c r="BN36" s="49"/>
    </row>
    <row r="37" spans="1:48" s="49" customFormat="1" ht="18" customHeight="1">
      <c r="A37" s="59"/>
      <c r="B37" s="60" t="s">
        <v>109</v>
      </c>
      <c r="C37" s="6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9">
        <f>+IF('O1'!AS27&lt;&gt;"",IF((1+OUT_1_Check!$Q$4)*SUM('O1'!D27:AR27)&lt;2*'O1'!AS27,1,IF((1-OUT_1_Check!$Q$4)*SUM('O1'!D27:AR27)&gt;2*'O1'!AS27,1,0)),IF(SUM('O1'!D27:AR27)&lt;&gt;0,1,0))</f>
        <v>0</v>
      </c>
      <c r="AV37" s="58"/>
    </row>
    <row r="38" spans="1:48" s="49" customFormat="1" ht="18" customHeight="1">
      <c r="A38" s="59"/>
      <c r="B38" s="60" t="s">
        <v>110</v>
      </c>
      <c r="C38" s="6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9">
        <f>+IF('O1'!AS28&lt;&gt;"",IF((1+OUT_1_Check!$Q$4)*SUM('O1'!D28:AR28)&lt;2*'O1'!AS28,1,IF((1-OUT_1_Check!$Q$4)*SUM('O1'!D28:AR28)&gt;2*'O1'!AS28,1,0)),IF(SUM('O1'!D28:AR28)&lt;&gt;0,1,0))</f>
        <v>0</v>
      </c>
      <c r="AV38" s="58"/>
    </row>
    <row r="39" spans="1:48" s="49" customFormat="1" ht="18" customHeight="1">
      <c r="A39" s="54"/>
      <c r="B39" s="60" t="s">
        <v>111</v>
      </c>
      <c r="C39" s="6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9">
        <f>+IF('O1'!AS29&lt;&gt;"",IF((1+OUT_1_Check!$Q$4)*SUM('O1'!D29:AR29)&lt;2*'O1'!AS29,1,IF((1-OUT_1_Check!$Q$4)*SUM('O1'!D29:AR29)&gt;2*'O1'!AS29,1,0)),IF(SUM('O1'!D29:AR29)&lt;&gt;0,1,0))</f>
        <v>0</v>
      </c>
      <c r="AV39" s="58"/>
    </row>
    <row r="40" spans="1:48" s="49" customFormat="1" ht="18" customHeight="1">
      <c r="A40" s="59"/>
      <c r="B40" s="61" t="s">
        <v>14</v>
      </c>
      <c r="C40" s="61"/>
      <c r="D40" s="79">
        <f>+IF('O1'!D30&lt;&gt;"",IF((1+OUT_1_Check!$Q$4)*SUM('O1'!D27:D29)&lt;'O1'!D30,1,IF((1-OUT_1_Check!$Q$4)*SUM('O1'!D27:D29)&gt;'O1'!D30,1,0)),IF(SUM('O1'!D27:D29)&lt;&gt;0,1,0))</f>
        <v>0</v>
      </c>
      <c r="E40" s="79">
        <f>+IF('O1'!E30&lt;&gt;"",IF((1+OUT_1_Check!$Q$4)*SUM('O1'!E27:E29)&lt;'O1'!E30,1,IF((1-OUT_1_Check!$Q$4)*SUM('O1'!E27:E29)&gt;'O1'!E30,1,0)),IF(SUM('O1'!E27:E29)&lt;&gt;0,1,0))</f>
        <v>0</v>
      </c>
      <c r="F40" s="79">
        <f>+IF('O1'!F30&lt;&gt;"",IF((1+OUT_1_Check!$Q$4)*SUM('O1'!F27:F29)&lt;'O1'!F30,1,IF((1-OUT_1_Check!$Q$4)*SUM('O1'!F27:F29)&gt;'O1'!F30,1,0)),IF(SUM('O1'!F27:F29)&lt;&gt;0,1,0))</f>
        <v>0</v>
      </c>
      <c r="G40" s="79">
        <f>+IF('O1'!G30&lt;&gt;"",IF((1+OUT_1_Check!$Q$4)*SUM('O1'!G27:G29)&lt;'O1'!G30,1,IF((1-OUT_1_Check!$Q$4)*SUM('O1'!G27:G29)&gt;'O1'!G30,1,0)),IF(SUM('O1'!G27:G29)&lt;&gt;0,1,0))</f>
        <v>0</v>
      </c>
      <c r="H40" s="79">
        <f>+IF('O1'!H30&lt;&gt;"",IF((1+OUT_1_Check!$Q$4)*SUM('O1'!H27:H29)&lt;'O1'!H30,1,IF((1-OUT_1_Check!$Q$4)*SUM('O1'!H27:H29)&gt;'O1'!H30,1,0)),IF(SUM('O1'!H27:H29)&lt;&gt;0,1,0))</f>
        <v>0</v>
      </c>
      <c r="I40" s="79">
        <f>+IF('O1'!I30&lt;&gt;"",IF((1+OUT_1_Check!$Q$4)*SUM('O1'!I27:I29)&lt;'O1'!I30,1,IF((1-OUT_1_Check!$Q$4)*SUM('O1'!I27:I29)&gt;'O1'!I30,1,0)),IF(SUM('O1'!I27:I29)&lt;&gt;0,1,0))</f>
        <v>0</v>
      </c>
      <c r="J40" s="79">
        <f>+IF('O1'!J30&lt;&gt;"",IF((1+OUT_1_Check!$Q$4)*SUM('O1'!J27:J29)&lt;'O1'!J30,1,IF((1-OUT_1_Check!$Q$4)*SUM('O1'!J27:J29)&gt;'O1'!J30,1,0)),IF(SUM('O1'!J27:J29)&lt;&gt;0,1,0))</f>
        <v>0</v>
      </c>
      <c r="K40" s="79">
        <f>+IF('O1'!L30&lt;&gt;"",IF((1+OUT_1_Check!$Q$4)*SUM('O1'!L27:L29)&lt;'O1'!L30,1,IF((1-OUT_1_Check!$Q$4)*SUM('O1'!L27:L29)&gt;'O1'!L30,1,0)),IF(SUM('O1'!L27:L29)&lt;&gt;0,1,0))</f>
        <v>0</v>
      </c>
      <c r="L40" s="79">
        <f>+IF('O1'!M30&lt;&gt;"",IF((1+OUT_1_Check!$Q$4)*SUM('O1'!M27:M29)&lt;'O1'!M30,1,IF((1-OUT_1_Check!$Q$4)*SUM('O1'!M27:M29)&gt;'O1'!M30,1,0)),IF(SUM('O1'!M27:M29)&lt;&gt;0,1,0))</f>
        <v>0</v>
      </c>
      <c r="M40" s="79">
        <f>+IF('O1'!N30&lt;&gt;"",IF((1+OUT_1_Check!$Q$4)*SUM('O1'!N27:N29)&lt;'O1'!N30,1,IF((1-OUT_1_Check!$Q$4)*SUM('O1'!N27:N29)&gt;'O1'!N30,1,0)),IF(SUM('O1'!N27:N29)&lt;&gt;0,1,0))</f>
        <v>0</v>
      </c>
      <c r="N40" s="79">
        <f>+IF('O1'!P30&lt;&gt;"",IF((1+OUT_1_Check!$Q$4)*SUM('O1'!P27:P29)&lt;'O1'!P30,1,IF((1-OUT_1_Check!$Q$4)*SUM('O1'!P27:P29)&gt;'O1'!P30,1,0)),IF(SUM('O1'!P27:P29)&lt;&gt;0,1,0))</f>
        <v>0</v>
      </c>
      <c r="O40" s="79">
        <f>+IF('O1'!Q30&lt;&gt;"",IF((1+OUT_1_Check!$Q$4)*SUM('O1'!Q27:Q29)&lt;'O1'!Q30,1,IF((1-OUT_1_Check!$Q$4)*SUM('O1'!Q27:Q29)&gt;'O1'!Q30,1,0)),IF(SUM('O1'!Q27:Q29)&lt;&gt;0,1,0))</f>
        <v>0</v>
      </c>
      <c r="P40" s="79">
        <f>+IF('O1'!R30&lt;&gt;"",IF((1+OUT_1_Check!$Q$4)*SUM('O1'!R27:R29)&lt;'O1'!R30,1,IF((1-OUT_1_Check!$Q$4)*SUM('O1'!R27:R29)&gt;'O1'!R30,1,0)),IF(SUM('O1'!R27:R29)&lt;&gt;0,1,0))</f>
        <v>0</v>
      </c>
      <c r="Q40" s="79">
        <f>+IF('O1'!S30&lt;&gt;"",IF((1+OUT_1_Check!$Q$4)*SUM('O1'!S27:S29)&lt;'O1'!S30,1,IF((1-OUT_1_Check!$Q$4)*SUM('O1'!S27:S29)&gt;'O1'!S30,1,0)),IF(SUM('O1'!S27:S29)&lt;&gt;0,1,0))</f>
        <v>0</v>
      </c>
      <c r="R40" s="79">
        <f>+IF('O1'!T30&lt;&gt;"",IF((1+OUT_1_Check!$Q$4)*SUM('O1'!T27:T29)&lt;'O1'!T30,1,IF((1-OUT_1_Check!$Q$4)*SUM('O1'!T27:T29)&gt;'O1'!T30,1,0)),IF(SUM('O1'!T27:T29)&lt;&gt;0,1,0))</f>
        <v>0</v>
      </c>
      <c r="S40" s="79" t="e">
        <f>+IF('O1'!#REF!&lt;&gt;"",IF((1+OUT_1_Check!$Q$4)*SUM('O1'!#REF!)&lt;'O1'!#REF!,1,IF((1-OUT_1_Check!$Q$4)*SUM('O1'!#REF!)&gt;'O1'!#REF!,1,0)),IF(SUM('O1'!#REF!)&lt;&gt;0,1,0))</f>
        <v>#REF!</v>
      </c>
      <c r="T40" s="79">
        <f>+IF('O1'!U30&lt;&gt;"",IF((1+OUT_1_Check!$Q$4)*SUM('O1'!U27:U29)&lt;'O1'!U30,1,IF((1-OUT_1_Check!$Q$4)*SUM('O1'!U27:U29)&gt;'O1'!U30,1,0)),IF(SUM('O1'!U27:U29)&lt;&gt;0,1,0))</f>
        <v>0</v>
      </c>
      <c r="U40" s="79">
        <f>+IF('O1'!V30&lt;&gt;"",IF((1+OUT_1_Check!$Q$4)*SUM('O1'!V27:V29)&lt;'O1'!V30,1,IF((1-OUT_1_Check!$Q$4)*SUM('O1'!V27:V29)&gt;'O1'!V30,1,0)),IF(SUM('O1'!V27:V29)&lt;&gt;0,1,0))</f>
        <v>0</v>
      </c>
      <c r="V40" s="79">
        <f>+IF('O1'!W30&lt;&gt;"",IF((1+OUT_1_Check!$Q$4)*SUM('O1'!W27:W29)&lt;'O1'!W30,1,IF((1-OUT_1_Check!$Q$4)*SUM('O1'!W27:W29)&gt;'O1'!W30,1,0)),IF(SUM('O1'!W27:W29)&lt;&gt;0,1,0))</f>
        <v>0</v>
      </c>
      <c r="W40" s="79">
        <f>+IF('O1'!X30&lt;&gt;"",IF((1+OUT_1_Check!$Q$4)*SUM('O1'!X27:X29)&lt;'O1'!X30,1,IF((1-OUT_1_Check!$Q$4)*SUM('O1'!X27:X29)&gt;'O1'!X30,1,0)),IF(SUM('O1'!X27:X29)&lt;&gt;0,1,0))</f>
        <v>0</v>
      </c>
      <c r="X40" s="79">
        <f>+IF('O1'!Y30&lt;&gt;"",IF((1+OUT_1_Check!$Q$4)*SUM('O1'!Y27:Y29)&lt;'O1'!Y30,1,IF((1-OUT_1_Check!$Q$4)*SUM('O1'!Y27:Y29)&gt;'O1'!Y30,1,0)),IF(SUM('O1'!Y27:Y29)&lt;&gt;0,1,0))</f>
        <v>0</v>
      </c>
      <c r="Y40" s="79">
        <f>+IF('O1'!Z30&lt;&gt;"",IF((1+OUT_1_Check!$Q$4)*SUM('O1'!Z27:Z29)&lt;'O1'!Z30,1,IF((1-OUT_1_Check!$Q$4)*SUM('O1'!Z27:Z29)&gt;'O1'!Z30,1,0)),IF(SUM('O1'!Z27:Z29)&lt;&gt;0,1,0))</f>
        <v>0</v>
      </c>
      <c r="Z40" s="79">
        <f>+IF('O1'!AA30&lt;&gt;"",IF((1+OUT_1_Check!$Q$4)*SUM('O1'!AA27:AA29)&lt;'O1'!AA30,1,IF((1-OUT_1_Check!$Q$4)*SUM('O1'!AA27:AA29)&gt;'O1'!AA30,1,0)),IF(SUM('O1'!AA27:AA29)&lt;&gt;0,1,0))</f>
        <v>0</v>
      </c>
      <c r="AA40" s="79">
        <f>+IF('O1'!AB30&lt;&gt;"",IF((1+OUT_1_Check!$Q$4)*SUM('O1'!AB27:AB29)&lt;'O1'!AB30,1,IF((1-OUT_1_Check!$Q$4)*SUM('O1'!AB27:AB29)&gt;'O1'!AB30,1,0)),IF(SUM('O1'!AB27:AB29)&lt;&gt;0,1,0))</f>
        <v>0</v>
      </c>
      <c r="AB40" s="79">
        <f>+IF('O1'!AC30&lt;&gt;"",IF((1+OUT_1_Check!$Q$4)*SUM('O1'!AC27:AC29)&lt;'O1'!AC30,1,IF((1-OUT_1_Check!$Q$4)*SUM('O1'!AC27:AC29)&gt;'O1'!AC30,1,0)),IF(SUM('O1'!AC27:AC29)&lt;&gt;0,1,0))</f>
        <v>0</v>
      </c>
      <c r="AC40" s="79">
        <f>+IF('O1'!AD30&lt;&gt;"",IF((1+OUT_1_Check!$Q$4)*SUM('O1'!AD27:AD29)&lt;'O1'!AD30,1,IF((1-OUT_1_Check!$Q$4)*SUM('O1'!AD27:AD29)&gt;'O1'!AD30,1,0)),IF(SUM('O1'!AD27:AD29)&lt;&gt;0,1,0))</f>
        <v>0</v>
      </c>
      <c r="AD40" s="79">
        <f>+IF('O1'!AE30&lt;&gt;"",IF((1+OUT_1_Check!$Q$4)*SUM('O1'!AE27:AE29)&lt;'O1'!AE30,1,IF((1-OUT_1_Check!$Q$4)*SUM('O1'!AE27:AE29)&gt;'O1'!AE30,1,0)),IF(SUM('O1'!AE27:AE29)&lt;&gt;0,1,0))</f>
        <v>0</v>
      </c>
      <c r="AE40" s="79">
        <f>+IF('O1'!AF30&lt;&gt;"",IF((1+OUT_1_Check!$Q$4)*SUM('O1'!AF27:AF29)&lt;'O1'!AF30,1,IF((1-OUT_1_Check!$Q$4)*SUM('O1'!AF27:AF29)&gt;'O1'!AF30,1,0)),IF(SUM('O1'!AF27:AF29)&lt;&gt;0,1,0))</f>
        <v>0</v>
      </c>
      <c r="AF40" s="79">
        <f>+IF('O1'!AG30&lt;&gt;"",IF((1+OUT_1_Check!$Q$4)*SUM('O1'!AG27:AG29)&lt;'O1'!AG30,1,IF((1-OUT_1_Check!$Q$4)*SUM('O1'!AG27:AG29)&gt;'O1'!AG30,1,0)),IF(SUM('O1'!AG27:AG29)&lt;&gt;0,1,0))</f>
        <v>0</v>
      </c>
      <c r="AG40" s="79">
        <f>+IF('O1'!AH30&lt;&gt;"",IF((1+OUT_1_Check!$Q$4)*SUM('O1'!AH27:AH29)&lt;'O1'!AH30,1,IF((1-OUT_1_Check!$Q$4)*SUM('O1'!AH27:AH29)&gt;'O1'!AH30,1,0)),IF(SUM('O1'!AH27:AH29)&lt;&gt;0,1,0))</f>
        <v>0</v>
      </c>
      <c r="AH40" s="79">
        <f>+IF('O1'!AI30&lt;&gt;"",IF((1+OUT_1_Check!$Q$4)*SUM('O1'!AI27:AI29)&lt;'O1'!AI30,1,IF((1-OUT_1_Check!$Q$4)*SUM('O1'!AI27:AI29)&gt;'O1'!AI30,1,0)),IF(SUM('O1'!AI27:AI29)&lt;&gt;0,1,0))</f>
        <v>0</v>
      </c>
      <c r="AI40" s="79">
        <f>+IF('O1'!AJ30&lt;&gt;"",IF((1+OUT_1_Check!$Q$4)*SUM('O1'!AJ27:AJ29)&lt;'O1'!AJ30,1,IF((1-OUT_1_Check!$Q$4)*SUM('O1'!AJ27:AJ29)&gt;'O1'!AJ30,1,0)),IF(SUM('O1'!AJ27:AJ29)&lt;&gt;0,1,0))</f>
        <v>0</v>
      </c>
      <c r="AJ40" s="79">
        <f>+IF('O1'!AK30&lt;&gt;"",IF((1+OUT_1_Check!$Q$4)*SUM('O1'!AK27:AK29)&lt;'O1'!AK30,1,IF((1-OUT_1_Check!$Q$4)*SUM('O1'!AK27:AK29)&gt;'O1'!AK30,1,0)),IF(SUM('O1'!AK27:AK29)&lt;&gt;0,1,0))</f>
        <v>0</v>
      </c>
      <c r="AK40" s="79">
        <f>+IF('O1'!AL30&lt;&gt;"",IF((1+OUT_1_Check!$Q$4)*SUM('O1'!AL27:AL29)&lt;'O1'!AL30,1,IF((1-OUT_1_Check!$Q$4)*SUM('O1'!AL27:AL29)&gt;'O1'!AL30,1,0)),IF(SUM('O1'!AL27:AL29)&lt;&gt;0,1,0))</f>
        <v>0</v>
      </c>
      <c r="AL40" s="79">
        <f>+IF('O1'!AM30&lt;&gt;"",IF((1+OUT_1_Check!$Q$4)*SUM('O1'!AM27:AM29)&lt;'O1'!AM30,1,IF((1-OUT_1_Check!$Q$4)*SUM('O1'!AM27:AM29)&gt;'O1'!AM30,1,0)),IF(SUM('O1'!AM27:AM29)&lt;&gt;0,1,0))</f>
        <v>0</v>
      </c>
      <c r="AM40" s="79" t="e">
        <f>+IF('O1'!#REF!&lt;&gt;"",IF((1+OUT_1_Check!$Q$4)*SUM('O1'!#REF!)&lt;'O1'!#REF!,1,IF((1-OUT_1_Check!$Q$4)*SUM('O1'!#REF!)&gt;'O1'!#REF!,1,0)),IF(SUM('O1'!#REF!)&lt;&gt;0,1,0))</f>
        <v>#REF!</v>
      </c>
      <c r="AN40" s="79">
        <f>+IF('O1'!AN30&lt;&gt;"",IF((1+OUT_1_Check!$Q$4)*SUM('O1'!AN27:AN29)&lt;'O1'!AN30,1,IF((1-OUT_1_Check!$Q$4)*SUM('O1'!AN27:AN29)&gt;'O1'!AN30,1,0)),IF(SUM('O1'!AN27:AN29)&lt;&gt;0,1,0))</f>
        <v>0</v>
      </c>
      <c r="AO40" s="79">
        <f>+IF('O1'!AO30&lt;&gt;"",IF((1+OUT_1_Check!$Q$4)*SUM('O1'!AO27:AO29)&lt;'O1'!AO30,1,IF((1-OUT_1_Check!$Q$4)*SUM('O1'!AO27:AO29)&gt;'O1'!AO30,1,0)),IF(SUM('O1'!AO27:AO29)&lt;&gt;0,1,0))</f>
        <v>0</v>
      </c>
      <c r="AP40" s="79">
        <f>+IF('O1'!AP30&lt;&gt;"",IF((1+OUT_1_Check!$Q$4)*SUM('O1'!AP27:AP29)&lt;'O1'!AP30,1,IF((1-OUT_1_Check!$Q$4)*SUM('O1'!AP27:AP29)&gt;'O1'!AP30,1,0)),IF(SUM('O1'!AP27:AP29)&lt;&gt;0,1,0))</f>
        <v>0</v>
      </c>
      <c r="AQ40" s="79">
        <f>+IF('O1'!AQ30&lt;&gt;"",IF((1+OUT_1_Check!$Q$4)*SUM('O1'!AQ27:AQ29)&lt;'O1'!AQ30,1,IF((1-OUT_1_Check!$Q$4)*SUM('O1'!AQ27:AQ29)&gt;'O1'!AQ30,1,0)),IF(SUM('O1'!AQ27:AQ29)&lt;&gt;0,1,0))</f>
        <v>0</v>
      </c>
      <c r="AR40" s="79">
        <f>+IF('O1'!AR30&lt;&gt;"",IF((1+OUT_1_Check!$Q$4)*SUM('O1'!AR27:AR29)&lt;'O1'!AR30,1,IF((1-OUT_1_Check!$Q$4)*SUM('O1'!AR27:AR29)&gt;'O1'!AR30,1,0)),IF(SUM('O1'!AR27:AR29)&lt;&gt;0,1,0))</f>
        <v>0</v>
      </c>
      <c r="AS40" s="89">
        <f>+IF('O1'!AS30&lt;&gt;"",IF((1+OUT_1_Check!$Q$4)*SUM('O1'!D30:AR30)&lt;2*'O1'!AS30,1,IF((1-OUT_1_Check!$Q$4)*SUM('O1'!D30:AR30)&gt;2*'O1'!AS30,1,0)),IF(SUM('O1'!D30:AR30)&lt;&gt;0,1,0))</f>
        <v>0</v>
      </c>
      <c r="AV40" s="58"/>
    </row>
    <row r="41" spans="1:48" s="49" customFormat="1" ht="18" customHeight="1">
      <c r="A41" s="59"/>
      <c r="B41" s="61" t="s">
        <v>25</v>
      </c>
      <c r="C41" s="6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92">
        <f>+IF('O1'!AS31&lt;&gt;"",IF('O1'!AS31&lt;'O1'!AS30,1,0),IF('O1'!AS30&lt;&gt;0,1,0))</f>
        <v>0</v>
      </c>
      <c r="AV41" s="58"/>
    </row>
    <row r="42" spans="1:48" s="49" customFormat="1" ht="18" customHeight="1">
      <c r="A42" s="59"/>
      <c r="B42" s="61"/>
      <c r="C42" s="61"/>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V42" s="58"/>
    </row>
    <row r="43" spans="1:48" s="49" customFormat="1" ht="18" customHeight="1">
      <c r="A43" s="59"/>
      <c r="B43" s="61" t="s">
        <v>17</v>
      </c>
      <c r="C43" s="61"/>
      <c r="D43" s="86">
        <f>+IF('O1'!D32&lt;&gt;"",IF((1+OUT_1_Check!$Q$4)*SUM('O1'!D30,'O1'!D24)&lt;'O1'!D32,1,IF((1-OUT_1_Check!$Q$4)*SUM('O1'!D30,'O1'!D24)&gt;'O1'!D32,1,0)),IF(SUM('O1'!D30,'O1'!D24)&lt;&gt;0,1,0))</f>
        <v>0</v>
      </c>
      <c r="E43" s="86">
        <f>+IF('O1'!E32&lt;&gt;"",IF((1+OUT_1_Check!$Q$4)*SUM('O1'!E30,'O1'!E24)&lt;'O1'!E32,1,IF((1-OUT_1_Check!$Q$4)*SUM('O1'!E30,'O1'!E24)&gt;'O1'!E32,1,0)),IF(SUM('O1'!E30,'O1'!E24)&lt;&gt;0,1,0))</f>
        <v>0</v>
      </c>
      <c r="F43" s="86">
        <f>+IF('O1'!F32&lt;&gt;"",IF((1+OUT_1_Check!$Q$4)*SUM('O1'!F30,'O1'!F24)&lt;'O1'!F32,1,IF((1-OUT_1_Check!$Q$4)*SUM('O1'!F30,'O1'!F24)&gt;'O1'!F32,1,0)),IF(SUM('O1'!F30,'O1'!F24)&lt;&gt;0,1,0))</f>
        <v>0</v>
      </c>
      <c r="G43" s="86">
        <f>+IF('O1'!G32&lt;&gt;"",IF((1+OUT_1_Check!$Q$4)*SUM('O1'!G30,'O1'!G24)&lt;'O1'!G32,1,IF((1-OUT_1_Check!$Q$4)*SUM('O1'!G30,'O1'!G24)&gt;'O1'!G32,1,0)),IF(SUM('O1'!G30,'O1'!G24)&lt;&gt;0,1,0))</f>
        <v>0</v>
      </c>
      <c r="H43" s="86">
        <f>+IF('O1'!H32&lt;&gt;"",IF((1+OUT_1_Check!$Q$4)*SUM('O1'!H30,'O1'!H24)&lt;'O1'!H32,1,IF((1-OUT_1_Check!$Q$4)*SUM('O1'!H30,'O1'!H24)&gt;'O1'!H32,1,0)),IF(SUM('O1'!H30,'O1'!H24)&lt;&gt;0,1,0))</f>
        <v>0</v>
      </c>
      <c r="I43" s="86">
        <f>+IF('O1'!I32&lt;&gt;"",IF((1+OUT_1_Check!$Q$4)*SUM('O1'!I30,'O1'!I24)&lt;'O1'!I32,1,IF((1-OUT_1_Check!$Q$4)*SUM('O1'!I30,'O1'!I24)&gt;'O1'!I32,1,0)),IF(SUM('O1'!I30,'O1'!I24)&lt;&gt;0,1,0))</f>
        <v>0</v>
      </c>
      <c r="J43" s="86">
        <f>+IF('O1'!J32&lt;&gt;"",IF((1+OUT_1_Check!$Q$4)*SUM('O1'!J30,'O1'!J24)&lt;'O1'!J32,1,IF((1-OUT_1_Check!$Q$4)*SUM('O1'!J30,'O1'!J24)&gt;'O1'!J32,1,0)),IF(SUM('O1'!J30,'O1'!J24)&lt;&gt;0,1,0))</f>
        <v>0</v>
      </c>
      <c r="K43" s="86">
        <f>+IF('O1'!L32&lt;&gt;"",IF((1+OUT_1_Check!$Q$4)*SUM('O1'!L30,'O1'!L24)&lt;'O1'!L32,1,IF((1-OUT_1_Check!$Q$4)*SUM('O1'!L30,'O1'!L24)&gt;'O1'!L32,1,0)),IF(SUM('O1'!L30,'O1'!L24)&lt;&gt;0,1,0))</f>
        <v>0</v>
      </c>
      <c r="L43" s="86">
        <f>+IF('O1'!M32&lt;&gt;"",IF((1+OUT_1_Check!$Q$4)*SUM('O1'!M30,'O1'!M24)&lt;'O1'!M32,1,IF((1-OUT_1_Check!$Q$4)*SUM('O1'!M30,'O1'!M24)&gt;'O1'!M32,1,0)),IF(SUM('O1'!M30,'O1'!M24)&lt;&gt;0,1,0))</f>
        <v>0</v>
      </c>
      <c r="M43" s="86">
        <f>+IF('O1'!N32&lt;&gt;"",IF((1+OUT_1_Check!$Q$4)*SUM('O1'!N30,'O1'!N24)&lt;'O1'!N32,1,IF((1-OUT_1_Check!$Q$4)*SUM('O1'!N30,'O1'!N24)&gt;'O1'!N32,1,0)),IF(SUM('O1'!N30,'O1'!N24)&lt;&gt;0,1,0))</f>
        <v>0</v>
      </c>
      <c r="N43" s="86">
        <f>+IF('O1'!P32&lt;&gt;"",IF((1+OUT_1_Check!$Q$4)*SUM('O1'!P30,'O1'!P24)&lt;'O1'!P32,1,IF((1-OUT_1_Check!$Q$4)*SUM('O1'!P30,'O1'!P24)&gt;'O1'!P32,1,0)),IF(SUM('O1'!P30,'O1'!P24)&lt;&gt;0,1,0))</f>
        <v>0</v>
      </c>
      <c r="O43" s="86">
        <f>+IF('O1'!Q32&lt;&gt;"",IF((1+OUT_1_Check!$Q$4)*SUM('O1'!Q30,'O1'!Q24)&lt;'O1'!Q32,1,IF((1-OUT_1_Check!$Q$4)*SUM('O1'!Q30,'O1'!Q24)&gt;'O1'!Q32,1,0)),IF(SUM('O1'!Q30,'O1'!Q24)&lt;&gt;0,1,0))</f>
        <v>0</v>
      </c>
      <c r="P43" s="86">
        <f>+IF('O1'!R32&lt;&gt;"",IF((1+OUT_1_Check!$Q$4)*SUM('O1'!R30,'O1'!R24)&lt;'O1'!R32,1,IF((1-OUT_1_Check!$Q$4)*SUM('O1'!R30,'O1'!R24)&gt;'O1'!R32,1,0)),IF(SUM('O1'!R30,'O1'!R24)&lt;&gt;0,1,0))</f>
        <v>0</v>
      </c>
      <c r="Q43" s="86">
        <f>+IF('O1'!S32&lt;&gt;"",IF((1+OUT_1_Check!$Q$4)*SUM('O1'!S30,'O1'!S24)&lt;'O1'!S32,1,IF((1-OUT_1_Check!$Q$4)*SUM('O1'!S30,'O1'!S24)&gt;'O1'!S32,1,0)),IF(SUM('O1'!S30,'O1'!S24)&lt;&gt;0,1,0))</f>
        <v>0</v>
      </c>
      <c r="R43" s="86">
        <f>+IF('O1'!T32&lt;&gt;"",IF((1+OUT_1_Check!$Q$4)*SUM('O1'!T30,'O1'!T24)&lt;'O1'!T32,1,IF((1-OUT_1_Check!$Q$4)*SUM('O1'!T30,'O1'!T24)&gt;'O1'!T32,1,0)),IF(SUM('O1'!T30,'O1'!T24)&lt;&gt;0,1,0))</f>
        <v>0</v>
      </c>
      <c r="S43" s="86" t="e">
        <f>+IF('O1'!#REF!&lt;&gt;"",IF((1+OUT_1_Check!$Q$4)*SUM('O1'!#REF!,'O1'!#REF!)&lt;'O1'!#REF!,1,IF((1-OUT_1_Check!$Q$4)*SUM('O1'!#REF!,'O1'!#REF!)&gt;'O1'!#REF!,1,0)),IF(SUM('O1'!#REF!,'O1'!#REF!)&lt;&gt;0,1,0))</f>
        <v>#REF!</v>
      </c>
      <c r="T43" s="86">
        <f>+IF('O1'!U32&lt;&gt;"",IF((1+OUT_1_Check!$Q$4)*SUM('O1'!U30,'O1'!U24)&lt;'O1'!U32,1,IF((1-OUT_1_Check!$Q$4)*SUM('O1'!U30,'O1'!U24)&gt;'O1'!U32,1,0)),IF(SUM('O1'!U30,'O1'!U24)&lt;&gt;0,1,0))</f>
        <v>0</v>
      </c>
      <c r="U43" s="86">
        <f>+IF('O1'!V32&lt;&gt;"",IF((1+OUT_1_Check!$Q$4)*SUM('O1'!V30,'O1'!V24)&lt;'O1'!V32,1,IF((1-OUT_1_Check!$Q$4)*SUM('O1'!V30,'O1'!V24)&gt;'O1'!V32,1,0)),IF(SUM('O1'!V30,'O1'!V24)&lt;&gt;0,1,0))</f>
        <v>0</v>
      </c>
      <c r="V43" s="86">
        <f>+IF('O1'!W32&lt;&gt;"",IF((1+OUT_1_Check!$Q$4)*SUM('O1'!W30,'O1'!W24)&lt;'O1'!W32,1,IF((1-OUT_1_Check!$Q$4)*SUM('O1'!W30,'O1'!W24)&gt;'O1'!W32,1,0)),IF(SUM('O1'!W30,'O1'!W24)&lt;&gt;0,1,0))</f>
        <v>0</v>
      </c>
      <c r="W43" s="86">
        <f>+IF('O1'!X32&lt;&gt;"",IF((1+OUT_1_Check!$Q$4)*SUM('O1'!X30,'O1'!X24)&lt;'O1'!X32,1,IF((1-OUT_1_Check!$Q$4)*SUM('O1'!X30,'O1'!X24)&gt;'O1'!X32,1,0)),IF(SUM('O1'!X30,'O1'!X24)&lt;&gt;0,1,0))</f>
        <v>0</v>
      </c>
      <c r="X43" s="86">
        <f>+IF('O1'!Y32&lt;&gt;"",IF((1+OUT_1_Check!$Q$4)*SUM('O1'!Y30,'O1'!Y24)&lt;'O1'!Y32,1,IF((1-OUT_1_Check!$Q$4)*SUM('O1'!Y30,'O1'!Y24)&gt;'O1'!Y32,1,0)),IF(SUM('O1'!Y30,'O1'!Y24)&lt;&gt;0,1,0))</f>
        <v>0</v>
      </c>
      <c r="Y43" s="86">
        <f>+IF('O1'!Z32&lt;&gt;"",IF((1+OUT_1_Check!$Q$4)*SUM('O1'!Z30,'O1'!Z24)&lt;'O1'!Z32,1,IF((1-OUT_1_Check!$Q$4)*SUM('O1'!Z30,'O1'!Z24)&gt;'O1'!Z32,1,0)),IF(SUM('O1'!Z30,'O1'!Z24)&lt;&gt;0,1,0))</f>
        <v>0</v>
      </c>
      <c r="Z43" s="86">
        <f>+IF('O1'!AA32&lt;&gt;"",IF((1+OUT_1_Check!$Q$4)*SUM('O1'!AA30,'O1'!AA24)&lt;'O1'!AA32,1,IF((1-OUT_1_Check!$Q$4)*SUM('O1'!AA30,'O1'!AA24)&gt;'O1'!AA32,1,0)),IF(SUM('O1'!AA30,'O1'!AA24)&lt;&gt;0,1,0))</f>
        <v>0</v>
      </c>
      <c r="AA43" s="86">
        <f>+IF('O1'!AB32&lt;&gt;"",IF((1+OUT_1_Check!$Q$4)*SUM('O1'!AB30,'O1'!AB24)&lt;'O1'!AB32,1,IF((1-OUT_1_Check!$Q$4)*SUM('O1'!AB30,'O1'!AB24)&gt;'O1'!AB32,1,0)),IF(SUM('O1'!AB30,'O1'!AB24)&lt;&gt;0,1,0))</f>
        <v>0</v>
      </c>
      <c r="AB43" s="86">
        <f>+IF('O1'!AC32&lt;&gt;"",IF((1+OUT_1_Check!$Q$4)*SUM('O1'!AC30,'O1'!AC24)&lt;'O1'!AC32,1,IF((1-OUT_1_Check!$Q$4)*SUM('O1'!AC30,'O1'!AC24)&gt;'O1'!AC32,1,0)),IF(SUM('O1'!AC30,'O1'!AC24)&lt;&gt;0,1,0))</f>
        <v>0</v>
      </c>
      <c r="AC43" s="86">
        <f>+IF('O1'!AD32&lt;&gt;"",IF((1+OUT_1_Check!$Q$4)*SUM('O1'!AD30,'O1'!AD24)&lt;'O1'!AD32,1,IF((1-OUT_1_Check!$Q$4)*SUM('O1'!AD30,'O1'!AD24)&gt;'O1'!AD32,1,0)),IF(SUM('O1'!AD30,'O1'!AD24)&lt;&gt;0,1,0))</f>
        <v>0</v>
      </c>
      <c r="AD43" s="86">
        <f>+IF('O1'!AE32&lt;&gt;"",IF((1+OUT_1_Check!$Q$4)*SUM('O1'!AE30,'O1'!AE24)&lt;'O1'!AE32,1,IF((1-OUT_1_Check!$Q$4)*SUM('O1'!AE30,'O1'!AE24)&gt;'O1'!AE32,1,0)),IF(SUM('O1'!AE30,'O1'!AE24)&lt;&gt;0,1,0))</f>
        <v>0</v>
      </c>
      <c r="AE43" s="86">
        <f>+IF('O1'!AF32&lt;&gt;"",IF((1+OUT_1_Check!$Q$4)*SUM('O1'!AF30,'O1'!AF24)&lt;'O1'!AF32,1,IF((1-OUT_1_Check!$Q$4)*SUM('O1'!AF30,'O1'!AF24)&gt;'O1'!AF32,1,0)),IF(SUM('O1'!AF30,'O1'!AF24)&lt;&gt;0,1,0))</f>
        <v>0</v>
      </c>
      <c r="AF43" s="86">
        <f>+IF('O1'!AG32&lt;&gt;"",IF((1+OUT_1_Check!$Q$4)*SUM('O1'!AG30,'O1'!AG24)&lt;'O1'!AG32,1,IF((1-OUT_1_Check!$Q$4)*SUM('O1'!AG30,'O1'!AG24)&gt;'O1'!AG32,1,0)),IF(SUM('O1'!AG30,'O1'!AG24)&lt;&gt;0,1,0))</f>
        <v>0</v>
      </c>
      <c r="AG43" s="86">
        <f>+IF('O1'!AH32&lt;&gt;"",IF((1+OUT_1_Check!$Q$4)*SUM('O1'!AH30,'O1'!AH24)&lt;'O1'!AH32,1,IF((1-OUT_1_Check!$Q$4)*SUM('O1'!AH30,'O1'!AH24)&gt;'O1'!AH32,1,0)),IF(SUM('O1'!AH30,'O1'!AH24)&lt;&gt;0,1,0))</f>
        <v>0</v>
      </c>
      <c r="AH43" s="86">
        <f>+IF('O1'!AI32&lt;&gt;"",IF((1+OUT_1_Check!$Q$4)*SUM('O1'!AI30,'O1'!AI24)&lt;'O1'!AI32,1,IF((1-OUT_1_Check!$Q$4)*SUM('O1'!AI30,'O1'!AI24)&gt;'O1'!AI32,1,0)),IF(SUM('O1'!AI30,'O1'!AI24)&lt;&gt;0,1,0))</f>
        <v>0</v>
      </c>
      <c r="AI43" s="86">
        <f>+IF('O1'!AJ32&lt;&gt;"",IF((1+OUT_1_Check!$Q$4)*SUM('O1'!AJ30,'O1'!AJ24)&lt;'O1'!AJ32,1,IF((1-OUT_1_Check!$Q$4)*SUM('O1'!AJ30,'O1'!AJ24)&gt;'O1'!AJ32,1,0)),IF(SUM('O1'!AJ30,'O1'!AJ24)&lt;&gt;0,1,0))</f>
        <v>0</v>
      </c>
      <c r="AJ43" s="86">
        <f>+IF('O1'!AK32&lt;&gt;"",IF((1+OUT_1_Check!$Q$4)*SUM('O1'!AK30,'O1'!AK24)&lt;'O1'!AK32,1,IF((1-OUT_1_Check!$Q$4)*SUM('O1'!AK30,'O1'!AK24)&gt;'O1'!AK32,1,0)),IF(SUM('O1'!AK30,'O1'!AK24)&lt;&gt;0,1,0))</f>
        <v>0</v>
      </c>
      <c r="AK43" s="86">
        <f>+IF('O1'!AL32&lt;&gt;"",IF((1+OUT_1_Check!$Q$4)*SUM('O1'!AL30,'O1'!AL24)&lt;'O1'!AL32,1,IF((1-OUT_1_Check!$Q$4)*SUM('O1'!AL30,'O1'!AL24)&gt;'O1'!AL32,1,0)),IF(SUM('O1'!AL30,'O1'!AL24)&lt;&gt;0,1,0))</f>
        <v>0</v>
      </c>
      <c r="AL43" s="86">
        <f>+IF('O1'!AM32&lt;&gt;"",IF((1+OUT_1_Check!$Q$4)*SUM('O1'!AM30,'O1'!AM24)&lt;'O1'!AM32,1,IF((1-OUT_1_Check!$Q$4)*SUM('O1'!AM30,'O1'!AM24)&gt;'O1'!AM32,1,0)),IF(SUM('O1'!AM30,'O1'!AM24)&lt;&gt;0,1,0))</f>
        <v>0</v>
      </c>
      <c r="AM43" s="86" t="e">
        <f>+IF('O1'!#REF!&lt;&gt;"",IF((1+OUT_1_Check!$Q$4)*SUM('O1'!#REF!,'O1'!#REF!)&lt;'O1'!#REF!,1,IF((1-OUT_1_Check!$Q$4)*SUM('O1'!#REF!,'O1'!#REF!)&gt;'O1'!#REF!,1,0)),IF(SUM('O1'!#REF!,'O1'!#REF!)&lt;&gt;0,1,0))</f>
        <v>#REF!</v>
      </c>
      <c r="AN43" s="86">
        <f>+IF('O1'!AN32&lt;&gt;"",IF((1+OUT_1_Check!$Q$4)*SUM('O1'!AN30,'O1'!AN24)&lt;'O1'!AN32,1,IF((1-OUT_1_Check!$Q$4)*SUM('O1'!AN30,'O1'!AN24)&gt;'O1'!AN32,1,0)),IF(SUM('O1'!AN30,'O1'!AN24)&lt;&gt;0,1,0))</f>
        <v>0</v>
      </c>
      <c r="AO43" s="86">
        <f>+IF('O1'!AO32&lt;&gt;"",IF((1+OUT_1_Check!$Q$4)*SUM('O1'!AO30,'O1'!AO24)&lt;'O1'!AO32,1,IF((1-OUT_1_Check!$Q$4)*SUM('O1'!AO30,'O1'!AO24)&gt;'O1'!AO32,1,0)),IF(SUM('O1'!AO30,'O1'!AO24)&lt;&gt;0,1,0))</f>
        <v>0</v>
      </c>
      <c r="AP43" s="86">
        <f>+IF('O1'!AP32&lt;&gt;"",IF((1+OUT_1_Check!$Q$4)*SUM('O1'!AP30,'O1'!AP24)&lt;'O1'!AP32,1,IF((1-OUT_1_Check!$Q$4)*SUM('O1'!AP30,'O1'!AP24)&gt;'O1'!AP32,1,0)),IF(SUM('O1'!AP30,'O1'!AP24)&lt;&gt;0,1,0))</f>
        <v>0</v>
      </c>
      <c r="AQ43" s="86">
        <f>+IF('O1'!AQ32&lt;&gt;"",IF((1+OUT_1_Check!$Q$4)*SUM('O1'!AQ30,'O1'!AQ24)&lt;'O1'!AQ32,1,IF((1-OUT_1_Check!$Q$4)*SUM('O1'!AQ30,'O1'!AQ24)&gt;'O1'!AQ32,1,0)),IF(SUM('O1'!AQ30,'O1'!AQ24)&lt;&gt;0,1,0))</f>
        <v>0</v>
      </c>
      <c r="AR43" s="86">
        <f>+IF('O1'!AR32&lt;&gt;"",IF((1+OUT_1_Check!$Q$4)*SUM('O1'!AR30,'O1'!AR24)&lt;'O1'!AR32,1,IF((1-OUT_1_Check!$Q$4)*SUM('O1'!AR30,'O1'!AR24)&gt;'O1'!AR32,1,0)),IF(SUM('O1'!AR30,'O1'!AR24)&lt;&gt;0,1,0))</f>
        <v>0</v>
      </c>
      <c r="AS43" s="89">
        <f>+IF('O1'!AS32&lt;&gt;"",IF((1+OUT_1_Check!$Q$4)*SUM('O1'!D32:AR32)&lt;2*'O1'!AS32,1,IF((1-OUT_1_Check!$Q$4)*SUM('O1'!D32:AR32)&gt;2*'O1'!AS32,1,0)),IF(SUM('O1'!D32:AR32)&lt;&gt;0,1,0))</f>
        <v>0</v>
      </c>
      <c r="AV43" s="58"/>
    </row>
    <row r="44" spans="1:48" s="49" customFormat="1" ht="18" customHeight="1">
      <c r="A44" s="59"/>
      <c r="B44" s="61"/>
      <c r="C44" s="61"/>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V44" s="58"/>
    </row>
    <row r="45" spans="1:48" s="49" customFormat="1" ht="18" customHeight="1">
      <c r="A45" s="66"/>
      <c r="B45" s="68" t="s">
        <v>102</v>
      </c>
      <c r="C45" s="55"/>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91"/>
      <c r="AV45" s="58"/>
    </row>
    <row r="46" spans="1:48" s="49" customFormat="1" ht="18" customHeight="1">
      <c r="A46" s="59"/>
      <c r="B46" s="61"/>
      <c r="C46" s="61"/>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V46" s="58"/>
    </row>
    <row r="47" spans="1:48" s="49" customFormat="1" ht="18" customHeight="1">
      <c r="A47" s="59"/>
      <c r="B47" s="55" t="s">
        <v>18</v>
      </c>
      <c r="C47" s="55"/>
      <c r="D47" s="88">
        <f>+IF('O1'!D34&lt;&gt;"",IF((1+OUT_1_Check!$Q$4)*SUM('O1'!D12,'O1'!D18,'O1'!D32,'O1'!D33)&lt;'O1'!D34,1,IF((1-OUT_1_Check!$Q$4)*SUM('O1'!D12,'O1'!D18,'O1'!D32)&gt;'O1'!D34,1,0)),IF(SUM('O1'!D12,'O1'!D18,'O1'!D32)&lt;&gt;0,1,0))</f>
        <v>0</v>
      </c>
      <c r="E47" s="88">
        <f>+IF('O1'!E34&lt;&gt;"",IF((1+OUT_1_Check!$Q$4)*SUM('O1'!E12,'O1'!E18,'O1'!E32,'O1'!E33)&lt;'O1'!E34,1,IF((1-OUT_1_Check!$Q$4)*SUM('O1'!E12,'O1'!E18,'O1'!E32)&gt;'O1'!E34,1,0)),IF(SUM('O1'!E12,'O1'!E18,'O1'!E32)&lt;&gt;0,1,0))</f>
        <v>0</v>
      </c>
      <c r="F47" s="88">
        <f>+IF('O1'!F34&lt;&gt;"",IF((1+OUT_1_Check!$Q$4)*SUM('O1'!F12,'O1'!F18,'O1'!F32,'O1'!F33)&lt;'O1'!F34,1,IF((1-OUT_1_Check!$Q$4)*SUM('O1'!F12,'O1'!F18,'O1'!F32)&gt;'O1'!F34,1,0)),IF(SUM('O1'!F12,'O1'!F18,'O1'!F32)&lt;&gt;0,1,0))</f>
        <v>0</v>
      </c>
      <c r="G47" s="88">
        <f>+IF('O1'!G34&lt;&gt;"",IF((1+OUT_1_Check!$Q$4)*SUM('O1'!G12,'O1'!G18,'O1'!G32,'O1'!G33)&lt;'O1'!G34,1,IF((1-OUT_1_Check!$Q$4)*SUM('O1'!G12,'O1'!G18,'O1'!G32)&gt;'O1'!G34,1,0)),IF(SUM('O1'!G12,'O1'!G18,'O1'!G32)&lt;&gt;0,1,0))</f>
        <v>0</v>
      </c>
      <c r="H47" s="88">
        <f>+IF('O1'!H34&lt;&gt;"",IF((1+OUT_1_Check!$Q$4)*SUM('O1'!H12,'O1'!H18,'O1'!H32,'O1'!H33)&lt;'O1'!H34,1,IF((1-OUT_1_Check!$Q$4)*SUM('O1'!H12,'O1'!H18,'O1'!H32)&gt;'O1'!H34,1,0)),IF(SUM('O1'!H12,'O1'!H18,'O1'!H32)&lt;&gt;0,1,0))</f>
        <v>0</v>
      </c>
      <c r="I47" s="88">
        <f>+IF('O1'!I34&lt;&gt;"",IF((1+OUT_1_Check!$Q$4)*SUM('O1'!I12,'O1'!I18,'O1'!I32,'O1'!I33)&lt;'O1'!I34,1,IF((1-OUT_1_Check!$Q$4)*SUM('O1'!I12,'O1'!I18,'O1'!I32)&gt;'O1'!I34,1,0)),IF(SUM('O1'!I12,'O1'!I18,'O1'!I32)&lt;&gt;0,1,0))</f>
        <v>0</v>
      </c>
      <c r="J47" s="88">
        <f>+IF('O1'!J34&lt;&gt;"",IF((1+OUT_1_Check!$Q$4)*SUM('O1'!J12,'O1'!J18,'O1'!J32,'O1'!J33)&lt;'O1'!J34,1,IF((1-OUT_1_Check!$Q$4)*SUM('O1'!J12,'O1'!J18,'O1'!J32)&gt;'O1'!J34,1,0)),IF(SUM('O1'!J12,'O1'!J18,'O1'!J32)&lt;&gt;0,1,0))</f>
        <v>0</v>
      </c>
      <c r="K47" s="88">
        <f>+IF('O1'!L34&lt;&gt;"",IF((1+OUT_1_Check!$Q$4)*SUM('O1'!L12,'O1'!L18,'O1'!L32,'O1'!L33)&lt;'O1'!L34,1,IF((1-OUT_1_Check!$Q$4)*SUM('O1'!L12,'O1'!L18,'O1'!L32)&gt;'O1'!L34,1,0)),IF(SUM('O1'!L12,'O1'!L18,'O1'!L32)&lt;&gt;0,1,0))</f>
        <v>0</v>
      </c>
      <c r="L47" s="88">
        <f>+IF('O1'!M34&lt;&gt;"",IF((1+OUT_1_Check!$Q$4)*SUM('O1'!M12,'O1'!M18,'O1'!M32,'O1'!M33)&lt;'O1'!M34,1,IF((1-OUT_1_Check!$Q$4)*SUM('O1'!M12,'O1'!M18,'O1'!M32)&gt;'O1'!M34,1,0)),IF(SUM('O1'!M12,'O1'!M18,'O1'!M32)&lt;&gt;0,1,0))</f>
        <v>0</v>
      </c>
      <c r="M47" s="88">
        <f>+IF('O1'!N34&lt;&gt;"",IF((1+OUT_1_Check!$Q$4)*SUM('O1'!N12,'O1'!N18,'O1'!N32,'O1'!N33)&lt;'O1'!N34,1,IF((1-OUT_1_Check!$Q$4)*SUM('O1'!N12,'O1'!N18,'O1'!N32)&gt;'O1'!N34,1,0)),IF(SUM('O1'!N12,'O1'!N18,'O1'!N32)&lt;&gt;0,1,0))</f>
        <v>0</v>
      </c>
      <c r="N47" s="88">
        <f>+IF('O1'!P34&lt;&gt;"",IF((1+OUT_1_Check!$Q$4)*SUM('O1'!P12,'O1'!P18,'O1'!P32,'O1'!P33)&lt;'O1'!P34,1,IF((1-OUT_1_Check!$Q$4)*SUM('O1'!P12,'O1'!P18,'O1'!P32)&gt;'O1'!P34,1,0)),IF(SUM('O1'!P12,'O1'!P18,'O1'!P32)&lt;&gt;0,1,0))</f>
        <v>0</v>
      </c>
      <c r="O47" s="88">
        <f>+IF('O1'!Q34&lt;&gt;"",IF((1+OUT_1_Check!$Q$4)*SUM('O1'!Q12,'O1'!Q18,'O1'!Q32,'O1'!Q33)&lt;'O1'!Q34,1,IF((1-OUT_1_Check!$Q$4)*SUM('O1'!Q12,'O1'!Q18,'O1'!Q32)&gt;'O1'!Q34,1,0)),IF(SUM('O1'!Q12,'O1'!Q18,'O1'!Q32)&lt;&gt;0,1,0))</f>
        <v>0</v>
      </c>
      <c r="P47" s="88">
        <f>+IF('O1'!R34&lt;&gt;"",IF((1+OUT_1_Check!$Q$4)*SUM('O1'!R12,'O1'!R18,'O1'!R32,'O1'!R33)&lt;'O1'!R34,1,IF((1-OUT_1_Check!$Q$4)*SUM('O1'!R12,'O1'!R18,'O1'!R32)&gt;'O1'!R34,1,0)),IF(SUM('O1'!R12,'O1'!R18,'O1'!R32)&lt;&gt;0,1,0))</f>
        <v>0</v>
      </c>
      <c r="Q47" s="88">
        <f>+IF('O1'!S34&lt;&gt;"",IF((1+OUT_1_Check!$Q$4)*SUM('O1'!S12,'O1'!S18,'O1'!S32,'O1'!S33)&lt;'O1'!S34,1,IF((1-OUT_1_Check!$Q$4)*SUM('O1'!S12,'O1'!S18,'O1'!S32)&gt;'O1'!S34,1,0)),IF(SUM('O1'!S12,'O1'!S18,'O1'!S32)&lt;&gt;0,1,0))</f>
        <v>0</v>
      </c>
      <c r="R47" s="88">
        <f>+IF('O1'!T34&lt;&gt;"",IF((1+OUT_1_Check!$Q$4)*SUM('O1'!T12,'O1'!T18,'O1'!T32,'O1'!T33)&lt;'O1'!T34,1,IF((1-OUT_1_Check!$Q$4)*SUM('O1'!T12,'O1'!T18,'O1'!T32)&gt;'O1'!T34,1,0)),IF(SUM('O1'!T12,'O1'!T18,'O1'!T32)&lt;&gt;0,1,0))</f>
        <v>0</v>
      </c>
      <c r="S47" s="88" t="e">
        <f>+IF('O1'!#REF!&lt;&gt;"",IF((1+OUT_1_Check!$Q$4)*SUM('O1'!#REF!,'O1'!#REF!,'O1'!#REF!,'O1'!#REF!)&lt;'O1'!#REF!,1,IF((1-OUT_1_Check!$Q$4)*SUM('O1'!#REF!,'O1'!#REF!,'O1'!#REF!)&gt;'O1'!#REF!,1,0)),IF(SUM('O1'!#REF!,'O1'!#REF!,'O1'!#REF!)&lt;&gt;0,1,0))</f>
        <v>#REF!</v>
      </c>
      <c r="T47" s="88">
        <f>+IF('O1'!U34&lt;&gt;"",IF((1+OUT_1_Check!$Q$4)*SUM('O1'!U12,'O1'!U18,'O1'!U32,'O1'!U33)&lt;'O1'!U34,1,IF((1-OUT_1_Check!$Q$4)*SUM('O1'!U12,'O1'!U18,'O1'!U32)&gt;'O1'!U34,1,0)),IF(SUM('O1'!U12,'O1'!U18,'O1'!U32)&lt;&gt;0,1,0))</f>
        <v>0</v>
      </c>
      <c r="U47" s="88">
        <f>+IF('O1'!V34&lt;&gt;"",IF((1+OUT_1_Check!$Q$4)*SUM('O1'!V12,'O1'!V18,'O1'!V32,'O1'!V33)&lt;'O1'!V34,1,IF((1-OUT_1_Check!$Q$4)*SUM('O1'!V12,'O1'!V18,'O1'!V32)&gt;'O1'!V34,1,0)),IF(SUM('O1'!V12,'O1'!V18,'O1'!V32)&lt;&gt;0,1,0))</f>
        <v>0</v>
      </c>
      <c r="V47" s="88">
        <f>+IF('O1'!W34&lt;&gt;"",IF((1+OUT_1_Check!$Q$4)*SUM('O1'!W12,'O1'!W18,'O1'!W32,'O1'!W33)&lt;'O1'!W34,1,IF((1-OUT_1_Check!$Q$4)*SUM('O1'!W12,'O1'!W18,'O1'!W32)&gt;'O1'!W34,1,0)),IF(SUM('O1'!W12,'O1'!W18,'O1'!W32)&lt;&gt;0,1,0))</f>
        <v>0</v>
      </c>
      <c r="W47" s="88">
        <f>+IF('O1'!X34&lt;&gt;"",IF((1+OUT_1_Check!$Q$4)*SUM('O1'!X12,'O1'!X18,'O1'!X32,'O1'!X33)&lt;'O1'!X34,1,IF((1-OUT_1_Check!$Q$4)*SUM('O1'!X12,'O1'!X18,'O1'!X32)&gt;'O1'!X34,1,0)),IF(SUM('O1'!X12,'O1'!X18,'O1'!X32)&lt;&gt;0,1,0))</f>
        <v>0</v>
      </c>
      <c r="X47" s="88">
        <f>+IF('O1'!Y34&lt;&gt;"",IF((1+OUT_1_Check!$Q$4)*SUM('O1'!Y12,'O1'!Y18,'O1'!Y32,'O1'!Y33)&lt;'O1'!Y34,1,IF((1-OUT_1_Check!$Q$4)*SUM('O1'!Y12,'O1'!Y18,'O1'!Y32)&gt;'O1'!Y34,1,0)),IF(SUM('O1'!Y12,'O1'!Y18,'O1'!Y32)&lt;&gt;0,1,0))</f>
        <v>0</v>
      </c>
      <c r="Y47" s="88">
        <f>+IF('O1'!Z34&lt;&gt;"",IF((1+OUT_1_Check!$Q$4)*SUM('O1'!Z12,'O1'!Z18,'O1'!Z32,'O1'!Z33)&lt;'O1'!Z34,1,IF((1-OUT_1_Check!$Q$4)*SUM('O1'!Z12,'O1'!Z18,'O1'!Z32)&gt;'O1'!Z34,1,0)),IF(SUM('O1'!Z12,'O1'!Z18,'O1'!Z32)&lt;&gt;0,1,0))</f>
        <v>0</v>
      </c>
      <c r="Z47" s="88">
        <f>+IF('O1'!AA34&lt;&gt;"",IF((1+OUT_1_Check!$Q$4)*SUM('O1'!AA12,'O1'!AA18,'O1'!AA32,'O1'!AA33)&lt;'O1'!AA34,1,IF((1-OUT_1_Check!$Q$4)*SUM('O1'!AA12,'O1'!AA18,'O1'!AA32)&gt;'O1'!AA34,1,0)),IF(SUM('O1'!AA12,'O1'!AA18,'O1'!AA32)&lt;&gt;0,1,0))</f>
        <v>0</v>
      </c>
      <c r="AA47" s="88">
        <f>+IF('O1'!AB34&lt;&gt;"",IF((1+OUT_1_Check!$Q$4)*SUM('O1'!AB12,'O1'!AB18,'O1'!AB32,'O1'!AB33)&lt;'O1'!AB34,1,IF((1-OUT_1_Check!$Q$4)*SUM('O1'!AB12,'O1'!AB18,'O1'!AB32)&gt;'O1'!AB34,1,0)),IF(SUM('O1'!AB12,'O1'!AB18,'O1'!AB32)&lt;&gt;0,1,0))</f>
        <v>0</v>
      </c>
      <c r="AB47" s="88">
        <f>+IF('O1'!AC34&lt;&gt;"",IF((1+OUT_1_Check!$Q$4)*SUM('O1'!AC12,'O1'!AC18,'O1'!AC32,'O1'!AC33)&lt;'O1'!AC34,1,IF((1-OUT_1_Check!$Q$4)*SUM('O1'!AC12,'O1'!AC18,'O1'!AC32)&gt;'O1'!AC34,1,0)),IF(SUM('O1'!AC12,'O1'!AC18,'O1'!AC32)&lt;&gt;0,1,0))</f>
        <v>0</v>
      </c>
      <c r="AC47" s="88">
        <f>+IF('O1'!AD34&lt;&gt;"",IF((1+OUT_1_Check!$Q$4)*SUM('O1'!AD12,'O1'!AD18,'O1'!AD32,'O1'!AD33)&lt;'O1'!AD34,1,IF((1-OUT_1_Check!$Q$4)*SUM('O1'!AD12,'O1'!AD18,'O1'!AD32)&gt;'O1'!AD34,1,0)),IF(SUM('O1'!AD12,'O1'!AD18,'O1'!AD32)&lt;&gt;0,1,0))</f>
        <v>0</v>
      </c>
      <c r="AD47" s="88">
        <f>+IF('O1'!AE34&lt;&gt;"",IF((1+OUT_1_Check!$Q$4)*SUM('O1'!AE12,'O1'!AE18,'O1'!AE32,'O1'!AE33)&lt;'O1'!AE34,1,IF((1-OUT_1_Check!$Q$4)*SUM('O1'!AE12,'O1'!AE18,'O1'!AE32)&gt;'O1'!AE34,1,0)),IF(SUM('O1'!AE12,'O1'!AE18,'O1'!AE32)&lt;&gt;0,1,0))</f>
        <v>0</v>
      </c>
      <c r="AE47" s="88">
        <f>+IF('O1'!AF34&lt;&gt;"",IF((1+OUT_1_Check!$Q$4)*SUM('O1'!AF12,'O1'!AF18,'O1'!AF32,'O1'!AF33)&lt;'O1'!AF34,1,IF((1-OUT_1_Check!$Q$4)*SUM('O1'!AF12,'O1'!AF18,'O1'!AF32)&gt;'O1'!AF34,1,0)),IF(SUM('O1'!AF12,'O1'!AF18,'O1'!AF32)&lt;&gt;0,1,0))</f>
        <v>0</v>
      </c>
      <c r="AF47" s="88">
        <f>+IF('O1'!AG34&lt;&gt;"",IF((1+OUT_1_Check!$Q$4)*SUM('O1'!AG12,'O1'!AG18,'O1'!AG32,'O1'!AG33)&lt;'O1'!AG34,1,IF((1-OUT_1_Check!$Q$4)*SUM('O1'!AG12,'O1'!AG18,'O1'!AG32)&gt;'O1'!AG34,1,0)),IF(SUM('O1'!AG12,'O1'!AG18,'O1'!AG32)&lt;&gt;0,1,0))</f>
        <v>0</v>
      </c>
      <c r="AG47" s="88">
        <f>+IF('O1'!AH34&lt;&gt;"",IF((1+OUT_1_Check!$Q$4)*SUM('O1'!AH12,'O1'!AH18,'O1'!AH32,'O1'!AH33)&lt;'O1'!AH34,1,IF((1-OUT_1_Check!$Q$4)*SUM('O1'!AH12,'O1'!AH18,'O1'!AH32)&gt;'O1'!AH34,1,0)),IF(SUM('O1'!AH12,'O1'!AH18,'O1'!AH32)&lt;&gt;0,1,0))</f>
        <v>0</v>
      </c>
      <c r="AH47" s="88">
        <f>+IF('O1'!AI34&lt;&gt;"",IF((1+OUT_1_Check!$Q$4)*SUM('O1'!AI12,'O1'!AI18,'O1'!AI32,'O1'!AI33)&lt;'O1'!AI34,1,IF((1-OUT_1_Check!$Q$4)*SUM('O1'!AI12,'O1'!AI18,'O1'!AI32)&gt;'O1'!AI34,1,0)),IF(SUM('O1'!AI12,'O1'!AI18,'O1'!AI32)&lt;&gt;0,1,0))</f>
        <v>0</v>
      </c>
      <c r="AI47" s="88">
        <f>+IF('O1'!AJ34&lt;&gt;"",IF((1+OUT_1_Check!$Q$4)*SUM('O1'!AJ12,'O1'!AJ18,'O1'!AJ32,'O1'!AJ33)&lt;'O1'!AJ34,1,IF((1-OUT_1_Check!$Q$4)*SUM('O1'!AJ12,'O1'!AJ18,'O1'!AJ32)&gt;'O1'!AJ34,1,0)),IF(SUM('O1'!AJ12,'O1'!AJ18,'O1'!AJ32)&lt;&gt;0,1,0))</f>
        <v>0</v>
      </c>
      <c r="AJ47" s="88">
        <f>+IF('O1'!AK34&lt;&gt;"",IF((1+OUT_1_Check!$Q$4)*SUM('O1'!AK12,'O1'!AK18,'O1'!AK32,'O1'!AK33)&lt;'O1'!AK34,1,IF((1-OUT_1_Check!$Q$4)*SUM('O1'!AK12,'O1'!AK18,'O1'!AK32)&gt;'O1'!AK34,1,0)),IF(SUM('O1'!AK12,'O1'!AK18,'O1'!AK32)&lt;&gt;0,1,0))</f>
        <v>0</v>
      </c>
      <c r="AK47" s="88">
        <f>+IF('O1'!AL34&lt;&gt;"",IF((1+OUT_1_Check!$Q$4)*SUM('O1'!AL12,'O1'!AL18,'O1'!AL32,'O1'!AL33)&lt;'O1'!AL34,1,IF((1-OUT_1_Check!$Q$4)*SUM('O1'!AL12,'O1'!AL18,'O1'!AL32)&gt;'O1'!AL34,1,0)),IF(SUM('O1'!AL12,'O1'!AL18,'O1'!AL32)&lt;&gt;0,1,0))</f>
        <v>0</v>
      </c>
      <c r="AL47" s="88">
        <f>+IF('O1'!AM34&lt;&gt;"",IF((1+OUT_1_Check!$Q$4)*SUM('O1'!AM12,'O1'!AM18,'O1'!AM32,'O1'!AM33)&lt;'O1'!AM34,1,IF((1-OUT_1_Check!$Q$4)*SUM('O1'!AM12,'O1'!AM18,'O1'!AM32)&gt;'O1'!AM34,1,0)),IF(SUM('O1'!AM12,'O1'!AM18,'O1'!AM32)&lt;&gt;0,1,0))</f>
        <v>0</v>
      </c>
      <c r="AM47" s="88" t="e">
        <f>+IF('O1'!#REF!&lt;&gt;"",IF((1+OUT_1_Check!$Q$4)*SUM('O1'!#REF!,'O1'!#REF!,'O1'!#REF!,'O1'!#REF!)&lt;'O1'!#REF!,1,IF((1-OUT_1_Check!$Q$4)*SUM('O1'!#REF!,'O1'!#REF!,'O1'!#REF!)&gt;'O1'!#REF!,1,0)),IF(SUM('O1'!#REF!,'O1'!#REF!,'O1'!#REF!)&lt;&gt;0,1,0))</f>
        <v>#REF!</v>
      </c>
      <c r="AN47" s="88">
        <f>+IF('O1'!AN34&lt;&gt;"",IF((1+OUT_1_Check!$Q$4)*SUM('O1'!AN12,'O1'!AN18,'O1'!AN32,'O1'!AN33)&lt;'O1'!AN34,1,IF((1-OUT_1_Check!$Q$4)*SUM('O1'!AN12,'O1'!AN18,'O1'!AN32)&gt;'O1'!AN34,1,0)),IF(SUM('O1'!AN12,'O1'!AN18,'O1'!AN32)&lt;&gt;0,1,0))</f>
        <v>0</v>
      </c>
      <c r="AO47" s="88">
        <f>+IF('O1'!AO34&lt;&gt;"",IF((1+OUT_1_Check!$Q$4)*SUM('O1'!AO12,'O1'!AO18,'O1'!AO32,'O1'!AO33)&lt;'O1'!AO34,1,IF((1-OUT_1_Check!$Q$4)*SUM('O1'!AO12,'O1'!AO18,'O1'!AO32)&gt;'O1'!AO34,1,0)),IF(SUM('O1'!AO12,'O1'!AO18,'O1'!AO32)&lt;&gt;0,1,0))</f>
        <v>0</v>
      </c>
      <c r="AP47" s="88">
        <f>+IF('O1'!AP34&lt;&gt;"",IF((1+OUT_1_Check!$Q$4)*SUM('O1'!AP12,'O1'!AP18,'O1'!AP32,'O1'!AP33)&lt;'O1'!AP34,1,IF((1-OUT_1_Check!$Q$4)*SUM('O1'!AP12,'O1'!AP18,'O1'!AP32)&gt;'O1'!AP34,1,0)),IF(SUM('O1'!AP12,'O1'!AP18,'O1'!AP32)&lt;&gt;0,1,0))</f>
        <v>0</v>
      </c>
      <c r="AQ47" s="88">
        <f>+IF('O1'!AQ34&lt;&gt;"",IF((1+OUT_1_Check!$Q$4)*SUM('O1'!AQ12,'O1'!AQ18,'O1'!AQ32,'O1'!AQ33)&lt;'O1'!AQ34,1,IF((1-OUT_1_Check!$Q$4)*SUM('O1'!AQ12,'O1'!AQ18,'O1'!AQ32)&gt;'O1'!AQ34,1,0)),IF(SUM('O1'!AQ12,'O1'!AQ18,'O1'!AQ32)&lt;&gt;0,1,0))</f>
        <v>0</v>
      </c>
      <c r="AR47" s="88">
        <f>+IF('O1'!AR34&lt;&gt;"",IF((1+OUT_1_Check!$Q$4)*SUM('O1'!AR12,'O1'!AR18,'O1'!AR32,'O1'!AR33)&lt;'O1'!AR34,1,IF((1-OUT_1_Check!$Q$4)*SUM('O1'!AR12,'O1'!AR18,'O1'!AR32)&gt;'O1'!AR34,1,0)),IF(SUM('O1'!AR12,'O1'!AR18,'O1'!AR32)&lt;&gt;0,1,0))</f>
        <v>0</v>
      </c>
      <c r="AS47" s="88">
        <f>+IF('O1'!AS34&lt;&gt;"",IF((1+OUT_1_Check!$Q$4)*SUM('O1'!AS12,'O1'!AS18,'O1'!AS32,'O1'!AS33)&lt;'O1'!AS34,1,IF((1-OUT_1_Check!$Q$4)*SUM('O1'!AS12,'O1'!AS18,'O1'!AS32)&gt;'O1'!AS34,1,0)),IF(SUM('O1'!AS12,'O1'!AS18,'O1'!AS32)&lt;&gt;0,1,0))</f>
        <v>0</v>
      </c>
      <c r="AV47" s="58"/>
    </row>
    <row r="48" spans="1:48" s="49" customFormat="1" ht="18" customHeight="1">
      <c r="A48" s="59"/>
      <c r="B48" s="60" t="s">
        <v>129</v>
      </c>
      <c r="C48" s="6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92">
        <f>+IF('O1'!AS35&lt;&gt;"",IF('O1'!AS35&lt;'O1'!AS34,1,0),IF('O1'!AS34&lt;&gt;0,1,0))</f>
        <v>0</v>
      </c>
      <c r="AT48" s="110"/>
      <c r="AV48" s="58"/>
    </row>
    <row r="49" spans="1:48" s="49" customFormat="1" ht="18" customHeight="1">
      <c r="A49" s="66"/>
      <c r="B49" s="61"/>
      <c r="C49" s="61"/>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92"/>
      <c r="AV49" s="58"/>
    </row>
    <row r="50" spans="1:48" s="49" customFormat="1" ht="18" customHeight="1">
      <c r="A50" s="66"/>
      <c r="B50" s="55" t="s">
        <v>27</v>
      </c>
      <c r="C50" s="55"/>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V50" s="58"/>
    </row>
    <row r="51" spans="1:48" s="49" customFormat="1" ht="18" customHeight="1">
      <c r="A51" s="66"/>
      <c r="B51" s="68" t="s">
        <v>105</v>
      </c>
      <c r="C51" s="55"/>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258">
        <f>+IF('O1'!AS37&lt;&gt;"",IF((1+OUT_1_Check!$Q$4)*SUM('O1'!D37:AR37)&lt;2*'O1'!AS37,1,IF((1-OUT_1_Check!$Q$4)*SUM('O1'!D37:AR37)&gt;2*'O1'!AS37,1,0)),IF(SUM('O1'!D37:AR37)&lt;&gt;0,1,0))</f>
        <v>0</v>
      </c>
      <c r="AV51" s="58"/>
    </row>
    <row r="52" spans="1:48" s="49" customFormat="1" ht="18" customHeight="1">
      <c r="A52" s="69"/>
      <c r="B52" s="70" t="s">
        <v>106</v>
      </c>
      <c r="C52" s="71"/>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90">
        <f>+IF('O1'!AS38&lt;&gt;"",IF((1+OUT_1_Check!$Q$4)*SUM('O1'!D38:AR38)&lt;2*'O1'!AS38,1,IF((1-OUT_1_Check!$Q$4)*SUM('O1'!D38:AR38)&gt;2*'O1'!AS38,1,0)),IF(SUM('O1'!D38:AR38)&lt;&gt;0,1,0))</f>
        <v>0</v>
      </c>
      <c r="AV52" s="58"/>
    </row>
    <row r="53" spans="1:48" s="49" customFormat="1" ht="18" customHeight="1">
      <c r="A53" s="61" t="s">
        <v>86</v>
      </c>
      <c r="B53" s="61"/>
      <c r="C53" s="61"/>
      <c r="AS53" s="72"/>
      <c r="AT53" s="72"/>
      <c r="AV53" s="58"/>
    </row>
    <row r="54" spans="1:44" s="49" customFormat="1" ht="18" customHeight="1">
      <c r="A54" s="61" t="s">
        <v>87</v>
      </c>
      <c r="B54" s="61"/>
      <c r="C54" s="6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row>
    <row r="55" spans="1:44" s="49" customFormat="1" ht="18" customHeight="1">
      <c r="A55" s="73" t="s">
        <v>96</v>
      </c>
      <c r="B55" s="61"/>
      <c r="C55" s="61"/>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row>
    <row r="56" spans="1:44" s="49" customFormat="1" ht="18" customHeight="1">
      <c r="A56" s="61" t="s">
        <v>99</v>
      </c>
      <c r="B56" s="61"/>
      <c r="C56" s="61"/>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row>
    <row r="57" spans="1:27" s="45" customFormat="1" ht="18" customHeight="1">
      <c r="A57" s="74"/>
      <c r="B57" s="74"/>
      <c r="C57" s="74"/>
      <c r="E57" s="75"/>
      <c r="F57" s="75"/>
      <c r="G57" s="75"/>
      <c r="H57" s="75"/>
      <c r="I57" s="75"/>
      <c r="J57" s="75"/>
      <c r="K57" s="75"/>
      <c r="L57" s="75"/>
      <c r="M57" s="75"/>
      <c r="N57" s="75"/>
      <c r="O57" s="75"/>
      <c r="P57" s="75"/>
      <c r="Q57" s="75"/>
      <c r="R57" s="75"/>
      <c r="S57" s="75"/>
      <c r="T57" s="75"/>
      <c r="U57" s="75"/>
      <c r="V57" s="75"/>
      <c r="W57" s="75"/>
      <c r="X57" s="75"/>
      <c r="Y57" s="75"/>
      <c r="Z57" s="75"/>
      <c r="AA57" s="75"/>
    </row>
    <row r="58" spans="1:27" s="45" customFormat="1" ht="18" customHeight="1">
      <c r="A58" s="74"/>
      <c r="B58" s="74"/>
      <c r="C58" s="74"/>
      <c r="E58" s="75"/>
      <c r="F58" s="75"/>
      <c r="G58" s="75"/>
      <c r="H58" s="75"/>
      <c r="I58" s="75"/>
      <c r="J58" s="75"/>
      <c r="K58" s="75"/>
      <c r="L58" s="75"/>
      <c r="M58" s="75"/>
      <c r="N58" s="75"/>
      <c r="O58" s="75"/>
      <c r="P58" s="75"/>
      <c r="Q58" s="75"/>
      <c r="R58" s="75"/>
      <c r="S58" s="75"/>
      <c r="T58" s="75"/>
      <c r="U58" s="75"/>
      <c r="V58" s="75"/>
      <c r="W58" s="75"/>
      <c r="X58" s="75"/>
      <c r="Y58" s="75"/>
      <c r="Z58" s="75"/>
      <c r="AA58" s="75"/>
    </row>
  </sheetData>
  <sheetProtection/>
  <mergeCells count="8">
    <mergeCell ref="AS12:AS13"/>
    <mergeCell ref="H12:H13"/>
    <mergeCell ref="D12:D13"/>
    <mergeCell ref="E12:E13"/>
    <mergeCell ref="F12:F13"/>
    <mergeCell ref="G12:G13"/>
    <mergeCell ref="I12:I13"/>
    <mergeCell ref="J12:AR12"/>
  </mergeCells>
  <printOptions/>
  <pageMargins left="0.75" right="0.75" top="1" bottom="1" header="0.5" footer="0.5"/>
  <pageSetup fitToHeight="1" fitToWidth="1" horizontalDpi="600" verticalDpi="600" orientation="portrait" paperSize="9" scale="27" r:id="rId1"/>
</worksheet>
</file>

<file path=xl/worksheets/sheet8.xml><?xml version="1.0" encoding="utf-8"?>
<worksheet xmlns="http://schemas.openxmlformats.org/spreadsheetml/2006/main" xmlns:r="http://schemas.openxmlformats.org/officeDocument/2006/relationships">
  <sheetPr codeName="Sheet5">
    <outlinePr summaryBelow="0" summaryRight="0"/>
    <pageSetUpPr fitToPage="1"/>
  </sheetPr>
  <dimension ref="B1:AV76"/>
  <sheetViews>
    <sheetView showGridLines="0" zoomScale="75" zoomScaleNormal="75" zoomScalePageLayoutView="0" workbookViewId="0" topLeftCell="A1">
      <pane xSplit="3" ySplit="7" topLeftCell="O28" activePane="bottomRight" state="frozen"/>
      <selection pane="topLeft" activeCell="A1" sqref="A1"/>
      <selection pane="topRight" activeCell="D1" sqref="D1"/>
      <selection pane="bottomLeft" activeCell="A8" sqref="A8"/>
      <selection pane="bottomRight" activeCell="A1" sqref="A1"/>
    </sheetView>
  </sheetViews>
  <sheetFormatPr defaultColWidth="0" defaultRowHeight="12"/>
  <cols>
    <col min="1" max="2" width="1.75390625" style="16" customWidth="1"/>
    <col min="3" max="3" width="50.75390625" style="376" customWidth="1"/>
    <col min="4" max="43" width="7.25390625" style="16" customWidth="1"/>
    <col min="44" max="44" width="9.375" style="16" customWidth="1"/>
    <col min="45" max="45" width="7.25390625" style="16" customWidth="1"/>
    <col min="46" max="46" width="1.75390625" style="16" customWidth="1"/>
    <col min="47" max="47" width="7.25390625" style="16" customWidth="1"/>
    <col min="48" max="49" width="9.125" style="16" customWidth="1"/>
    <col min="50" max="16384" width="0" style="16" hidden="1" customWidth="1"/>
  </cols>
  <sheetData>
    <row r="1" spans="2:45" s="197" customFormat="1" ht="19.5" customHeight="1">
      <c r="B1" s="352" t="s">
        <v>363</v>
      </c>
      <c r="C1" s="346"/>
      <c r="D1" s="196"/>
      <c r="E1" s="196"/>
      <c r="F1" s="196"/>
      <c r="G1" s="196"/>
      <c r="H1" s="196"/>
      <c r="I1" s="196"/>
      <c r="J1" s="196"/>
      <c r="AS1" s="645"/>
    </row>
    <row r="2" spans="3:45" s="354" customFormat="1" ht="19.5" customHeight="1">
      <c r="C2" s="724" t="s">
        <v>316</v>
      </c>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row>
    <row r="3" spans="3:45" s="354" customFormat="1" ht="19.5" customHeight="1">
      <c r="C3" s="724" t="s">
        <v>62</v>
      </c>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4"/>
      <c r="AR3" s="724"/>
      <c r="AS3" s="724"/>
    </row>
    <row r="4" spans="3:45" s="354" customFormat="1" ht="19.5" customHeight="1">
      <c r="C4" s="724" t="s">
        <v>307</v>
      </c>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row>
    <row r="5" spans="3:45" s="354" customFormat="1" ht="19.5" customHeight="1">
      <c r="C5" s="724" t="s">
        <v>6</v>
      </c>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c r="AK5" s="724"/>
      <c r="AL5" s="724"/>
      <c r="AM5" s="724"/>
      <c r="AN5" s="724"/>
      <c r="AO5" s="724"/>
      <c r="AP5" s="724"/>
      <c r="AQ5" s="724"/>
      <c r="AR5" s="724"/>
      <c r="AS5" s="724"/>
    </row>
    <row r="6" spans="2:10" s="197" customFormat="1" ht="52.5" customHeight="1">
      <c r="B6" s="245"/>
      <c r="C6" s="347"/>
      <c r="I6" s="198"/>
      <c r="J6" s="198"/>
    </row>
    <row r="7" spans="2:46" s="2" customFormat="1" ht="27.75" customHeight="1">
      <c r="B7" s="448"/>
      <c r="C7" s="449" t="s">
        <v>7</v>
      </c>
      <c r="D7" s="450" t="s">
        <v>113</v>
      </c>
      <c r="E7" s="450" t="s">
        <v>160</v>
      </c>
      <c r="F7" s="450" t="s">
        <v>152</v>
      </c>
      <c r="G7" s="450" t="s">
        <v>114</v>
      </c>
      <c r="H7" s="450" t="s">
        <v>65</v>
      </c>
      <c r="I7" s="450" t="s">
        <v>159</v>
      </c>
      <c r="J7" s="450" t="s">
        <v>11</v>
      </c>
      <c r="K7" s="450" t="s">
        <v>115</v>
      </c>
      <c r="L7" s="450" t="s">
        <v>78</v>
      </c>
      <c r="M7" s="450" t="s">
        <v>116</v>
      </c>
      <c r="N7" s="450" t="s">
        <v>66</v>
      </c>
      <c r="O7" s="450" t="s">
        <v>64</v>
      </c>
      <c r="P7" s="450" t="s">
        <v>56</v>
      </c>
      <c r="Q7" s="450" t="s">
        <v>10</v>
      </c>
      <c r="R7" s="450" t="s">
        <v>67</v>
      </c>
      <c r="S7" s="450" t="s">
        <v>68</v>
      </c>
      <c r="T7" s="450" t="s">
        <v>79</v>
      </c>
      <c r="U7" s="450" t="s">
        <v>118</v>
      </c>
      <c r="V7" s="450" t="s">
        <v>80</v>
      </c>
      <c r="W7" s="450" t="s">
        <v>9</v>
      </c>
      <c r="X7" s="450" t="s">
        <v>69</v>
      </c>
      <c r="Y7" s="450" t="s">
        <v>119</v>
      </c>
      <c r="Z7" s="450" t="s">
        <v>120</v>
      </c>
      <c r="AA7" s="450" t="s">
        <v>70</v>
      </c>
      <c r="AB7" s="450" t="s">
        <v>121</v>
      </c>
      <c r="AC7" s="450" t="s">
        <v>84</v>
      </c>
      <c r="AD7" s="450" t="s">
        <v>81</v>
      </c>
      <c r="AE7" s="450" t="s">
        <v>122</v>
      </c>
      <c r="AF7" s="450" t="s">
        <v>71</v>
      </c>
      <c r="AG7" s="450" t="s">
        <v>72</v>
      </c>
      <c r="AH7" s="450" t="s">
        <v>153</v>
      </c>
      <c r="AI7" s="450" t="s">
        <v>73</v>
      </c>
      <c r="AJ7" s="450" t="s">
        <v>123</v>
      </c>
      <c r="AK7" s="450" t="s">
        <v>158</v>
      </c>
      <c r="AL7" s="450" t="s">
        <v>85</v>
      </c>
      <c r="AM7" s="450" t="s">
        <v>74</v>
      </c>
      <c r="AN7" s="450" t="s">
        <v>342</v>
      </c>
      <c r="AO7" s="450" t="s">
        <v>76</v>
      </c>
      <c r="AP7" s="450" t="s">
        <v>8</v>
      </c>
      <c r="AQ7" s="450" t="s">
        <v>77</v>
      </c>
      <c r="AR7" s="450" t="s">
        <v>88</v>
      </c>
      <c r="AS7" s="451" t="s">
        <v>12</v>
      </c>
      <c r="AT7" s="452"/>
    </row>
    <row r="8" spans="2:46" s="2" customFormat="1" ht="30" customHeight="1">
      <c r="B8" s="5"/>
      <c r="C8" s="377" t="s">
        <v>161</v>
      </c>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9"/>
      <c r="AT8" s="400"/>
    </row>
    <row r="9" spans="2:46" s="2" customFormat="1" ht="16.5" customHeight="1">
      <c r="B9" s="7"/>
      <c r="C9" s="349" t="s">
        <v>109</v>
      </c>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399">
        <f>SUM(D9:AR9)</f>
        <v>0</v>
      </c>
      <c r="AT9" s="400"/>
    </row>
    <row r="10" spans="2:46" s="2" customFormat="1" ht="16.5" customHeight="1">
      <c r="B10" s="9"/>
      <c r="C10" s="349" t="s">
        <v>110</v>
      </c>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399">
        <f>SUM(D10:AR10)</f>
        <v>0</v>
      </c>
      <c r="AT10" s="400"/>
    </row>
    <row r="11" spans="2:46" s="2" customFormat="1" ht="16.5" customHeight="1">
      <c r="B11" s="9"/>
      <c r="C11" s="349" t="s">
        <v>111</v>
      </c>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399">
        <f>SUM(D11:AR11)</f>
        <v>0</v>
      </c>
      <c r="AT11" s="400"/>
    </row>
    <row r="12" spans="2:46" s="501" customFormat="1" ht="30" customHeight="1">
      <c r="B12" s="494"/>
      <c r="C12" s="495" t="s">
        <v>14</v>
      </c>
      <c r="D12" s="503">
        <f aca="true" t="shared" si="0" ref="D12:AR12">+SUM(D9:D11)</f>
        <v>0</v>
      </c>
      <c r="E12" s="503">
        <f t="shared" si="0"/>
        <v>0</v>
      </c>
      <c r="F12" s="503">
        <f t="shared" si="0"/>
        <v>0</v>
      </c>
      <c r="G12" s="503">
        <f t="shared" si="0"/>
        <v>0</v>
      </c>
      <c r="H12" s="503">
        <f t="shared" si="0"/>
        <v>0</v>
      </c>
      <c r="I12" s="503">
        <f t="shared" si="0"/>
        <v>0</v>
      </c>
      <c r="J12" s="503">
        <f t="shared" si="0"/>
        <v>0</v>
      </c>
      <c r="K12" s="503">
        <f t="shared" si="0"/>
        <v>0</v>
      </c>
      <c r="L12" s="503">
        <f t="shared" si="0"/>
        <v>0</v>
      </c>
      <c r="M12" s="503">
        <f t="shared" si="0"/>
        <v>0</v>
      </c>
      <c r="N12" s="503">
        <f t="shared" si="0"/>
        <v>0</v>
      </c>
      <c r="O12" s="503">
        <f t="shared" si="0"/>
        <v>0</v>
      </c>
      <c r="P12" s="503">
        <f t="shared" si="0"/>
        <v>0</v>
      </c>
      <c r="Q12" s="503">
        <f t="shared" si="0"/>
        <v>0</v>
      </c>
      <c r="R12" s="503">
        <f t="shared" si="0"/>
        <v>0</v>
      </c>
      <c r="S12" s="503">
        <f t="shared" si="0"/>
        <v>0</v>
      </c>
      <c r="T12" s="503">
        <f t="shared" si="0"/>
        <v>0</v>
      </c>
      <c r="U12" s="503">
        <f t="shared" si="0"/>
        <v>0</v>
      </c>
      <c r="V12" s="503">
        <f t="shared" si="0"/>
        <v>0</v>
      </c>
      <c r="W12" s="503">
        <f t="shared" si="0"/>
        <v>0</v>
      </c>
      <c r="X12" s="503">
        <f t="shared" si="0"/>
        <v>0</v>
      </c>
      <c r="Y12" s="503">
        <f t="shared" si="0"/>
        <v>0</v>
      </c>
      <c r="Z12" s="503">
        <f t="shared" si="0"/>
        <v>0</v>
      </c>
      <c r="AA12" s="503">
        <f t="shared" si="0"/>
        <v>0</v>
      </c>
      <c r="AB12" s="503">
        <f t="shared" si="0"/>
        <v>0</v>
      </c>
      <c r="AC12" s="503">
        <f t="shared" si="0"/>
        <v>0</v>
      </c>
      <c r="AD12" s="503">
        <f t="shared" si="0"/>
        <v>0</v>
      </c>
      <c r="AE12" s="503">
        <f t="shared" si="0"/>
        <v>0</v>
      </c>
      <c r="AF12" s="503">
        <f t="shared" si="0"/>
        <v>0</v>
      </c>
      <c r="AG12" s="503">
        <f t="shared" si="0"/>
        <v>0</v>
      </c>
      <c r="AH12" s="503">
        <f t="shared" si="0"/>
        <v>0</v>
      </c>
      <c r="AI12" s="503">
        <f t="shared" si="0"/>
        <v>0</v>
      </c>
      <c r="AJ12" s="503">
        <f t="shared" si="0"/>
        <v>0</v>
      </c>
      <c r="AK12" s="503">
        <f t="shared" si="0"/>
        <v>0</v>
      </c>
      <c r="AL12" s="503">
        <f t="shared" si="0"/>
        <v>0</v>
      </c>
      <c r="AM12" s="503">
        <f t="shared" si="0"/>
        <v>0</v>
      </c>
      <c r="AN12" s="503">
        <f t="shared" si="0"/>
        <v>0</v>
      </c>
      <c r="AO12" s="503">
        <f t="shared" si="0"/>
        <v>0</v>
      </c>
      <c r="AP12" s="503">
        <f t="shared" si="0"/>
        <v>0</v>
      </c>
      <c r="AQ12" s="503">
        <f t="shared" si="0"/>
        <v>0</v>
      </c>
      <c r="AR12" s="503">
        <f t="shared" si="0"/>
        <v>0</v>
      </c>
      <c r="AS12" s="497">
        <f>SUM(D12:AR12)</f>
        <v>0</v>
      </c>
      <c r="AT12" s="505"/>
    </row>
    <row r="13" spans="2:46" s="2" customFormat="1" ht="30" customHeight="1">
      <c r="B13" s="5"/>
      <c r="C13" s="370" t="s">
        <v>29</v>
      </c>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9"/>
      <c r="AT13" s="400"/>
    </row>
    <row r="14" spans="2:46" s="2" customFormat="1" ht="16.5" customHeight="1">
      <c r="B14" s="7"/>
      <c r="C14" s="349" t="s">
        <v>109</v>
      </c>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399">
        <f>SUM(D14:AR14)</f>
        <v>0</v>
      </c>
      <c r="AT14" s="400"/>
    </row>
    <row r="15" spans="2:46" s="2" customFormat="1" ht="16.5" customHeight="1">
      <c r="B15" s="9"/>
      <c r="C15" s="349" t="s">
        <v>110</v>
      </c>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c r="AS15" s="399">
        <f>SUM(D15:AR15)</f>
        <v>0</v>
      </c>
      <c r="AT15" s="400"/>
    </row>
    <row r="16" spans="2:46" s="2" customFormat="1" ht="16.5" customHeight="1">
      <c r="B16" s="9"/>
      <c r="C16" s="349" t="s">
        <v>111</v>
      </c>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399">
        <f>SUM(D16:AR16)</f>
        <v>0</v>
      </c>
      <c r="AT16" s="400"/>
    </row>
    <row r="17" spans="2:46" s="501" customFormat="1" ht="30" customHeight="1">
      <c r="B17" s="502"/>
      <c r="C17" s="495" t="s">
        <v>14</v>
      </c>
      <c r="D17" s="503">
        <f aca="true" t="shared" si="1" ref="D17:AR17">+SUM(D14:D16)</f>
        <v>0</v>
      </c>
      <c r="E17" s="503">
        <f t="shared" si="1"/>
        <v>0</v>
      </c>
      <c r="F17" s="503">
        <f t="shared" si="1"/>
        <v>0</v>
      </c>
      <c r="G17" s="503">
        <f t="shared" si="1"/>
        <v>0</v>
      </c>
      <c r="H17" s="503">
        <f t="shared" si="1"/>
        <v>0</v>
      </c>
      <c r="I17" s="503">
        <f t="shared" si="1"/>
        <v>0</v>
      </c>
      <c r="J17" s="503">
        <f t="shared" si="1"/>
        <v>0</v>
      </c>
      <c r="K17" s="503">
        <f t="shared" si="1"/>
        <v>0</v>
      </c>
      <c r="L17" s="503">
        <f t="shared" si="1"/>
        <v>0</v>
      </c>
      <c r="M17" s="503">
        <f t="shared" si="1"/>
        <v>0</v>
      </c>
      <c r="N17" s="503">
        <f t="shared" si="1"/>
        <v>0</v>
      </c>
      <c r="O17" s="503">
        <f t="shared" si="1"/>
        <v>0</v>
      </c>
      <c r="P17" s="503">
        <f t="shared" si="1"/>
        <v>0</v>
      </c>
      <c r="Q17" s="503">
        <f t="shared" si="1"/>
        <v>0</v>
      </c>
      <c r="R17" s="503">
        <f t="shared" si="1"/>
        <v>0</v>
      </c>
      <c r="S17" s="503">
        <f t="shared" si="1"/>
        <v>0</v>
      </c>
      <c r="T17" s="503">
        <f t="shared" si="1"/>
        <v>0</v>
      </c>
      <c r="U17" s="503">
        <f t="shared" si="1"/>
        <v>0</v>
      </c>
      <c r="V17" s="503">
        <f t="shared" si="1"/>
        <v>0</v>
      </c>
      <c r="W17" s="503">
        <f t="shared" si="1"/>
        <v>0</v>
      </c>
      <c r="X17" s="503">
        <f t="shared" si="1"/>
        <v>0</v>
      </c>
      <c r="Y17" s="503">
        <f t="shared" si="1"/>
        <v>0</v>
      </c>
      <c r="Z17" s="503">
        <f t="shared" si="1"/>
        <v>0</v>
      </c>
      <c r="AA17" s="503">
        <f t="shared" si="1"/>
        <v>0</v>
      </c>
      <c r="AB17" s="503">
        <f t="shared" si="1"/>
        <v>0</v>
      </c>
      <c r="AC17" s="503">
        <f t="shared" si="1"/>
        <v>0</v>
      </c>
      <c r="AD17" s="503">
        <f t="shared" si="1"/>
        <v>0</v>
      </c>
      <c r="AE17" s="503">
        <f t="shared" si="1"/>
        <v>0</v>
      </c>
      <c r="AF17" s="503">
        <f t="shared" si="1"/>
        <v>0</v>
      </c>
      <c r="AG17" s="503">
        <f t="shared" si="1"/>
        <v>0</v>
      </c>
      <c r="AH17" s="503">
        <f t="shared" si="1"/>
        <v>0</v>
      </c>
      <c r="AI17" s="503">
        <f t="shared" si="1"/>
        <v>0</v>
      </c>
      <c r="AJ17" s="503">
        <f t="shared" si="1"/>
        <v>0</v>
      </c>
      <c r="AK17" s="503">
        <f t="shared" si="1"/>
        <v>0</v>
      </c>
      <c r="AL17" s="503">
        <f t="shared" si="1"/>
        <v>0</v>
      </c>
      <c r="AM17" s="503">
        <f t="shared" si="1"/>
        <v>0</v>
      </c>
      <c r="AN17" s="503">
        <f t="shared" si="1"/>
        <v>0</v>
      </c>
      <c r="AO17" s="503">
        <f t="shared" si="1"/>
        <v>0</v>
      </c>
      <c r="AP17" s="503">
        <f t="shared" si="1"/>
        <v>0</v>
      </c>
      <c r="AQ17" s="503">
        <f t="shared" si="1"/>
        <v>0</v>
      </c>
      <c r="AR17" s="503">
        <f t="shared" si="1"/>
        <v>0</v>
      </c>
      <c r="AS17" s="497">
        <f>SUM(D17:AR17)</f>
        <v>0</v>
      </c>
      <c r="AT17" s="505"/>
    </row>
    <row r="18" spans="2:46" s="283" customFormat="1" ht="30" customHeight="1">
      <c r="B18" s="289"/>
      <c r="C18" s="373" t="s">
        <v>21</v>
      </c>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5"/>
      <c r="AT18" s="406"/>
    </row>
    <row r="19" spans="2:46" s="283" customFormat="1" ht="30" customHeight="1">
      <c r="B19" s="289"/>
      <c r="C19" s="373" t="s">
        <v>15</v>
      </c>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5"/>
      <c r="AT19" s="406"/>
    </row>
    <row r="20" spans="2:46" s="2" customFormat="1" ht="16.5" customHeight="1">
      <c r="B20" s="10"/>
      <c r="C20" s="349" t="s">
        <v>109</v>
      </c>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399">
        <f>SUM(D20:AR20)</f>
        <v>0</v>
      </c>
      <c r="AT20" s="400"/>
    </row>
    <row r="21" spans="2:46" s="2" customFormat="1" ht="16.5" customHeight="1">
      <c r="B21" s="7"/>
      <c r="C21" s="349" t="s">
        <v>110</v>
      </c>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399">
        <f>SUM(D21:AR21)</f>
        <v>0</v>
      </c>
      <c r="AT21" s="400"/>
    </row>
    <row r="22" spans="2:46" s="2" customFormat="1" ht="16.5" customHeight="1">
      <c r="B22" s="5"/>
      <c r="C22" s="349" t="s">
        <v>111</v>
      </c>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399">
        <f>SUM(D22:AR22)</f>
        <v>0</v>
      </c>
      <c r="AT22" s="400"/>
    </row>
    <row r="23" spans="2:46" s="501" customFormat="1" ht="30" customHeight="1">
      <c r="B23" s="506"/>
      <c r="C23" s="495" t="s">
        <v>14</v>
      </c>
      <c r="D23" s="503">
        <f aca="true" t="shared" si="2" ref="D23:AR23">+SUM(D20:D22)</f>
        <v>0</v>
      </c>
      <c r="E23" s="503">
        <f t="shared" si="2"/>
        <v>0</v>
      </c>
      <c r="F23" s="503">
        <f t="shared" si="2"/>
        <v>0</v>
      </c>
      <c r="G23" s="503">
        <f t="shared" si="2"/>
        <v>0</v>
      </c>
      <c r="H23" s="503">
        <f t="shared" si="2"/>
        <v>0</v>
      </c>
      <c r="I23" s="503">
        <f t="shared" si="2"/>
        <v>0</v>
      </c>
      <c r="J23" s="503">
        <f t="shared" si="2"/>
        <v>0</v>
      </c>
      <c r="K23" s="503">
        <f t="shared" si="2"/>
        <v>0</v>
      </c>
      <c r="L23" s="503">
        <f t="shared" si="2"/>
        <v>0</v>
      </c>
      <c r="M23" s="503">
        <f t="shared" si="2"/>
        <v>0</v>
      </c>
      <c r="N23" s="503">
        <f t="shared" si="2"/>
        <v>0</v>
      </c>
      <c r="O23" s="503">
        <f t="shared" si="2"/>
        <v>0</v>
      </c>
      <c r="P23" s="503">
        <f t="shared" si="2"/>
        <v>0</v>
      </c>
      <c r="Q23" s="503">
        <f t="shared" si="2"/>
        <v>0</v>
      </c>
      <c r="R23" s="503">
        <f t="shared" si="2"/>
        <v>0</v>
      </c>
      <c r="S23" s="503">
        <f t="shared" si="2"/>
        <v>0</v>
      </c>
      <c r="T23" s="503">
        <f t="shared" si="2"/>
        <v>0</v>
      </c>
      <c r="U23" s="503">
        <f t="shared" si="2"/>
        <v>0</v>
      </c>
      <c r="V23" s="503">
        <f t="shared" si="2"/>
        <v>0</v>
      </c>
      <c r="W23" s="503">
        <f t="shared" si="2"/>
        <v>0</v>
      </c>
      <c r="X23" s="503">
        <f t="shared" si="2"/>
        <v>0</v>
      </c>
      <c r="Y23" s="503">
        <f t="shared" si="2"/>
        <v>0</v>
      </c>
      <c r="Z23" s="503">
        <f t="shared" si="2"/>
        <v>0</v>
      </c>
      <c r="AA23" s="503">
        <f t="shared" si="2"/>
        <v>0</v>
      </c>
      <c r="AB23" s="503">
        <f t="shared" si="2"/>
        <v>0</v>
      </c>
      <c r="AC23" s="503">
        <f t="shared" si="2"/>
        <v>0</v>
      </c>
      <c r="AD23" s="503">
        <f t="shared" si="2"/>
        <v>0</v>
      </c>
      <c r="AE23" s="503">
        <f t="shared" si="2"/>
        <v>0</v>
      </c>
      <c r="AF23" s="503">
        <f t="shared" si="2"/>
        <v>0</v>
      </c>
      <c r="AG23" s="503">
        <f t="shared" si="2"/>
        <v>0</v>
      </c>
      <c r="AH23" s="503">
        <f t="shared" si="2"/>
        <v>0</v>
      </c>
      <c r="AI23" s="503">
        <f t="shared" si="2"/>
        <v>0</v>
      </c>
      <c r="AJ23" s="503">
        <f t="shared" si="2"/>
        <v>0</v>
      </c>
      <c r="AK23" s="503">
        <f t="shared" si="2"/>
        <v>0</v>
      </c>
      <c r="AL23" s="503">
        <f t="shared" si="2"/>
        <v>0</v>
      </c>
      <c r="AM23" s="503">
        <f t="shared" si="2"/>
        <v>0</v>
      </c>
      <c r="AN23" s="503">
        <f t="shared" si="2"/>
        <v>0</v>
      </c>
      <c r="AO23" s="503">
        <f t="shared" si="2"/>
        <v>0</v>
      </c>
      <c r="AP23" s="503">
        <f t="shared" si="2"/>
        <v>0</v>
      </c>
      <c r="AQ23" s="503">
        <f t="shared" si="2"/>
        <v>0</v>
      </c>
      <c r="AR23" s="503">
        <f t="shared" si="2"/>
        <v>0</v>
      </c>
      <c r="AS23" s="497">
        <f>SUM(D23:AR23)</f>
        <v>0</v>
      </c>
      <c r="AT23" s="505"/>
    </row>
    <row r="24" spans="2:46" s="283" customFormat="1" ht="30" customHeight="1">
      <c r="B24" s="285"/>
      <c r="C24" s="373" t="s">
        <v>16</v>
      </c>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5"/>
      <c r="AT24" s="406"/>
    </row>
    <row r="25" spans="2:46" s="2" customFormat="1" ht="16.5" customHeight="1">
      <c r="B25" s="7"/>
      <c r="C25" s="349" t="s">
        <v>109</v>
      </c>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399">
        <f>SUM(D25:AR25)</f>
        <v>0</v>
      </c>
      <c r="AT25" s="400"/>
    </row>
    <row r="26" spans="2:46" s="2" customFormat="1" ht="16.5" customHeight="1">
      <c r="B26" s="7"/>
      <c r="C26" s="349" t="s">
        <v>110</v>
      </c>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399">
        <f>SUM(D26:AR26)</f>
        <v>0</v>
      </c>
      <c r="AT26" s="400"/>
    </row>
    <row r="27" spans="2:46" s="2" customFormat="1" ht="16.5" customHeight="1">
      <c r="B27" s="5"/>
      <c r="C27" s="349" t="s">
        <v>111</v>
      </c>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399">
        <f>SUM(D27:AR27)</f>
        <v>0</v>
      </c>
      <c r="AT27" s="400"/>
    </row>
    <row r="28" spans="2:46" s="501" customFormat="1" ht="30" customHeight="1">
      <c r="B28" s="502"/>
      <c r="C28" s="495" t="s">
        <v>14</v>
      </c>
      <c r="D28" s="503">
        <f aca="true" t="shared" si="3" ref="D28:AR28">+SUM(D25:D27)</f>
        <v>0</v>
      </c>
      <c r="E28" s="503">
        <f t="shared" si="3"/>
        <v>0</v>
      </c>
      <c r="F28" s="503">
        <f t="shared" si="3"/>
        <v>0</v>
      </c>
      <c r="G28" s="503">
        <f t="shared" si="3"/>
        <v>0</v>
      </c>
      <c r="H28" s="503">
        <f t="shared" si="3"/>
        <v>0</v>
      </c>
      <c r="I28" s="503">
        <f t="shared" si="3"/>
        <v>0</v>
      </c>
      <c r="J28" s="503">
        <f t="shared" si="3"/>
        <v>0</v>
      </c>
      <c r="K28" s="503">
        <f t="shared" si="3"/>
        <v>0</v>
      </c>
      <c r="L28" s="503">
        <f t="shared" si="3"/>
        <v>0</v>
      </c>
      <c r="M28" s="503">
        <f t="shared" si="3"/>
        <v>0</v>
      </c>
      <c r="N28" s="503">
        <f t="shared" si="3"/>
        <v>0</v>
      </c>
      <c r="O28" s="503">
        <f t="shared" si="3"/>
        <v>0</v>
      </c>
      <c r="P28" s="503">
        <f t="shared" si="3"/>
        <v>0</v>
      </c>
      <c r="Q28" s="503">
        <f t="shared" si="3"/>
        <v>0</v>
      </c>
      <c r="R28" s="503">
        <f t="shared" si="3"/>
        <v>0</v>
      </c>
      <c r="S28" s="503">
        <f t="shared" si="3"/>
        <v>0</v>
      </c>
      <c r="T28" s="503">
        <f t="shared" si="3"/>
        <v>0</v>
      </c>
      <c r="U28" s="503">
        <f t="shared" si="3"/>
        <v>0</v>
      </c>
      <c r="V28" s="503">
        <f t="shared" si="3"/>
        <v>0</v>
      </c>
      <c r="W28" s="503">
        <f t="shared" si="3"/>
        <v>0</v>
      </c>
      <c r="X28" s="503">
        <f t="shared" si="3"/>
        <v>0</v>
      </c>
      <c r="Y28" s="503">
        <f t="shared" si="3"/>
        <v>0</v>
      </c>
      <c r="Z28" s="503">
        <f t="shared" si="3"/>
        <v>0</v>
      </c>
      <c r="AA28" s="503">
        <f t="shared" si="3"/>
        <v>0</v>
      </c>
      <c r="AB28" s="503">
        <f t="shared" si="3"/>
        <v>0</v>
      </c>
      <c r="AC28" s="503">
        <f t="shared" si="3"/>
        <v>0</v>
      </c>
      <c r="AD28" s="503">
        <f t="shared" si="3"/>
        <v>0</v>
      </c>
      <c r="AE28" s="503">
        <f t="shared" si="3"/>
        <v>0</v>
      </c>
      <c r="AF28" s="503">
        <f t="shared" si="3"/>
        <v>0</v>
      </c>
      <c r="AG28" s="503">
        <f t="shared" si="3"/>
        <v>0</v>
      </c>
      <c r="AH28" s="503">
        <f t="shared" si="3"/>
        <v>0</v>
      </c>
      <c r="AI28" s="503">
        <f t="shared" si="3"/>
        <v>0</v>
      </c>
      <c r="AJ28" s="503">
        <f t="shared" si="3"/>
        <v>0</v>
      </c>
      <c r="AK28" s="503">
        <f t="shared" si="3"/>
        <v>0</v>
      </c>
      <c r="AL28" s="503">
        <f t="shared" si="3"/>
        <v>0</v>
      </c>
      <c r="AM28" s="503">
        <f t="shared" si="3"/>
        <v>0</v>
      </c>
      <c r="AN28" s="503">
        <f t="shared" si="3"/>
        <v>0</v>
      </c>
      <c r="AO28" s="503">
        <f t="shared" si="3"/>
        <v>0</v>
      </c>
      <c r="AP28" s="503">
        <f t="shared" si="3"/>
        <v>0</v>
      </c>
      <c r="AQ28" s="503">
        <f t="shared" si="3"/>
        <v>0</v>
      </c>
      <c r="AR28" s="503">
        <f t="shared" si="3"/>
        <v>0</v>
      </c>
      <c r="AS28" s="497">
        <f>SUM(D28:AR28)</f>
        <v>0</v>
      </c>
      <c r="AT28" s="505"/>
    </row>
    <row r="29" spans="2:46" s="2" customFormat="1" ht="30" customHeight="1">
      <c r="B29" s="7"/>
      <c r="C29" s="372" t="s">
        <v>17</v>
      </c>
      <c r="D29" s="398">
        <f>+SUM(D28,D23)</f>
        <v>0</v>
      </c>
      <c r="E29" s="398">
        <f aca="true" t="shared" si="4" ref="E29:AR29">+SUM(E28,E23)</f>
        <v>0</v>
      </c>
      <c r="F29" s="398">
        <f t="shared" si="4"/>
        <v>0</v>
      </c>
      <c r="G29" s="398">
        <f t="shared" si="4"/>
        <v>0</v>
      </c>
      <c r="H29" s="398">
        <f t="shared" si="4"/>
        <v>0</v>
      </c>
      <c r="I29" s="398">
        <f t="shared" si="4"/>
        <v>0</v>
      </c>
      <c r="J29" s="398">
        <f t="shared" si="4"/>
        <v>0</v>
      </c>
      <c r="K29" s="398">
        <f t="shared" si="4"/>
        <v>0</v>
      </c>
      <c r="L29" s="398">
        <f t="shared" si="4"/>
        <v>0</v>
      </c>
      <c r="M29" s="398">
        <f t="shared" si="4"/>
        <v>0</v>
      </c>
      <c r="N29" s="398">
        <f t="shared" si="4"/>
        <v>0</v>
      </c>
      <c r="O29" s="398">
        <f t="shared" si="4"/>
        <v>0</v>
      </c>
      <c r="P29" s="398">
        <f t="shared" si="4"/>
        <v>0</v>
      </c>
      <c r="Q29" s="398">
        <f t="shared" si="4"/>
        <v>0</v>
      </c>
      <c r="R29" s="398">
        <f t="shared" si="4"/>
        <v>0</v>
      </c>
      <c r="S29" s="398">
        <f t="shared" si="4"/>
        <v>0</v>
      </c>
      <c r="T29" s="398">
        <f t="shared" si="4"/>
        <v>0</v>
      </c>
      <c r="U29" s="398">
        <f t="shared" si="4"/>
        <v>0</v>
      </c>
      <c r="V29" s="398">
        <f t="shared" si="4"/>
        <v>0</v>
      </c>
      <c r="W29" s="398">
        <f t="shared" si="4"/>
        <v>0</v>
      </c>
      <c r="X29" s="398">
        <f t="shared" si="4"/>
        <v>0</v>
      </c>
      <c r="Y29" s="398">
        <f t="shared" si="4"/>
        <v>0</v>
      </c>
      <c r="Z29" s="398">
        <f t="shared" si="4"/>
        <v>0</v>
      </c>
      <c r="AA29" s="398">
        <f t="shared" si="4"/>
        <v>0</v>
      </c>
      <c r="AB29" s="398">
        <f t="shared" si="4"/>
        <v>0</v>
      </c>
      <c r="AC29" s="398">
        <f t="shared" si="4"/>
        <v>0</v>
      </c>
      <c r="AD29" s="398">
        <f t="shared" si="4"/>
        <v>0</v>
      </c>
      <c r="AE29" s="398">
        <f t="shared" si="4"/>
        <v>0</v>
      </c>
      <c r="AF29" s="398">
        <f t="shared" si="4"/>
        <v>0</v>
      </c>
      <c r="AG29" s="398">
        <f t="shared" si="4"/>
        <v>0</v>
      </c>
      <c r="AH29" s="398">
        <f t="shared" si="4"/>
        <v>0</v>
      </c>
      <c r="AI29" s="398">
        <f t="shared" si="4"/>
        <v>0</v>
      </c>
      <c r="AJ29" s="398">
        <f t="shared" si="4"/>
        <v>0</v>
      </c>
      <c r="AK29" s="398">
        <f t="shared" si="4"/>
        <v>0</v>
      </c>
      <c r="AL29" s="398">
        <f t="shared" si="4"/>
        <v>0</v>
      </c>
      <c r="AM29" s="398">
        <f t="shared" si="4"/>
        <v>0</v>
      </c>
      <c r="AN29" s="398">
        <f t="shared" si="4"/>
        <v>0</v>
      </c>
      <c r="AO29" s="398">
        <f t="shared" si="4"/>
        <v>0</v>
      </c>
      <c r="AP29" s="398">
        <f t="shared" si="4"/>
        <v>0</v>
      </c>
      <c r="AQ29" s="398">
        <f t="shared" si="4"/>
        <v>0</v>
      </c>
      <c r="AR29" s="398">
        <f t="shared" si="4"/>
        <v>0</v>
      </c>
      <c r="AS29" s="399">
        <f>SUM(D29:AR29)</f>
        <v>0</v>
      </c>
      <c r="AT29" s="400"/>
    </row>
    <row r="30" spans="2:46" s="2" customFormat="1" ht="18" customHeight="1">
      <c r="B30" s="10"/>
      <c r="C30" s="372" t="s">
        <v>100</v>
      </c>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9"/>
      <c r="AT30" s="400"/>
    </row>
    <row r="31" spans="2:46" s="2" customFormat="1" ht="30" customHeight="1">
      <c r="B31" s="7"/>
      <c r="C31" s="378" t="s">
        <v>130</v>
      </c>
      <c r="D31" s="398">
        <f>+SUM(D29,D17,D12)</f>
        <v>0</v>
      </c>
      <c r="E31" s="398">
        <f aca="true" t="shared" si="5" ref="E31:AR31">+SUM(E29,E17,E12)</f>
        <v>0</v>
      </c>
      <c r="F31" s="398">
        <f t="shared" si="5"/>
        <v>0</v>
      </c>
      <c r="G31" s="398">
        <f t="shared" si="5"/>
        <v>0</v>
      </c>
      <c r="H31" s="398">
        <f t="shared" si="5"/>
        <v>0</v>
      </c>
      <c r="I31" s="398">
        <f t="shared" si="5"/>
        <v>0</v>
      </c>
      <c r="J31" s="398">
        <f t="shared" si="5"/>
        <v>0</v>
      </c>
      <c r="K31" s="398">
        <f t="shared" si="5"/>
        <v>0</v>
      </c>
      <c r="L31" s="398">
        <f t="shared" si="5"/>
        <v>0</v>
      </c>
      <c r="M31" s="398">
        <f t="shared" si="5"/>
        <v>0</v>
      </c>
      <c r="N31" s="398">
        <f t="shared" si="5"/>
        <v>0</v>
      </c>
      <c r="O31" s="398">
        <f t="shared" si="5"/>
        <v>0</v>
      </c>
      <c r="P31" s="398">
        <f t="shared" si="5"/>
        <v>0</v>
      </c>
      <c r="Q31" s="398">
        <f t="shared" si="5"/>
        <v>0</v>
      </c>
      <c r="R31" s="398">
        <f t="shared" si="5"/>
        <v>0</v>
      </c>
      <c r="S31" s="398">
        <f t="shared" si="5"/>
        <v>0</v>
      </c>
      <c r="T31" s="398">
        <f t="shared" si="5"/>
        <v>0</v>
      </c>
      <c r="U31" s="398">
        <f t="shared" si="5"/>
        <v>0</v>
      </c>
      <c r="V31" s="398">
        <f t="shared" si="5"/>
        <v>0</v>
      </c>
      <c r="W31" s="398">
        <f t="shared" si="5"/>
        <v>0</v>
      </c>
      <c r="X31" s="398">
        <f t="shared" si="5"/>
        <v>0</v>
      </c>
      <c r="Y31" s="398">
        <f t="shared" si="5"/>
        <v>0</v>
      </c>
      <c r="Z31" s="398">
        <f t="shared" si="5"/>
        <v>0</v>
      </c>
      <c r="AA31" s="398">
        <f t="shared" si="5"/>
        <v>0</v>
      </c>
      <c r="AB31" s="398">
        <f t="shared" si="5"/>
        <v>0</v>
      </c>
      <c r="AC31" s="398">
        <f t="shared" si="5"/>
        <v>0</v>
      </c>
      <c r="AD31" s="398">
        <f t="shared" si="5"/>
        <v>0</v>
      </c>
      <c r="AE31" s="398">
        <f t="shared" si="5"/>
        <v>0</v>
      </c>
      <c r="AF31" s="398">
        <f t="shared" si="5"/>
        <v>0</v>
      </c>
      <c r="AG31" s="398">
        <f t="shared" si="5"/>
        <v>0</v>
      </c>
      <c r="AH31" s="398">
        <f t="shared" si="5"/>
        <v>0</v>
      </c>
      <c r="AI31" s="398">
        <f t="shared" si="5"/>
        <v>0</v>
      </c>
      <c r="AJ31" s="398">
        <f t="shared" si="5"/>
        <v>0</v>
      </c>
      <c r="AK31" s="398">
        <f t="shared" si="5"/>
        <v>0</v>
      </c>
      <c r="AL31" s="398">
        <f t="shared" si="5"/>
        <v>0</v>
      </c>
      <c r="AM31" s="398">
        <f t="shared" si="5"/>
        <v>0</v>
      </c>
      <c r="AN31" s="398">
        <f t="shared" si="5"/>
        <v>0</v>
      </c>
      <c r="AO31" s="398">
        <f t="shared" si="5"/>
        <v>0</v>
      </c>
      <c r="AP31" s="398">
        <f t="shared" si="5"/>
        <v>0</v>
      </c>
      <c r="AQ31" s="398">
        <f t="shared" si="5"/>
        <v>0</v>
      </c>
      <c r="AR31" s="398">
        <f t="shared" si="5"/>
        <v>0</v>
      </c>
      <c r="AS31" s="399">
        <f>+SUM(AS29,AS30,AS17,AS12)</f>
        <v>0</v>
      </c>
      <c r="AT31" s="400"/>
    </row>
    <row r="32" spans="2:46" s="283" customFormat="1" ht="30" customHeight="1">
      <c r="B32" s="289"/>
      <c r="C32" s="373" t="s">
        <v>27</v>
      </c>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5"/>
      <c r="AT32" s="406"/>
    </row>
    <row r="33" spans="2:46" s="2" customFormat="1" ht="18" customHeight="1">
      <c r="B33" s="10"/>
      <c r="C33" s="372" t="s">
        <v>322</v>
      </c>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399">
        <f>SUM(D33:AR33)</f>
        <v>0</v>
      </c>
      <c r="AT33" s="400"/>
    </row>
    <row r="34" spans="2:46" s="2" customFormat="1" ht="18" customHeight="1">
      <c r="B34" s="11"/>
      <c r="C34" s="379" t="s">
        <v>323</v>
      </c>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399">
        <f>SUM(D34:AR34)</f>
        <v>0</v>
      </c>
      <c r="AT34" s="419"/>
    </row>
    <row r="35" spans="2:46" s="2" customFormat="1" ht="66.75" customHeight="1">
      <c r="B35" s="433"/>
      <c r="C35" s="723" t="s">
        <v>325</v>
      </c>
      <c r="D35" s="723"/>
      <c r="E35" s="723"/>
      <c r="F35" s="723"/>
      <c r="G35" s="723"/>
      <c r="H35" s="723"/>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723"/>
      <c r="AG35" s="723"/>
      <c r="AH35" s="723"/>
      <c r="AI35" s="723"/>
      <c r="AJ35" s="723"/>
      <c r="AK35" s="723"/>
      <c r="AL35" s="723"/>
      <c r="AM35" s="723"/>
      <c r="AN35" s="723"/>
      <c r="AO35" s="723"/>
      <c r="AP35" s="723"/>
      <c r="AQ35" s="723"/>
      <c r="AR35" s="723"/>
      <c r="AS35" s="723"/>
      <c r="AT35" s="434"/>
    </row>
    <row r="36" spans="2:46" s="2" customFormat="1" ht="18" customHeight="1">
      <c r="B36" s="8"/>
      <c r="C36" s="37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
      <c r="AS36" s="1"/>
      <c r="AT36" s="1"/>
    </row>
    <row r="37" spans="2:46" s="2" customFormat="1" ht="18" customHeight="1">
      <c r="B37" s="8"/>
      <c r="C37" s="37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
      <c r="AS37" s="1"/>
      <c r="AT37" s="1"/>
    </row>
    <row r="38" spans="2:46" s="2" customFormat="1" ht="18" customHeight="1">
      <c r="B38" s="8"/>
      <c r="C38" s="37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
      <c r="AS38" s="1"/>
      <c r="AT38" s="1"/>
    </row>
    <row r="39" spans="2:46" s="2" customFormat="1" ht="18" customHeight="1">
      <c r="B39" s="8"/>
      <c r="C39" s="37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
      <c r="AS39" s="1"/>
      <c r="AT39" s="1"/>
    </row>
    <row r="40" spans="2:44" s="2" customFormat="1" ht="18" customHeight="1">
      <c r="B40" s="27" t="s">
        <v>288</v>
      </c>
      <c r="C40" s="37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row>
    <row r="41" spans="2:44" s="2" customFormat="1" ht="18" customHeight="1">
      <c r="B41" s="13"/>
      <c r="C41" s="37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row>
    <row r="42" spans="2:44" s="2" customFormat="1" ht="18" customHeight="1">
      <c r="B42" s="8"/>
      <c r="C42" s="37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row>
    <row r="43" spans="2:44" s="1" customFormat="1" ht="18" customHeight="1">
      <c r="B43" s="14"/>
      <c r="C43" s="372"/>
      <c r="E43" s="480" t="s">
        <v>332</v>
      </c>
      <c r="F43" s="481">
        <f>MAX(D48:AU76)</f>
        <v>0</v>
      </c>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row>
    <row r="44" spans="2:44" s="1" customFormat="1" ht="19.5" customHeight="1">
      <c r="B44" s="453" t="s">
        <v>327</v>
      </c>
      <c r="C44" s="457"/>
      <c r="D44" s="455"/>
      <c r="E44" s="482" t="s">
        <v>333</v>
      </c>
      <c r="F44" s="483">
        <f>MIN(D48:AU76)</f>
        <v>0</v>
      </c>
      <c r="G44" s="456"/>
      <c r="H44" s="456"/>
      <c r="I44" s="456"/>
      <c r="J44" s="456"/>
      <c r="K44" s="456"/>
      <c r="L44" s="456"/>
      <c r="M44" s="456"/>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row>
    <row r="45" spans="2:44" s="1" customFormat="1" ht="18" customHeight="1">
      <c r="B45" s="14"/>
      <c r="C45" s="372"/>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row>
    <row r="46" spans="2:44" s="1" customFormat="1" ht="18" customHeight="1">
      <c r="B46" s="14"/>
      <c r="C46" s="372"/>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row>
    <row r="47" spans="2:47" s="2" customFormat="1" ht="27.75" customHeight="1">
      <c r="B47" s="458"/>
      <c r="C47" s="517" t="s">
        <v>7</v>
      </c>
      <c r="D47" s="474" t="str">
        <f>+D7</f>
        <v>ARS</v>
      </c>
      <c r="E47" s="474" t="str">
        <f aca="true" t="shared" si="6" ref="E47:AS47">+E7</f>
        <v>AUD</v>
      </c>
      <c r="F47" s="474" t="str">
        <f t="shared" si="6"/>
        <v>BGN</v>
      </c>
      <c r="G47" s="474" t="str">
        <f t="shared" si="6"/>
        <v>BHD</v>
      </c>
      <c r="H47" s="474" t="str">
        <f t="shared" si="6"/>
        <v>BRL</v>
      </c>
      <c r="I47" s="474" t="str">
        <f t="shared" si="6"/>
        <v>CAD</v>
      </c>
      <c r="J47" s="474" t="str">
        <f t="shared" si="6"/>
        <v>CHF</v>
      </c>
      <c r="K47" s="474" t="str">
        <f t="shared" si="6"/>
        <v>CLP</v>
      </c>
      <c r="L47" s="474" t="str">
        <f t="shared" si="6"/>
        <v>CNY</v>
      </c>
      <c r="M47" s="474" t="str">
        <f t="shared" si="6"/>
        <v>COP</v>
      </c>
      <c r="N47" s="474" t="str">
        <f t="shared" si="6"/>
        <v>CZK</v>
      </c>
      <c r="O47" s="474" t="str">
        <f t="shared" si="6"/>
        <v>DKK</v>
      </c>
      <c r="P47" s="474" t="str">
        <f t="shared" si="6"/>
        <v>EUR</v>
      </c>
      <c r="Q47" s="474" t="str">
        <f t="shared" si="6"/>
        <v>GBP</v>
      </c>
      <c r="R47" s="474" t="str">
        <f t="shared" si="6"/>
        <v>HKD</v>
      </c>
      <c r="S47" s="474" t="str">
        <f t="shared" si="6"/>
        <v>HUF</v>
      </c>
      <c r="T47" s="474" t="str">
        <f t="shared" si="6"/>
        <v>IDR</v>
      </c>
      <c r="U47" s="474" t="str">
        <f t="shared" si="6"/>
        <v>ILS</v>
      </c>
      <c r="V47" s="474" t="str">
        <f t="shared" si="6"/>
        <v>INR</v>
      </c>
      <c r="W47" s="474" t="str">
        <f t="shared" si="6"/>
        <v>JPY</v>
      </c>
      <c r="X47" s="474" t="str">
        <f t="shared" si="6"/>
        <v>KRW</v>
      </c>
      <c r="Y47" s="474" t="str">
        <f t="shared" si="6"/>
        <v>LTL</v>
      </c>
      <c r="Z47" s="474" t="str">
        <f t="shared" si="6"/>
        <v>LVL</v>
      </c>
      <c r="AA47" s="474" t="str">
        <f t="shared" si="6"/>
        <v>MXN</v>
      </c>
      <c r="AB47" s="474" t="str">
        <f t="shared" si="6"/>
        <v>MYR</v>
      </c>
      <c r="AC47" s="474" t="str">
        <f t="shared" si="6"/>
        <v>NOK</v>
      </c>
      <c r="AD47" s="474" t="str">
        <f t="shared" si="6"/>
        <v>NZD</v>
      </c>
      <c r="AE47" s="474" t="str">
        <f t="shared" si="6"/>
        <v>PEN</v>
      </c>
      <c r="AF47" s="474" t="str">
        <f t="shared" si="6"/>
        <v>PHP</v>
      </c>
      <c r="AG47" s="474" t="str">
        <f t="shared" si="6"/>
        <v>PLN</v>
      </c>
      <c r="AH47" s="474" t="str">
        <f t="shared" si="6"/>
        <v>RON</v>
      </c>
      <c r="AI47" s="474" t="str">
        <f t="shared" si="6"/>
        <v>RUB</v>
      </c>
      <c r="AJ47" s="474" t="str">
        <f t="shared" si="6"/>
        <v>SAR</v>
      </c>
      <c r="AK47" s="474" t="str">
        <f t="shared" si="6"/>
        <v>SEK</v>
      </c>
      <c r="AL47" s="474" t="str">
        <f t="shared" si="6"/>
        <v>SGD</v>
      </c>
      <c r="AM47" s="474" t="str">
        <f t="shared" si="6"/>
        <v>THB</v>
      </c>
      <c r="AN47" s="474" t="str">
        <f t="shared" si="6"/>
        <v>TRY</v>
      </c>
      <c r="AO47" s="474" t="str">
        <f t="shared" si="6"/>
        <v>TWD</v>
      </c>
      <c r="AP47" s="474" t="str">
        <f t="shared" si="6"/>
        <v>USD</v>
      </c>
      <c r="AQ47" s="474" t="str">
        <f t="shared" si="6"/>
        <v>ZAR</v>
      </c>
      <c r="AR47" s="474" t="str">
        <f t="shared" si="6"/>
        <v>Other ²</v>
      </c>
      <c r="AS47" s="474" t="str">
        <f t="shared" si="6"/>
        <v>TOT</v>
      </c>
      <c r="AU47" s="474" t="str">
        <f>+AS7</f>
        <v>TOT</v>
      </c>
    </row>
    <row r="48" spans="2:47" s="2" customFormat="1" ht="18" customHeight="1">
      <c r="B48" s="466"/>
      <c r="C48" s="507" t="s">
        <v>161</v>
      </c>
      <c r="D48" s="518"/>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1"/>
      <c r="AL48" s="511"/>
      <c r="AM48" s="511"/>
      <c r="AN48" s="511"/>
      <c r="AO48" s="511"/>
      <c r="AP48" s="511"/>
      <c r="AQ48" s="511"/>
      <c r="AR48" s="512"/>
      <c r="AS48" s="512"/>
      <c r="AT48" s="1"/>
      <c r="AU48" s="518"/>
    </row>
    <row r="49" spans="2:47" s="2" customFormat="1" ht="18" customHeight="1">
      <c r="B49" s="461"/>
      <c r="C49" s="462" t="s">
        <v>109</v>
      </c>
      <c r="D49" s="519"/>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4"/>
      <c r="AS49" s="514"/>
      <c r="AT49" s="1"/>
      <c r="AU49" s="478">
        <f>AS9-SUM(D9:AR9)</f>
        <v>0</v>
      </c>
    </row>
    <row r="50" spans="2:47" s="2" customFormat="1" ht="18" customHeight="1">
      <c r="B50" s="463"/>
      <c r="C50" s="462" t="s">
        <v>110</v>
      </c>
      <c r="D50" s="519"/>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4"/>
      <c r="AS50" s="514"/>
      <c r="AT50" s="1"/>
      <c r="AU50" s="478">
        <f>AS10-SUM(D10:AR10)</f>
        <v>0</v>
      </c>
    </row>
    <row r="51" spans="2:47" s="2" customFormat="1" ht="18" customHeight="1">
      <c r="B51" s="463"/>
      <c r="C51" s="462" t="s">
        <v>111</v>
      </c>
      <c r="D51" s="519"/>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513"/>
      <c r="AJ51" s="513"/>
      <c r="AK51" s="513"/>
      <c r="AL51" s="513"/>
      <c r="AM51" s="513"/>
      <c r="AN51" s="513"/>
      <c r="AO51" s="513"/>
      <c r="AP51" s="513"/>
      <c r="AQ51" s="513"/>
      <c r="AR51" s="514"/>
      <c r="AS51" s="514"/>
      <c r="AT51" s="1"/>
      <c r="AU51" s="478">
        <f>AS11-SUM(D11:AR11)</f>
        <v>0</v>
      </c>
    </row>
    <row r="52" spans="2:48" s="2" customFormat="1" ht="18" customHeight="1">
      <c r="B52" s="461"/>
      <c r="C52" s="454" t="s">
        <v>14</v>
      </c>
      <c r="D52" s="478">
        <f>+D12-SUM(D9:D11)</f>
        <v>0</v>
      </c>
      <c r="E52" s="478">
        <f aca="true" t="shared" si="7" ref="E52:AS52">+E12-SUM(E9:E11)</f>
        <v>0</v>
      </c>
      <c r="F52" s="478">
        <f t="shared" si="7"/>
        <v>0</v>
      </c>
      <c r="G52" s="478">
        <f t="shared" si="7"/>
        <v>0</v>
      </c>
      <c r="H52" s="478">
        <f t="shared" si="7"/>
        <v>0</v>
      </c>
      <c r="I52" s="478">
        <f t="shared" si="7"/>
        <v>0</v>
      </c>
      <c r="J52" s="478">
        <f t="shared" si="7"/>
        <v>0</v>
      </c>
      <c r="K52" s="478">
        <f t="shared" si="7"/>
        <v>0</v>
      </c>
      <c r="L52" s="478">
        <f t="shared" si="7"/>
        <v>0</v>
      </c>
      <c r="M52" s="478">
        <f t="shared" si="7"/>
        <v>0</v>
      </c>
      <c r="N52" s="478">
        <f t="shared" si="7"/>
        <v>0</v>
      </c>
      <c r="O52" s="478">
        <f t="shared" si="7"/>
        <v>0</v>
      </c>
      <c r="P52" s="478">
        <f t="shared" si="7"/>
        <v>0</v>
      </c>
      <c r="Q52" s="478">
        <f t="shared" si="7"/>
        <v>0</v>
      </c>
      <c r="R52" s="478">
        <f t="shared" si="7"/>
        <v>0</v>
      </c>
      <c r="S52" s="478">
        <f t="shared" si="7"/>
        <v>0</v>
      </c>
      <c r="T52" s="478">
        <f t="shared" si="7"/>
        <v>0</v>
      </c>
      <c r="U52" s="478">
        <f t="shared" si="7"/>
        <v>0</v>
      </c>
      <c r="V52" s="478">
        <f t="shared" si="7"/>
        <v>0</v>
      </c>
      <c r="W52" s="478">
        <f t="shared" si="7"/>
        <v>0</v>
      </c>
      <c r="X52" s="478">
        <f t="shared" si="7"/>
        <v>0</v>
      </c>
      <c r="Y52" s="478">
        <f t="shared" si="7"/>
        <v>0</v>
      </c>
      <c r="Z52" s="478">
        <f t="shared" si="7"/>
        <v>0</v>
      </c>
      <c r="AA52" s="478">
        <f t="shared" si="7"/>
        <v>0</v>
      </c>
      <c r="AB52" s="478">
        <f t="shared" si="7"/>
        <v>0</v>
      </c>
      <c r="AC52" s="478">
        <f t="shared" si="7"/>
        <v>0</v>
      </c>
      <c r="AD52" s="478">
        <f t="shared" si="7"/>
        <v>0</v>
      </c>
      <c r="AE52" s="478">
        <f t="shared" si="7"/>
        <v>0</v>
      </c>
      <c r="AF52" s="478">
        <f t="shared" si="7"/>
        <v>0</v>
      </c>
      <c r="AG52" s="478">
        <f t="shared" si="7"/>
        <v>0</v>
      </c>
      <c r="AH52" s="478">
        <f t="shared" si="7"/>
        <v>0</v>
      </c>
      <c r="AI52" s="478">
        <f t="shared" si="7"/>
        <v>0</v>
      </c>
      <c r="AJ52" s="478">
        <f t="shared" si="7"/>
        <v>0</v>
      </c>
      <c r="AK52" s="478">
        <f t="shared" si="7"/>
        <v>0</v>
      </c>
      <c r="AL52" s="478">
        <f t="shared" si="7"/>
        <v>0</v>
      </c>
      <c r="AM52" s="478">
        <f t="shared" si="7"/>
        <v>0</v>
      </c>
      <c r="AN52" s="478">
        <f t="shared" si="7"/>
        <v>0</v>
      </c>
      <c r="AO52" s="478">
        <f t="shared" si="7"/>
        <v>0</v>
      </c>
      <c r="AP52" s="478">
        <f t="shared" si="7"/>
        <v>0</v>
      </c>
      <c r="AQ52" s="478">
        <f t="shared" si="7"/>
        <v>0</v>
      </c>
      <c r="AR52" s="478">
        <f t="shared" si="7"/>
        <v>0</v>
      </c>
      <c r="AS52" s="478">
        <f t="shared" si="7"/>
        <v>0</v>
      </c>
      <c r="AU52" s="478">
        <f>AS12-SUM(D12:AR12)</f>
        <v>0</v>
      </c>
      <c r="AV52" s="6"/>
    </row>
    <row r="53" spans="2:47" s="2" customFormat="1" ht="18" customHeight="1">
      <c r="B53" s="466"/>
      <c r="C53" s="468" t="s">
        <v>29</v>
      </c>
      <c r="D53" s="519"/>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4"/>
      <c r="AS53" s="514"/>
      <c r="AT53" s="1"/>
      <c r="AU53" s="519"/>
    </row>
    <row r="54" spans="2:47" s="2" customFormat="1" ht="18" customHeight="1">
      <c r="B54" s="461"/>
      <c r="C54" s="462" t="s">
        <v>109</v>
      </c>
      <c r="D54" s="519"/>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513"/>
      <c r="AR54" s="514"/>
      <c r="AS54" s="514"/>
      <c r="AT54" s="1"/>
      <c r="AU54" s="478">
        <f>AS14-SUM(D14:AR14)</f>
        <v>0</v>
      </c>
    </row>
    <row r="55" spans="2:47" s="2" customFormat="1" ht="18" customHeight="1">
      <c r="B55" s="463"/>
      <c r="C55" s="462" t="s">
        <v>110</v>
      </c>
      <c r="D55" s="519"/>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3"/>
      <c r="AJ55" s="513"/>
      <c r="AK55" s="513"/>
      <c r="AL55" s="513"/>
      <c r="AM55" s="513"/>
      <c r="AN55" s="513"/>
      <c r="AO55" s="513"/>
      <c r="AP55" s="513"/>
      <c r="AQ55" s="513"/>
      <c r="AR55" s="514"/>
      <c r="AS55" s="514"/>
      <c r="AT55" s="1"/>
      <c r="AU55" s="478">
        <f>AS15-SUM(D15:AR15)</f>
        <v>0</v>
      </c>
    </row>
    <row r="56" spans="2:47" s="2" customFormat="1" ht="18" customHeight="1">
      <c r="B56" s="463"/>
      <c r="C56" s="462" t="s">
        <v>111</v>
      </c>
      <c r="D56" s="519"/>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4"/>
      <c r="AS56" s="514"/>
      <c r="AT56" s="1"/>
      <c r="AU56" s="478">
        <f>AS16-SUM(D16:AR16)</f>
        <v>0</v>
      </c>
    </row>
    <row r="57" spans="2:48" s="2" customFormat="1" ht="18" customHeight="1">
      <c r="B57" s="461"/>
      <c r="C57" s="454" t="s">
        <v>14</v>
      </c>
      <c r="D57" s="478">
        <f>+D17-SUM(D14:D16)</f>
        <v>0</v>
      </c>
      <c r="E57" s="478">
        <f aca="true" t="shared" si="8" ref="E57:AS57">+E17-SUM(E14:E16)</f>
        <v>0</v>
      </c>
      <c r="F57" s="478">
        <f t="shared" si="8"/>
        <v>0</v>
      </c>
      <c r="G57" s="478">
        <f t="shared" si="8"/>
        <v>0</v>
      </c>
      <c r="H57" s="478">
        <f t="shared" si="8"/>
        <v>0</v>
      </c>
      <c r="I57" s="478">
        <f t="shared" si="8"/>
        <v>0</v>
      </c>
      <c r="J57" s="478">
        <f t="shared" si="8"/>
        <v>0</v>
      </c>
      <c r="K57" s="478">
        <f t="shared" si="8"/>
        <v>0</v>
      </c>
      <c r="L57" s="478">
        <f t="shared" si="8"/>
        <v>0</v>
      </c>
      <c r="M57" s="478">
        <f t="shared" si="8"/>
        <v>0</v>
      </c>
      <c r="N57" s="478">
        <f t="shared" si="8"/>
        <v>0</v>
      </c>
      <c r="O57" s="478">
        <f t="shared" si="8"/>
        <v>0</v>
      </c>
      <c r="P57" s="478">
        <f t="shared" si="8"/>
        <v>0</v>
      </c>
      <c r="Q57" s="478">
        <f t="shared" si="8"/>
        <v>0</v>
      </c>
      <c r="R57" s="478">
        <f t="shared" si="8"/>
        <v>0</v>
      </c>
      <c r="S57" s="478">
        <f t="shared" si="8"/>
        <v>0</v>
      </c>
      <c r="T57" s="478">
        <f t="shared" si="8"/>
        <v>0</v>
      </c>
      <c r="U57" s="478">
        <f t="shared" si="8"/>
        <v>0</v>
      </c>
      <c r="V57" s="478">
        <f t="shared" si="8"/>
        <v>0</v>
      </c>
      <c r="W57" s="478">
        <f t="shared" si="8"/>
        <v>0</v>
      </c>
      <c r="X57" s="478">
        <f t="shared" si="8"/>
        <v>0</v>
      </c>
      <c r="Y57" s="478">
        <f t="shared" si="8"/>
        <v>0</v>
      </c>
      <c r="Z57" s="478">
        <f t="shared" si="8"/>
        <v>0</v>
      </c>
      <c r="AA57" s="478">
        <f t="shared" si="8"/>
        <v>0</v>
      </c>
      <c r="AB57" s="478">
        <f t="shared" si="8"/>
        <v>0</v>
      </c>
      <c r="AC57" s="478">
        <f t="shared" si="8"/>
        <v>0</v>
      </c>
      <c r="AD57" s="478">
        <f t="shared" si="8"/>
        <v>0</v>
      </c>
      <c r="AE57" s="478">
        <f t="shared" si="8"/>
        <v>0</v>
      </c>
      <c r="AF57" s="478">
        <f t="shared" si="8"/>
        <v>0</v>
      </c>
      <c r="AG57" s="478">
        <f t="shared" si="8"/>
        <v>0</v>
      </c>
      <c r="AH57" s="478">
        <f t="shared" si="8"/>
        <v>0</v>
      </c>
      <c r="AI57" s="478">
        <f t="shared" si="8"/>
        <v>0</v>
      </c>
      <c r="AJ57" s="478">
        <f t="shared" si="8"/>
        <v>0</v>
      </c>
      <c r="AK57" s="478">
        <f t="shared" si="8"/>
        <v>0</v>
      </c>
      <c r="AL57" s="478">
        <f t="shared" si="8"/>
        <v>0</v>
      </c>
      <c r="AM57" s="478">
        <f t="shared" si="8"/>
        <v>0</v>
      </c>
      <c r="AN57" s="478">
        <f t="shared" si="8"/>
        <v>0</v>
      </c>
      <c r="AO57" s="478">
        <f t="shared" si="8"/>
        <v>0</v>
      </c>
      <c r="AP57" s="478">
        <f t="shared" si="8"/>
        <v>0</v>
      </c>
      <c r="AQ57" s="478">
        <f t="shared" si="8"/>
        <v>0</v>
      </c>
      <c r="AR57" s="478">
        <f t="shared" si="8"/>
        <v>0</v>
      </c>
      <c r="AS57" s="478">
        <f t="shared" si="8"/>
        <v>0</v>
      </c>
      <c r="AU57" s="478">
        <f>AS17-SUM(D17:AR17)</f>
        <v>0</v>
      </c>
      <c r="AV57" s="6"/>
    </row>
    <row r="58" spans="2:47" s="2" customFormat="1" ht="18" customHeight="1">
      <c r="B58" s="469"/>
      <c r="C58" s="464" t="s">
        <v>21</v>
      </c>
      <c r="D58" s="519"/>
      <c r="E58" s="513"/>
      <c r="F58" s="513"/>
      <c r="G58" s="513"/>
      <c r="H58" s="51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c r="AH58" s="513"/>
      <c r="AI58" s="513"/>
      <c r="AJ58" s="513"/>
      <c r="AK58" s="513"/>
      <c r="AL58" s="513"/>
      <c r="AM58" s="513"/>
      <c r="AN58" s="513"/>
      <c r="AO58" s="513"/>
      <c r="AP58" s="513"/>
      <c r="AQ58" s="513"/>
      <c r="AR58" s="514"/>
      <c r="AS58" s="514"/>
      <c r="AT58" s="1"/>
      <c r="AU58" s="519"/>
    </row>
    <row r="59" spans="2:47" s="2" customFormat="1" ht="18" customHeight="1">
      <c r="B59" s="469"/>
      <c r="C59" s="464" t="s">
        <v>15</v>
      </c>
      <c r="D59" s="519"/>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513"/>
      <c r="AH59" s="513"/>
      <c r="AI59" s="513"/>
      <c r="AJ59" s="513"/>
      <c r="AK59" s="513"/>
      <c r="AL59" s="513"/>
      <c r="AM59" s="513"/>
      <c r="AN59" s="513"/>
      <c r="AO59" s="513"/>
      <c r="AP59" s="513"/>
      <c r="AQ59" s="513"/>
      <c r="AR59" s="514"/>
      <c r="AS59" s="514"/>
      <c r="AT59" s="1"/>
      <c r="AU59" s="519"/>
    </row>
    <row r="60" spans="2:47" s="2" customFormat="1" ht="18" customHeight="1">
      <c r="B60" s="465"/>
      <c r="C60" s="462" t="s">
        <v>109</v>
      </c>
      <c r="D60" s="519"/>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4"/>
      <c r="AS60" s="514"/>
      <c r="AT60" s="1"/>
      <c r="AU60" s="478">
        <f>AS20-SUM(D20:AR20)</f>
        <v>0</v>
      </c>
    </row>
    <row r="61" spans="2:47" s="2" customFormat="1" ht="18" customHeight="1">
      <c r="B61" s="461"/>
      <c r="C61" s="462" t="s">
        <v>110</v>
      </c>
      <c r="D61" s="519"/>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3"/>
      <c r="AO61" s="513"/>
      <c r="AP61" s="513"/>
      <c r="AQ61" s="513"/>
      <c r="AR61" s="514"/>
      <c r="AS61" s="514"/>
      <c r="AT61" s="1"/>
      <c r="AU61" s="478">
        <f>AS21-SUM(D21:AR21)</f>
        <v>0</v>
      </c>
    </row>
    <row r="62" spans="2:47" s="2" customFormat="1" ht="18" customHeight="1">
      <c r="B62" s="466"/>
      <c r="C62" s="462" t="s">
        <v>111</v>
      </c>
      <c r="D62" s="519"/>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13"/>
      <c r="AO62" s="513"/>
      <c r="AP62" s="513"/>
      <c r="AQ62" s="513"/>
      <c r="AR62" s="514"/>
      <c r="AS62" s="514"/>
      <c r="AT62" s="1"/>
      <c r="AU62" s="478">
        <f>AS22-SUM(D22:AR22)</f>
        <v>0</v>
      </c>
    </row>
    <row r="63" spans="2:48" s="2" customFormat="1" ht="18" customHeight="1">
      <c r="B63" s="461"/>
      <c r="C63" s="454" t="s">
        <v>14</v>
      </c>
      <c r="D63" s="478">
        <f>+D23-SUM(D20:D22)</f>
        <v>0</v>
      </c>
      <c r="E63" s="478">
        <f aca="true" t="shared" si="9" ref="E63:AS63">+E23-SUM(E20:E22)</f>
        <v>0</v>
      </c>
      <c r="F63" s="478">
        <f t="shared" si="9"/>
        <v>0</v>
      </c>
      <c r="G63" s="478">
        <f t="shared" si="9"/>
        <v>0</v>
      </c>
      <c r="H63" s="478">
        <f t="shared" si="9"/>
        <v>0</v>
      </c>
      <c r="I63" s="478">
        <f t="shared" si="9"/>
        <v>0</v>
      </c>
      <c r="J63" s="478">
        <f t="shared" si="9"/>
        <v>0</v>
      </c>
      <c r="K63" s="478">
        <f t="shared" si="9"/>
        <v>0</v>
      </c>
      <c r="L63" s="478">
        <f t="shared" si="9"/>
        <v>0</v>
      </c>
      <c r="M63" s="478">
        <f t="shared" si="9"/>
        <v>0</v>
      </c>
      <c r="N63" s="478">
        <f t="shared" si="9"/>
        <v>0</v>
      </c>
      <c r="O63" s="478">
        <f t="shared" si="9"/>
        <v>0</v>
      </c>
      <c r="P63" s="478">
        <f t="shared" si="9"/>
        <v>0</v>
      </c>
      <c r="Q63" s="478">
        <f t="shared" si="9"/>
        <v>0</v>
      </c>
      <c r="R63" s="478">
        <f t="shared" si="9"/>
        <v>0</v>
      </c>
      <c r="S63" s="478">
        <f t="shared" si="9"/>
        <v>0</v>
      </c>
      <c r="T63" s="478">
        <f t="shared" si="9"/>
        <v>0</v>
      </c>
      <c r="U63" s="478">
        <f t="shared" si="9"/>
        <v>0</v>
      </c>
      <c r="V63" s="478">
        <f t="shared" si="9"/>
        <v>0</v>
      </c>
      <c r="W63" s="478">
        <f t="shared" si="9"/>
        <v>0</v>
      </c>
      <c r="X63" s="478">
        <f t="shared" si="9"/>
        <v>0</v>
      </c>
      <c r="Y63" s="478">
        <f t="shared" si="9"/>
        <v>0</v>
      </c>
      <c r="Z63" s="478">
        <f t="shared" si="9"/>
        <v>0</v>
      </c>
      <c r="AA63" s="478">
        <f t="shared" si="9"/>
        <v>0</v>
      </c>
      <c r="AB63" s="478">
        <f t="shared" si="9"/>
        <v>0</v>
      </c>
      <c r="AC63" s="478">
        <f t="shared" si="9"/>
        <v>0</v>
      </c>
      <c r="AD63" s="478">
        <f t="shared" si="9"/>
        <v>0</v>
      </c>
      <c r="AE63" s="478">
        <f t="shared" si="9"/>
        <v>0</v>
      </c>
      <c r="AF63" s="478">
        <f t="shared" si="9"/>
        <v>0</v>
      </c>
      <c r="AG63" s="478">
        <f t="shared" si="9"/>
        <v>0</v>
      </c>
      <c r="AH63" s="478">
        <f t="shared" si="9"/>
        <v>0</v>
      </c>
      <c r="AI63" s="478">
        <f t="shared" si="9"/>
        <v>0</v>
      </c>
      <c r="AJ63" s="478">
        <f t="shared" si="9"/>
        <v>0</v>
      </c>
      <c r="AK63" s="478">
        <f t="shared" si="9"/>
        <v>0</v>
      </c>
      <c r="AL63" s="478">
        <f t="shared" si="9"/>
        <v>0</v>
      </c>
      <c r="AM63" s="478">
        <f t="shared" si="9"/>
        <v>0</v>
      </c>
      <c r="AN63" s="478">
        <f t="shared" si="9"/>
        <v>0</v>
      </c>
      <c r="AO63" s="478">
        <f t="shared" si="9"/>
        <v>0</v>
      </c>
      <c r="AP63" s="478">
        <f t="shared" si="9"/>
        <v>0</v>
      </c>
      <c r="AQ63" s="478">
        <f t="shared" si="9"/>
        <v>0</v>
      </c>
      <c r="AR63" s="478">
        <f t="shared" si="9"/>
        <v>0</v>
      </c>
      <c r="AS63" s="478">
        <f t="shared" si="9"/>
        <v>0</v>
      </c>
      <c r="AU63" s="478">
        <f>AS23-SUM(D23:AR23)</f>
        <v>0</v>
      </c>
      <c r="AV63" s="6"/>
    </row>
    <row r="64" spans="2:47" s="2" customFormat="1" ht="18" customHeight="1">
      <c r="B64" s="508"/>
      <c r="C64" s="464" t="s">
        <v>16</v>
      </c>
      <c r="D64" s="519"/>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4"/>
      <c r="AS64" s="514"/>
      <c r="AT64" s="1"/>
      <c r="AU64" s="519"/>
    </row>
    <row r="65" spans="2:47" s="2" customFormat="1" ht="18" customHeight="1">
      <c r="B65" s="461"/>
      <c r="C65" s="462" t="s">
        <v>109</v>
      </c>
      <c r="D65" s="519"/>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4"/>
      <c r="AS65" s="514"/>
      <c r="AT65" s="1"/>
      <c r="AU65" s="478">
        <f>AS25-SUM(D25:AR25)</f>
        <v>0</v>
      </c>
    </row>
    <row r="66" spans="2:47" s="2" customFormat="1" ht="18" customHeight="1">
      <c r="B66" s="461"/>
      <c r="C66" s="462" t="s">
        <v>110</v>
      </c>
      <c r="D66" s="519"/>
      <c r="E66" s="513"/>
      <c r="F66" s="513"/>
      <c r="G66" s="513"/>
      <c r="H66" s="513"/>
      <c r="I66" s="513"/>
      <c r="J66" s="513"/>
      <c r="K66" s="513"/>
      <c r="L66" s="513"/>
      <c r="M66" s="513"/>
      <c r="N66" s="513"/>
      <c r="O66" s="513"/>
      <c r="P66" s="513"/>
      <c r="Q66" s="513"/>
      <c r="R66" s="513"/>
      <c r="S66" s="513"/>
      <c r="T66" s="513"/>
      <c r="U66" s="513"/>
      <c r="V66" s="513"/>
      <c r="W66" s="513"/>
      <c r="X66" s="513"/>
      <c r="Y66" s="513"/>
      <c r="Z66" s="513"/>
      <c r="AA66" s="513"/>
      <c r="AB66" s="513"/>
      <c r="AC66" s="513"/>
      <c r="AD66" s="513"/>
      <c r="AE66" s="513"/>
      <c r="AF66" s="513"/>
      <c r="AG66" s="513"/>
      <c r="AH66" s="513"/>
      <c r="AI66" s="513"/>
      <c r="AJ66" s="513"/>
      <c r="AK66" s="513"/>
      <c r="AL66" s="513"/>
      <c r="AM66" s="513"/>
      <c r="AN66" s="513"/>
      <c r="AO66" s="513"/>
      <c r="AP66" s="513"/>
      <c r="AQ66" s="513"/>
      <c r="AR66" s="514"/>
      <c r="AS66" s="514"/>
      <c r="AT66" s="1"/>
      <c r="AU66" s="478">
        <f aca="true" t="shared" si="10" ref="AU66:AU74">AS26-SUM(D26:AR26)</f>
        <v>0</v>
      </c>
    </row>
    <row r="67" spans="2:47" s="2" customFormat="1" ht="18" customHeight="1">
      <c r="B67" s="466"/>
      <c r="C67" s="462" t="s">
        <v>111</v>
      </c>
      <c r="D67" s="519"/>
      <c r="E67" s="513"/>
      <c r="F67" s="513"/>
      <c r="G67" s="513"/>
      <c r="H67" s="513"/>
      <c r="I67" s="513"/>
      <c r="J67" s="513"/>
      <c r="K67" s="513"/>
      <c r="L67" s="513"/>
      <c r="M67" s="513"/>
      <c r="N67" s="513"/>
      <c r="O67" s="513"/>
      <c r="P67" s="513"/>
      <c r="Q67" s="513"/>
      <c r="R67" s="513"/>
      <c r="S67" s="513"/>
      <c r="T67" s="513"/>
      <c r="U67" s="513"/>
      <c r="V67" s="513"/>
      <c r="W67" s="513"/>
      <c r="X67" s="513"/>
      <c r="Y67" s="513"/>
      <c r="Z67" s="513"/>
      <c r="AA67" s="513"/>
      <c r="AB67" s="513"/>
      <c r="AC67" s="513"/>
      <c r="AD67" s="513"/>
      <c r="AE67" s="513"/>
      <c r="AF67" s="513"/>
      <c r="AG67" s="513"/>
      <c r="AH67" s="513"/>
      <c r="AI67" s="513"/>
      <c r="AJ67" s="513"/>
      <c r="AK67" s="513"/>
      <c r="AL67" s="513"/>
      <c r="AM67" s="513"/>
      <c r="AN67" s="513"/>
      <c r="AO67" s="513"/>
      <c r="AP67" s="513"/>
      <c r="AQ67" s="513"/>
      <c r="AR67" s="514"/>
      <c r="AS67" s="514"/>
      <c r="AT67" s="1"/>
      <c r="AU67" s="478">
        <f t="shared" si="10"/>
        <v>0</v>
      </c>
    </row>
    <row r="68" spans="2:48" s="2" customFormat="1" ht="18" customHeight="1">
      <c r="B68" s="461"/>
      <c r="C68" s="454" t="s">
        <v>14</v>
      </c>
      <c r="D68" s="478">
        <f>+D28-SUM(D25:D27)</f>
        <v>0</v>
      </c>
      <c r="E68" s="478">
        <f aca="true" t="shared" si="11" ref="E68:AS68">+E28-SUM(E25:E27)</f>
        <v>0</v>
      </c>
      <c r="F68" s="478">
        <f t="shared" si="11"/>
        <v>0</v>
      </c>
      <c r="G68" s="478">
        <f t="shared" si="11"/>
        <v>0</v>
      </c>
      <c r="H68" s="478">
        <f t="shared" si="11"/>
        <v>0</v>
      </c>
      <c r="I68" s="478">
        <f t="shared" si="11"/>
        <v>0</v>
      </c>
      <c r="J68" s="478">
        <f t="shared" si="11"/>
        <v>0</v>
      </c>
      <c r="K68" s="478">
        <f t="shared" si="11"/>
        <v>0</v>
      </c>
      <c r="L68" s="478">
        <f t="shared" si="11"/>
        <v>0</v>
      </c>
      <c r="M68" s="478">
        <f t="shared" si="11"/>
        <v>0</v>
      </c>
      <c r="N68" s="478">
        <f t="shared" si="11"/>
        <v>0</v>
      </c>
      <c r="O68" s="478">
        <f t="shared" si="11"/>
        <v>0</v>
      </c>
      <c r="P68" s="478">
        <f t="shared" si="11"/>
        <v>0</v>
      </c>
      <c r="Q68" s="478">
        <f t="shared" si="11"/>
        <v>0</v>
      </c>
      <c r="R68" s="478">
        <f t="shared" si="11"/>
        <v>0</v>
      </c>
      <c r="S68" s="478">
        <f t="shared" si="11"/>
        <v>0</v>
      </c>
      <c r="T68" s="478">
        <f t="shared" si="11"/>
        <v>0</v>
      </c>
      <c r="U68" s="478">
        <f t="shared" si="11"/>
        <v>0</v>
      </c>
      <c r="V68" s="478">
        <f t="shared" si="11"/>
        <v>0</v>
      </c>
      <c r="W68" s="478">
        <f t="shared" si="11"/>
        <v>0</v>
      </c>
      <c r="X68" s="478">
        <f t="shared" si="11"/>
        <v>0</v>
      </c>
      <c r="Y68" s="478">
        <f t="shared" si="11"/>
        <v>0</v>
      </c>
      <c r="Z68" s="478">
        <f t="shared" si="11"/>
        <v>0</v>
      </c>
      <c r="AA68" s="478">
        <f t="shared" si="11"/>
        <v>0</v>
      </c>
      <c r="AB68" s="478">
        <f t="shared" si="11"/>
        <v>0</v>
      </c>
      <c r="AC68" s="478">
        <f t="shared" si="11"/>
        <v>0</v>
      </c>
      <c r="AD68" s="478">
        <f t="shared" si="11"/>
        <v>0</v>
      </c>
      <c r="AE68" s="478">
        <f t="shared" si="11"/>
        <v>0</v>
      </c>
      <c r="AF68" s="478">
        <f t="shared" si="11"/>
        <v>0</v>
      </c>
      <c r="AG68" s="478">
        <f t="shared" si="11"/>
        <v>0</v>
      </c>
      <c r="AH68" s="478">
        <f t="shared" si="11"/>
        <v>0</v>
      </c>
      <c r="AI68" s="478">
        <f t="shared" si="11"/>
        <v>0</v>
      </c>
      <c r="AJ68" s="478">
        <f t="shared" si="11"/>
        <v>0</v>
      </c>
      <c r="AK68" s="478">
        <f t="shared" si="11"/>
        <v>0</v>
      </c>
      <c r="AL68" s="478">
        <f t="shared" si="11"/>
        <v>0</v>
      </c>
      <c r="AM68" s="478">
        <f t="shared" si="11"/>
        <v>0</v>
      </c>
      <c r="AN68" s="478">
        <f t="shared" si="11"/>
        <v>0</v>
      </c>
      <c r="AO68" s="478">
        <f t="shared" si="11"/>
        <v>0</v>
      </c>
      <c r="AP68" s="478">
        <f t="shared" si="11"/>
        <v>0</v>
      </c>
      <c r="AQ68" s="478">
        <f t="shared" si="11"/>
        <v>0</v>
      </c>
      <c r="AR68" s="478">
        <f t="shared" si="11"/>
        <v>0</v>
      </c>
      <c r="AS68" s="478">
        <f t="shared" si="11"/>
        <v>0</v>
      </c>
      <c r="AU68" s="478">
        <f t="shared" si="10"/>
        <v>0</v>
      </c>
      <c r="AV68" s="6"/>
    </row>
    <row r="69" spans="2:47" s="2" customFormat="1" ht="18" customHeight="1">
      <c r="B69" s="461"/>
      <c r="C69" s="454" t="s">
        <v>17</v>
      </c>
      <c r="D69" s="478">
        <f>+D29-SUM(D28,D23)</f>
        <v>0</v>
      </c>
      <c r="E69" s="478">
        <f aca="true" t="shared" si="12" ref="E69:AS69">+E29-SUM(E28,E23)</f>
        <v>0</v>
      </c>
      <c r="F69" s="478">
        <f t="shared" si="12"/>
        <v>0</v>
      </c>
      <c r="G69" s="478">
        <f t="shared" si="12"/>
        <v>0</v>
      </c>
      <c r="H69" s="478">
        <f t="shared" si="12"/>
        <v>0</v>
      </c>
      <c r="I69" s="478">
        <f t="shared" si="12"/>
        <v>0</v>
      </c>
      <c r="J69" s="478">
        <f t="shared" si="12"/>
        <v>0</v>
      </c>
      <c r="K69" s="478">
        <f t="shared" si="12"/>
        <v>0</v>
      </c>
      <c r="L69" s="478">
        <f t="shared" si="12"/>
        <v>0</v>
      </c>
      <c r="M69" s="478">
        <f t="shared" si="12"/>
        <v>0</v>
      </c>
      <c r="N69" s="478">
        <f t="shared" si="12"/>
        <v>0</v>
      </c>
      <c r="O69" s="478">
        <f t="shared" si="12"/>
        <v>0</v>
      </c>
      <c r="P69" s="478">
        <f t="shared" si="12"/>
        <v>0</v>
      </c>
      <c r="Q69" s="478">
        <f t="shared" si="12"/>
        <v>0</v>
      </c>
      <c r="R69" s="478">
        <f t="shared" si="12"/>
        <v>0</v>
      </c>
      <c r="S69" s="478">
        <f t="shared" si="12"/>
        <v>0</v>
      </c>
      <c r="T69" s="478">
        <f t="shared" si="12"/>
        <v>0</v>
      </c>
      <c r="U69" s="478">
        <f t="shared" si="12"/>
        <v>0</v>
      </c>
      <c r="V69" s="478">
        <f t="shared" si="12"/>
        <v>0</v>
      </c>
      <c r="W69" s="478">
        <f t="shared" si="12"/>
        <v>0</v>
      </c>
      <c r="X69" s="478">
        <f t="shared" si="12"/>
        <v>0</v>
      </c>
      <c r="Y69" s="478">
        <f t="shared" si="12"/>
        <v>0</v>
      </c>
      <c r="Z69" s="478">
        <f t="shared" si="12"/>
        <v>0</v>
      </c>
      <c r="AA69" s="478">
        <f t="shared" si="12"/>
        <v>0</v>
      </c>
      <c r="AB69" s="478">
        <f t="shared" si="12"/>
        <v>0</v>
      </c>
      <c r="AC69" s="478">
        <f t="shared" si="12"/>
        <v>0</v>
      </c>
      <c r="AD69" s="478">
        <f t="shared" si="12"/>
        <v>0</v>
      </c>
      <c r="AE69" s="478">
        <f t="shared" si="12"/>
        <v>0</v>
      </c>
      <c r="AF69" s="478">
        <f t="shared" si="12"/>
        <v>0</v>
      </c>
      <c r="AG69" s="478">
        <f t="shared" si="12"/>
        <v>0</v>
      </c>
      <c r="AH69" s="478">
        <f t="shared" si="12"/>
        <v>0</v>
      </c>
      <c r="AI69" s="478">
        <f t="shared" si="12"/>
        <v>0</v>
      </c>
      <c r="AJ69" s="478">
        <f t="shared" si="12"/>
        <v>0</v>
      </c>
      <c r="AK69" s="478">
        <f t="shared" si="12"/>
        <v>0</v>
      </c>
      <c r="AL69" s="478">
        <f t="shared" si="12"/>
        <v>0</v>
      </c>
      <c r="AM69" s="478">
        <f t="shared" si="12"/>
        <v>0</v>
      </c>
      <c r="AN69" s="478">
        <f t="shared" si="12"/>
        <v>0</v>
      </c>
      <c r="AO69" s="478">
        <f t="shared" si="12"/>
        <v>0</v>
      </c>
      <c r="AP69" s="478">
        <f t="shared" si="12"/>
        <v>0</v>
      </c>
      <c r="AQ69" s="478">
        <f t="shared" si="12"/>
        <v>0</v>
      </c>
      <c r="AR69" s="478">
        <f t="shared" si="12"/>
        <v>0</v>
      </c>
      <c r="AS69" s="478">
        <f t="shared" si="12"/>
        <v>0</v>
      </c>
      <c r="AT69" s="1"/>
      <c r="AU69" s="478">
        <f t="shared" si="10"/>
        <v>0</v>
      </c>
    </row>
    <row r="70" spans="2:47" s="2" customFormat="1" ht="18" customHeight="1">
      <c r="B70" s="465"/>
      <c r="C70" s="454" t="s">
        <v>100</v>
      </c>
      <c r="D70" s="478"/>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4"/>
      <c r="AS70" s="514"/>
      <c r="AT70" s="1"/>
      <c r="AU70" s="519"/>
    </row>
    <row r="71" spans="2:47" s="2" customFormat="1" ht="18" customHeight="1">
      <c r="B71" s="461"/>
      <c r="C71" s="509" t="s">
        <v>130</v>
      </c>
      <c r="D71" s="478">
        <f>+D31-SUM(D12,D17,D23,D28,D30)</f>
        <v>0</v>
      </c>
      <c r="E71" s="478">
        <f aca="true" t="shared" si="13" ref="E71:AS71">+E31-SUM(E12,E17,E23,E28,E30)</f>
        <v>0</v>
      </c>
      <c r="F71" s="478">
        <f t="shared" si="13"/>
        <v>0</v>
      </c>
      <c r="G71" s="478">
        <f t="shared" si="13"/>
        <v>0</v>
      </c>
      <c r="H71" s="478">
        <f t="shared" si="13"/>
        <v>0</v>
      </c>
      <c r="I71" s="478">
        <f t="shared" si="13"/>
        <v>0</v>
      </c>
      <c r="J71" s="478">
        <f t="shared" si="13"/>
        <v>0</v>
      </c>
      <c r="K71" s="478">
        <f t="shared" si="13"/>
        <v>0</v>
      </c>
      <c r="L71" s="478">
        <f t="shared" si="13"/>
        <v>0</v>
      </c>
      <c r="M71" s="478">
        <f t="shared" si="13"/>
        <v>0</v>
      </c>
      <c r="N71" s="478">
        <f t="shared" si="13"/>
        <v>0</v>
      </c>
      <c r="O71" s="478">
        <f t="shared" si="13"/>
        <v>0</v>
      </c>
      <c r="P71" s="478">
        <f t="shared" si="13"/>
        <v>0</v>
      </c>
      <c r="Q71" s="478">
        <f t="shared" si="13"/>
        <v>0</v>
      </c>
      <c r="R71" s="478">
        <f t="shared" si="13"/>
        <v>0</v>
      </c>
      <c r="S71" s="478">
        <f t="shared" si="13"/>
        <v>0</v>
      </c>
      <c r="T71" s="478">
        <f t="shared" si="13"/>
        <v>0</v>
      </c>
      <c r="U71" s="478">
        <f t="shared" si="13"/>
        <v>0</v>
      </c>
      <c r="V71" s="478">
        <f t="shared" si="13"/>
        <v>0</v>
      </c>
      <c r="W71" s="478">
        <f t="shared" si="13"/>
        <v>0</v>
      </c>
      <c r="X71" s="478">
        <f t="shared" si="13"/>
        <v>0</v>
      </c>
      <c r="Y71" s="478">
        <f t="shared" si="13"/>
        <v>0</v>
      </c>
      <c r="Z71" s="478">
        <f t="shared" si="13"/>
        <v>0</v>
      </c>
      <c r="AA71" s="478">
        <f t="shared" si="13"/>
        <v>0</v>
      </c>
      <c r="AB71" s="478">
        <f t="shared" si="13"/>
        <v>0</v>
      </c>
      <c r="AC71" s="478">
        <f t="shared" si="13"/>
        <v>0</v>
      </c>
      <c r="AD71" s="478">
        <f t="shared" si="13"/>
        <v>0</v>
      </c>
      <c r="AE71" s="478">
        <f t="shared" si="13"/>
        <v>0</v>
      </c>
      <c r="AF71" s="478">
        <f t="shared" si="13"/>
        <v>0</v>
      </c>
      <c r="AG71" s="478">
        <f t="shared" si="13"/>
        <v>0</v>
      </c>
      <c r="AH71" s="478">
        <f t="shared" si="13"/>
        <v>0</v>
      </c>
      <c r="AI71" s="478">
        <f t="shared" si="13"/>
        <v>0</v>
      </c>
      <c r="AJ71" s="478">
        <f t="shared" si="13"/>
        <v>0</v>
      </c>
      <c r="AK71" s="478">
        <f t="shared" si="13"/>
        <v>0</v>
      </c>
      <c r="AL71" s="478">
        <f t="shared" si="13"/>
        <v>0</v>
      </c>
      <c r="AM71" s="478">
        <f t="shared" si="13"/>
        <v>0</v>
      </c>
      <c r="AN71" s="478">
        <f t="shared" si="13"/>
        <v>0</v>
      </c>
      <c r="AO71" s="478">
        <f t="shared" si="13"/>
        <v>0</v>
      </c>
      <c r="AP71" s="478">
        <f t="shared" si="13"/>
        <v>0</v>
      </c>
      <c r="AQ71" s="478">
        <f t="shared" si="13"/>
        <v>0</v>
      </c>
      <c r="AR71" s="478">
        <f t="shared" si="13"/>
        <v>0</v>
      </c>
      <c r="AS71" s="478">
        <f t="shared" si="13"/>
        <v>0</v>
      </c>
      <c r="AT71" s="1"/>
      <c r="AU71" s="478">
        <f>AS31-SUM(D31:AR31)-AS30</f>
        <v>0</v>
      </c>
    </row>
    <row r="72" spans="2:47" s="2" customFormat="1" ht="18" customHeight="1">
      <c r="B72" s="469"/>
      <c r="C72" s="464" t="s">
        <v>27</v>
      </c>
      <c r="D72" s="519"/>
      <c r="E72" s="513"/>
      <c r="F72" s="513"/>
      <c r="G72" s="513"/>
      <c r="H72" s="513"/>
      <c r="I72" s="513"/>
      <c r="J72" s="513"/>
      <c r="K72" s="513"/>
      <c r="L72" s="513"/>
      <c r="M72" s="513"/>
      <c r="N72" s="513"/>
      <c r="O72" s="513"/>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3"/>
      <c r="AN72" s="513"/>
      <c r="AO72" s="513"/>
      <c r="AP72" s="513"/>
      <c r="AQ72" s="513"/>
      <c r="AR72" s="514"/>
      <c r="AS72" s="514"/>
      <c r="AT72" s="1"/>
      <c r="AU72" s="519"/>
    </row>
    <row r="73" spans="2:47" s="2" customFormat="1" ht="18" customHeight="1">
      <c r="B73" s="465"/>
      <c r="C73" s="454" t="s">
        <v>343</v>
      </c>
      <c r="D73" s="519"/>
      <c r="E73" s="513"/>
      <c r="F73" s="513"/>
      <c r="G73" s="513"/>
      <c r="H73" s="513"/>
      <c r="I73" s="513"/>
      <c r="J73" s="513"/>
      <c r="K73" s="513"/>
      <c r="L73" s="513"/>
      <c r="M73" s="513"/>
      <c r="N73" s="513"/>
      <c r="O73" s="513"/>
      <c r="P73" s="513"/>
      <c r="Q73" s="513"/>
      <c r="R73" s="513"/>
      <c r="S73" s="513"/>
      <c r="T73" s="513"/>
      <c r="U73" s="513"/>
      <c r="V73" s="513"/>
      <c r="W73" s="513"/>
      <c r="X73" s="513"/>
      <c r="Y73" s="513"/>
      <c r="Z73" s="513"/>
      <c r="AA73" s="513"/>
      <c r="AB73" s="513"/>
      <c r="AC73" s="513"/>
      <c r="AD73" s="513"/>
      <c r="AE73" s="513"/>
      <c r="AF73" s="513"/>
      <c r="AG73" s="513"/>
      <c r="AH73" s="513"/>
      <c r="AI73" s="513"/>
      <c r="AJ73" s="513"/>
      <c r="AK73" s="513"/>
      <c r="AL73" s="513"/>
      <c r="AM73" s="513"/>
      <c r="AN73" s="513"/>
      <c r="AO73" s="513"/>
      <c r="AP73" s="513"/>
      <c r="AQ73" s="513"/>
      <c r="AR73" s="514"/>
      <c r="AS73" s="514"/>
      <c r="AT73" s="1"/>
      <c r="AU73" s="478">
        <f t="shared" si="10"/>
        <v>0</v>
      </c>
    </row>
    <row r="74" spans="2:47" s="2" customFormat="1" ht="18" customHeight="1">
      <c r="B74" s="470"/>
      <c r="C74" s="510" t="s">
        <v>344</v>
      </c>
      <c r="D74" s="520"/>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515"/>
      <c r="AP74" s="515"/>
      <c r="AQ74" s="515"/>
      <c r="AR74" s="516"/>
      <c r="AS74" s="516"/>
      <c r="AT74" s="1"/>
      <c r="AU74" s="479">
        <f t="shared" si="10"/>
        <v>0</v>
      </c>
    </row>
    <row r="76" spans="2:45" ht="14.25">
      <c r="B76" s="656"/>
      <c r="C76" s="653" t="s">
        <v>355</v>
      </c>
      <c r="D76" s="654">
        <f>IF(SUM(D33:D34)&lt;SUM(D31),0,SUM(D31)-SUM(D33:D34))</f>
        <v>0</v>
      </c>
      <c r="E76" s="654">
        <f aca="true" t="shared" si="14" ref="E76:AS76">IF(SUM(E33:E34)&lt;SUM(E31),0,SUM(E31)-SUM(E33:E34))</f>
        <v>0</v>
      </c>
      <c r="F76" s="654">
        <f t="shared" si="14"/>
        <v>0</v>
      </c>
      <c r="G76" s="654">
        <f t="shared" si="14"/>
        <v>0</v>
      </c>
      <c r="H76" s="654">
        <f t="shared" si="14"/>
        <v>0</v>
      </c>
      <c r="I76" s="654">
        <f t="shared" si="14"/>
        <v>0</v>
      </c>
      <c r="J76" s="654">
        <f t="shared" si="14"/>
        <v>0</v>
      </c>
      <c r="K76" s="654">
        <f t="shared" si="14"/>
        <v>0</v>
      </c>
      <c r="L76" s="654">
        <f t="shared" si="14"/>
        <v>0</v>
      </c>
      <c r="M76" s="654">
        <f t="shared" si="14"/>
        <v>0</v>
      </c>
      <c r="N76" s="654">
        <f t="shared" si="14"/>
        <v>0</v>
      </c>
      <c r="O76" s="654">
        <f t="shared" si="14"/>
        <v>0</v>
      </c>
      <c r="P76" s="654">
        <f t="shared" si="14"/>
        <v>0</v>
      </c>
      <c r="Q76" s="654">
        <f t="shared" si="14"/>
        <v>0</v>
      </c>
      <c r="R76" s="654">
        <f t="shared" si="14"/>
        <v>0</v>
      </c>
      <c r="S76" s="654">
        <f t="shared" si="14"/>
        <v>0</v>
      </c>
      <c r="T76" s="654">
        <f t="shared" si="14"/>
        <v>0</v>
      </c>
      <c r="U76" s="654">
        <f t="shared" si="14"/>
        <v>0</v>
      </c>
      <c r="V76" s="654">
        <f t="shared" si="14"/>
        <v>0</v>
      </c>
      <c r="W76" s="654">
        <f t="shared" si="14"/>
        <v>0</v>
      </c>
      <c r="X76" s="654">
        <f t="shared" si="14"/>
        <v>0</v>
      </c>
      <c r="Y76" s="654">
        <f t="shared" si="14"/>
        <v>0</v>
      </c>
      <c r="Z76" s="654">
        <f t="shared" si="14"/>
        <v>0</v>
      </c>
      <c r="AA76" s="654">
        <f t="shared" si="14"/>
        <v>0</v>
      </c>
      <c r="AB76" s="654">
        <f t="shared" si="14"/>
        <v>0</v>
      </c>
      <c r="AC76" s="654">
        <f t="shared" si="14"/>
        <v>0</v>
      </c>
      <c r="AD76" s="654">
        <f t="shared" si="14"/>
        <v>0</v>
      </c>
      <c r="AE76" s="654">
        <f t="shared" si="14"/>
        <v>0</v>
      </c>
      <c r="AF76" s="654">
        <f t="shared" si="14"/>
        <v>0</v>
      </c>
      <c r="AG76" s="654">
        <f t="shared" si="14"/>
        <v>0</v>
      </c>
      <c r="AH76" s="654">
        <f t="shared" si="14"/>
        <v>0</v>
      </c>
      <c r="AI76" s="654">
        <f t="shared" si="14"/>
        <v>0</v>
      </c>
      <c r="AJ76" s="654">
        <f t="shared" si="14"/>
        <v>0</v>
      </c>
      <c r="AK76" s="654">
        <f t="shared" si="14"/>
        <v>0</v>
      </c>
      <c r="AL76" s="654">
        <f t="shared" si="14"/>
        <v>0</v>
      </c>
      <c r="AM76" s="654">
        <f t="shared" si="14"/>
        <v>0</v>
      </c>
      <c r="AN76" s="654">
        <f t="shared" si="14"/>
        <v>0</v>
      </c>
      <c r="AO76" s="654">
        <f t="shared" si="14"/>
        <v>0</v>
      </c>
      <c r="AP76" s="654">
        <f t="shared" si="14"/>
        <v>0</v>
      </c>
      <c r="AQ76" s="654">
        <f t="shared" si="14"/>
        <v>0</v>
      </c>
      <c r="AR76" s="654">
        <f t="shared" si="14"/>
        <v>0</v>
      </c>
      <c r="AS76" s="654">
        <f t="shared" si="14"/>
        <v>0</v>
      </c>
    </row>
  </sheetData>
  <sheetProtection formatCells="0" formatColumns="0" formatRows="0"/>
  <mergeCells count="5">
    <mergeCell ref="C35:AS35"/>
    <mergeCell ref="C2:AS2"/>
    <mergeCell ref="C3:AS3"/>
    <mergeCell ref="C4:AS4"/>
    <mergeCell ref="C5:AS5"/>
  </mergeCells>
  <conditionalFormatting sqref="AS30:AT30 D31:AT31 D25:AT29 D9:AT12 D14:AT17 D20:AT23 D33:AT34">
    <cfRule type="expression" priority="1" dxfId="1" stopIfTrue="1">
      <formula>AND(D9&lt;&gt;"",OR(D9&lt;0,NOT(ISNUMBER(D9))))</formula>
    </cfRule>
  </conditionalFormatting>
  <conditionalFormatting sqref="AU71 D52:AS52 E71:AS71 D57:AS57 AU49:AU52 D63:AS63 AU54:AU57 D68:AS69 D70:D71 AU60:AU63 AU65:AU69 AU73:AU74 D76:AS76">
    <cfRule type="cellIs" priority="2" dxfId="28" operator="notEqual" stopIfTrue="1">
      <formula>0</formula>
    </cfRule>
  </conditionalFormatting>
  <printOptions/>
  <pageMargins left="0.7480314960629921" right="0.3937007874015748" top="0.984251968503937" bottom="0.984251968503937" header="0.5118110236220472" footer="0.5118110236220472"/>
  <pageSetup fitToHeight="1" fitToWidth="1" horizontalDpi="600" verticalDpi="600" orientation="landscape" paperSize="8" scale="60" r:id="rId1"/>
  <headerFooter alignWithMargins="0">
    <oddFooter>&amp;R2013 Triennial Central Bank Survey</oddFooter>
  </headerFooter>
  <ignoredErrors>
    <ignoredError sqref="AS8 D8 AR8 AN8:AQ8 E8:T8 U8:AM8" unlockedFormula="1"/>
  </ignoredErrors>
</worksheet>
</file>

<file path=xl/worksheets/sheet9.xml><?xml version="1.0" encoding="utf-8"?>
<worksheet xmlns="http://schemas.openxmlformats.org/spreadsheetml/2006/main" xmlns:r="http://schemas.openxmlformats.org/officeDocument/2006/relationships">
  <sheetPr codeName="Sheet8">
    <tabColor indexed="43"/>
    <pageSetUpPr fitToPage="1"/>
  </sheetPr>
  <dimension ref="A1:AX57"/>
  <sheetViews>
    <sheetView zoomScale="60" zoomScaleNormal="60" zoomScalePageLayoutView="0" workbookViewId="0" topLeftCell="A1">
      <pane xSplit="3" ySplit="13" topLeftCell="D35" activePane="bottomRight" state="frozen"/>
      <selection pane="topLeft" activeCell="A1" sqref="A1"/>
      <selection pane="topRight" activeCell="D1" sqref="D1"/>
      <selection pane="bottomLeft" activeCell="A14" sqref="A14"/>
      <selection pane="bottomRight" activeCell="Q4" sqref="Q4"/>
    </sheetView>
  </sheetViews>
  <sheetFormatPr defaultColWidth="9.00390625" defaultRowHeight="12"/>
  <cols>
    <col min="1" max="1" width="2.375" style="76" customWidth="1"/>
    <col min="2" max="2" width="9.125" style="76" customWidth="1"/>
    <col min="3" max="3" width="40.625" style="76" customWidth="1"/>
    <col min="4" max="4" width="9.75390625" style="76" customWidth="1"/>
    <col min="5" max="44" width="9.125" style="76" customWidth="1"/>
    <col min="45" max="45" width="26.875" style="76" customWidth="1"/>
    <col min="46" max="16384" width="9.125" style="76" customWidth="1"/>
  </cols>
  <sheetData>
    <row r="1" spans="1:50" s="32" customFormat="1" ht="18" customHeight="1">
      <c r="A1" s="28" t="s">
        <v>28</v>
      </c>
      <c r="B1" s="29"/>
      <c r="C1" s="29"/>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1"/>
      <c r="AX1" s="31"/>
    </row>
    <row r="2" spans="1:50" s="32" customFormat="1" ht="18" customHeight="1">
      <c r="A2" s="33"/>
      <c r="B2" s="34"/>
      <c r="C2" s="34"/>
      <c r="D2" s="35"/>
      <c r="E2" s="36"/>
      <c r="F2" s="35"/>
      <c r="G2" s="35"/>
      <c r="H2" s="35"/>
      <c r="I2" s="35"/>
      <c r="J2" s="35"/>
      <c r="K2" s="35"/>
      <c r="L2" s="35"/>
      <c r="M2" s="35"/>
      <c r="N2" s="35"/>
      <c r="O2" s="35"/>
      <c r="P2" s="35"/>
      <c r="Q2" s="35"/>
      <c r="R2" s="94"/>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7"/>
    </row>
    <row r="3" spans="1:50" s="32" customFormat="1" ht="18" customHeight="1" thickBot="1">
      <c r="A3" s="34"/>
      <c r="C3" s="38"/>
      <c r="D3" s="35"/>
      <c r="E3" s="95" t="s">
        <v>4</v>
      </c>
      <c r="F3" s="35"/>
      <c r="G3" s="35"/>
      <c r="H3" s="35"/>
      <c r="I3" s="35"/>
      <c r="J3" s="35"/>
      <c r="K3" s="35"/>
      <c r="L3" s="35"/>
      <c r="M3" s="35"/>
      <c r="N3" s="35"/>
      <c r="O3" s="30"/>
      <c r="P3" s="30"/>
      <c r="Q3" s="30"/>
      <c r="S3" s="30"/>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9"/>
    </row>
    <row r="4" spans="1:50" s="32" customFormat="1" ht="18" customHeight="1" thickBot="1">
      <c r="A4" s="34"/>
      <c r="C4" s="38"/>
      <c r="D4" s="35"/>
      <c r="E4" s="95" t="s">
        <v>5</v>
      </c>
      <c r="F4" s="35"/>
      <c r="G4" s="35"/>
      <c r="H4" s="35"/>
      <c r="I4" s="35"/>
      <c r="J4" s="35"/>
      <c r="K4" s="35"/>
      <c r="L4" s="35"/>
      <c r="M4" s="35"/>
      <c r="N4" s="35"/>
      <c r="O4" s="30"/>
      <c r="P4" s="77" t="s">
        <v>112</v>
      </c>
      <c r="Q4" s="78">
        <v>0.005</v>
      </c>
      <c r="S4" s="30"/>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9"/>
    </row>
    <row r="5" spans="1:50" s="32" customFormat="1" ht="18" customHeight="1">
      <c r="A5" s="33"/>
      <c r="C5" s="34"/>
      <c r="D5" s="35"/>
      <c r="E5" s="94"/>
      <c r="F5" s="35"/>
      <c r="G5" s="35"/>
      <c r="H5" s="35"/>
      <c r="I5" s="35"/>
      <c r="J5" s="35"/>
      <c r="K5" s="35"/>
      <c r="L5" s="35"/>
      <c r="M5" s="35"/>
      <c r="N5" s="35"/>
      <c r="O5" s="30"/>
      <c r="P5" s="30"/>
      <c r="Q5" s="30"/>
      <c r="S5" s="30"/>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9"/>
    </row>
    <row r="6" spans="1:50" s="32" customFormat="1" ht="18" customHeight="1">
      <c r="A6" s="38"/>
      <c r="C6" s="38"/>
      <c r="D6" s="35"/>
      <c r="E6" s="95" t="s">
        <v>62</v>
      </c>
      <c r="F6" s="35"/>
      <c r="G6" s="35"/>
      <c r="H6" s="35"/>
      <c r="I6" s="35"/>
      <c r="J6" s="35"/>
      <c r="K6" s="35"/>
      <c r="L6" s="35"/>
      <c r="M6" s="35"/>
      <c r="N6" s="35"/>
      <c r="O6" s="30"/>
      <c r="P6" s="30"/>
      <c r="Q6" s="30"/>
      <c r="S6" s="30"/>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9"/>
    </row>
    <row r="7" spans="1:50" s="32" customFormat="1" ht="18" customHeight="1">
      <c r="A7" s="38"/>
      <c r="C7" s="38"/>
      <c r="D7" s="35"/>
      <c r="E7" s="95" t="s">
        <v>107</v>
      </c>
      <c r="F7" s="35"/>
      <c r="G7" s="35"/>
      <c r="H7" s="35"/>
      <c r="I7" s="35"/>
      <c r="J7" s="35"/>
      <c r="K7" s="35"/>
      <c r="L7" s="35"/>
      <c r="M7" s="35"/>
      <c r="N7" s="35"/>
      <c r="O7" s="30"/>
      <c r="P7" s="30"/>
      <c r="Q7" s="30"/>
      <c r="S7" s="30"/>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9"/>
    </row>
    <row r="8" spans="1:50" s="32" customFormat="1" ht="18" customHeight="1">
      <c r="A8" s="38"/>
      <c r="C8" s="40"/>
      <c r="D8" s="35"/>
      <c r="E8" s="96" t="s">
        <v>6</v>
      </c>
      <c r="F8" s="35"/>
      <c r="G8" s="35"/>
      <c r="H8" s="35"/>
      <c r="I8" s="35"/>
      <c r="J8" s="35"/>
      <c r="K8" s="35"/>
      <c r="L8" s="35"/>
      <c r="M8" s="35"/>
      <c r="N8" s="35"/>
      <c r="O8" s="30"/>
      <c r="P8" s="30"/>
      <c r="Q8" s="30"/>
      <c r="S8" s="30"/>
      <c r="T8" s="35"/>
      <c r="U8" s="35"/>
      <c r="V8" s="35"/>
      <c r="W8" s="35"/>
      <c r="X8" s="35"/>
      <c r="Y8" s="35"/>
      <c r="Z8" s="35"/>
      <c r="AA8" s="35"/>
      <c r="AB8" s="35"/>
      <c r="AC8" s="35"/>
      <c r="AD8" s="35"/>
      <c r="AE8" s="35"/>
      <c r="AF8" s="35"/>
      <c r="AG8" s="35"/>
      <c r="AH8" s="35"/>
      <c r="AI8" s="35"/>
      <c r="AJ8" s="35"/>
      <c r="AK8" s="35"/>
      <c r="AL8" s="35"/>
      <c r="AM8" s="35"/>
      <c r="AN8" s="35"/>
      <c r="AO8" s="30"/>
      <c r="AP8" s="35"/>
      <c r="AQ8" s="35"/>
      <c r="AR8" s="30"/>
      <c r="AS8" s="35"/>
      <c r="AT8" s="35"/>
      <c r="AU8" s="35"/>
      <c r="AV8" s="35"/>
      <c r="AW8" s="35"/>
      <c r="AX8" s="39"/>
    </row>
    <row r="9" spans="1:50" s="32" customFormat="1" ht="18" customHeight="1">
      <c r="A9" s="38"/>
      <c r="C9" s="40"/>
      <c r="D9" s="35"/>
      <c r="E9" s="96"/>
      <c r="F9" s="35"/>
      <c r="G9" s="35"/>
      <c r="H9" s="35"/>
      <c r="I9" s="35"/>
      <c r="J9" s="35"/>
      <c r="K9" s="35"/>
      <c r="L9" s="35"/>
      <c r="M9" s="35"/>
      <c r="N9" s="35"/>
      <c r="O9" s="30"/>
      <c r="P9" s="30"/>
      <c r="Q9" s="30"/>
      <c r="S9" s="30"/>
      <c r="T9" s="35"/>
      <c r="U9" s="35"/>
      <c r="V9" s="35"/>
      <c r="W9" s="35"/>
      <c r="X9" s="35"/>
      <c r="Y9" s="35"/>
      <c r="Z9" s="35"/>
      <c r="AA9" s="35"/>
      <c r="AB9" s="35"/>
      <c r="AC9" s="35"/>
      <c r="AD9" s="35"/>
      <c r="AE9" s="35"/>
      <c r="AF9" s="35"/>
      <c r="AG9" s="35"/>
      <c r="AH9" s="35"/>
      <c r="AI9" s="35"/>
      <c r="AJ9" s="35"/>
      <c r="AK9" s="35"/>
      <c r="AL9" s="35"/>
      <c r="AM9" s="35"/>
      <c r="AN9" s="35"/>
      <c r="AO9" s="30"/>
      <c r="AP9" s="35"/>
      <c r="AQ9" s="35"/>
      <c r="AR9" s="35"/>
      <c r="AU9" s="35"/>
      <c r="AV9" s="35"/>
      <c r="AW9" s="35"/>
      <c r="AX9" s="39"/>
    </row>
    <row r="10" spans="1:50" s="32" customFormat="1" ht="18" customHeight="1">
      <c r="A10" s="38"/>
      <c r="C10" s="40"/>
      <c r="D10" s="35"/>
      <c r="E10" s="96"/>
      <c r="F10" s="35"/>
      <c r="G10" s="35"/>
      <c r="H10" s="35"/>
      <c r="I10" s="35"/>
      <c r="J10" s="35"/>
      <c r="K10" s="35"/>
      <c r="L10" s="35"/>
      <c r="M10" s="35"/>
      <c r="N10" s="35"/>
      <c r="O10" s="30"/>
      <c r="P10" s="30"/>
      <c r="Q10" s="30"/>
      <c r="S10" s="30"/>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9"/>
    </row>
    <row r="11" spans="1:50" s="49" customFormat="1" ht="18" customHeight="1">
      <c r="A11" s="97"/>
      <c r="B11" s="98"/>
      <c r="C11" s="98"/>
      <c r="D11" s="99"/>
      <c r="E11" s="99"/>
      <c r="F11" s="99"/>
      <c r="G11" s="99"/>
      <c r="H11" s="99"/>
      <c r="I11" s="99"/>
      <c r="J11" s="44"/>
      <c r="K11" s="44"/>
      <c r="L11" s="44"/>
      <c r="M11" s="44"/>
      <c r="N11" s="44"/>
      <c r="O11" s="44"/>
      <c r="P11" s="44"/>
      <c r="Q11" s="44"/>
      <c r="R11" s="100"/>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99"/>
      <c r="AU11" s="99"/>
      <c r="AV11" s="99"/>
      <c r="AW11" s="99"/>
      <c r="AX11" s="58"/>
    </row>
    <row r="12" spans="1:46" s="49" customFormat="1" ht="18" customHeight="1">
      <c r="A12" s="46"/>
      <c r="B12" s="47"/>
      <c r="C12" s="47"/>
      <c r="D12" s="101"/>
      <c r="E12" s="101"/>
      <c r="F12" s="101"/>
      <c r="G12" s="101"/>
      <c r="H12" s="101"/>
      <c r="I12" s="257"/>
      <c r="J12" s="729" t="s">
        <v>88</v>
      </c>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0"/>
      <c r="AS12" s="731"/>
      <c r="AT12" s="101" t="s">
        <v>13</v>
      </c>
    </row>
    <row r="13" spans="1:46" s="49" customFormat="1" ht="27.75" customHeight="1">
      <c r="A13" s="50"/>
      <c r="B13" s="51" t="s">
        <v>7</v>
      </c>
      <c r="C13" s="102"/>
      <c r="D13" s="103" t="s">
        <v>8</v>
      </c>
      <c r="E13" s="103" t="s">
        <v>56</v>
      </c>
      <c r="F13" s="103" t="s">
        <v>9</v>
      </c>
      <c r="G13" s="103" t="s">
        <v>10</v>
      </c>
      <c r="H13" s="103" t="s">
        <v>11</v>
      </c>
      <c r="I13" s="103" t="s">
        <v>158</v>
      </c>
      <c r="J13" s="53" t="s">
        <v>113</v>
      </c>
      <c r="K13" s="53" t="s">
        <v>152</v>
      </c>
      <c r="L13" s="53" t="s">
        <v>114</v>
      </c>
      <c r="M13" s="53" t="s">
        <v>65</v>
      </c>
      <c r="N13" s="53" t="s">
        <v>115</v>
      </c>
      <c r="O13" s="53" t="s">
        <v>78</v>
      </c>
      <c r="P13" s="53" t="s">
        <v>116</v>
      </c>
      <c r="Q13" s="53" t="s">
        <v>66</v>
      </c>
      <c r="R13" s="53" t="s">
        <v>64</v>
      </c>
      <c r="S13" s="53" t="s">
        <v>117</v>
      </c>
      <c r="T13" s="53" t="s">
        <v>67</v>
      </c>
      <c r="U13" s="53" t="s">
        <v>68</v>
      </c>
      <c r="V13" s="53" t="s">
        <v>79</v>
      </c>
      <c r="W13" s="53" t="s">
        <v>118</v>
      </c>
      <c r="X13" s="53" t="s">
        <v>80</v>
      </c>
      <c r="Y13" s="53" t="s">
        <v>69</v>
      </c>
      <c r="Z13" s="53" t="s">
        <v>119</v>
      </c>
      <c r="AA13" s="53" t="s">
        <v>120</v>
      </c>
      <c r="AB13" s="53" t="s">
        <v>70</v>
      </c>
      <c r="AC13" s="53" t="s">
        <v>121</v>
      </c>
      <c r="AD13" s="53" t="s">
        <v>84</v>
      </c>
      <c r="AE13" s="53" t="s">
        <v>81</v>
      </c>
      <c r="AF13" s="53" t="s">
        <v>122</v>
      </c>
      <c r="AG13" s="53" t="s">
        <v>71</v>
      </c>
      <c r="AH13" s="53" t="s">
        <v>72</v>
      </c>
      <c r="AI13" s="53" t="s">
        <v>153</v>
      </c>
      <c r="AJ13" s="53" t="s">
        <v>73</v>
      </c>
      <c r="AK13" s="53" t="s">
        <v>123</v>
      </c>
      <c r="AL13" s="53" t="s">
        <v>85</v>
      </c>
      <c r="AM13" s="53" t="s">
        <v>124</v>
      </c>
      <c r="AN13" s="53" t="s">
        <v>125</v>
      </c>
      <c r="AO13" s="53" t="s">
        <v>74</v>
      </c>
      <c r="AP13" s="53" t="s">
        <v>75</v>
      </c>
      <c r="AQ13" s="53" t="s">
        <v>76</v>
      </c>
      <c r="AR13" s="53" t="s">
        <v>77</v>
      </c>
      <c r="AS13" s="53" t="s">
        <v>126</v>
      </c>
      <c r="AT13" s="103" t="s">
        <v>12</v>
      </c>
    </row>
    <row r="14" spans="1:47" s="49" customFormat="1" ht="18" customHeight="1">
      <c r="A14" s="54"/>
      <c r="B14" s="55" t="s">
        <v>19</v>
      </c>
      <c r="C14" s="56"/>
      <c r="D14" s="57"/>
      <c r="E14" s="57" t="s">
        <v>13</v>
      </c>
      <c r="F14" s="57"/>
      <c r="G14" s="57"/>
      <c r="H14" s="57"/>
      <c r="I14" s="57"/>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10"/>
    </row>
    <row r="15" spans="1:46" s="49" customFormat="1" ht="18" customHeight="1">
      <c r="A15" s="54"/>
      <c r="B15" s="55" t="s">
        <v>20</v>
      </c>
      <c r="C15" s="56"/>
      <c r="D15" s="109"/>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row>
    <row r="16" spans="1:46" s="49" customFormat="1" ht="18" customHeight="1">
      <c r="A16" s="59"/>
      <c r="B16" s="60" t="s">
        <v>109</v>
      </c>
      <c r="C16" s="61"/>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T16" s="89">
        <f>+IF('O2'!AR9&lt;&gt;"",IF((1+OUT_2_Check!$Q$4)*SUM('O2'!D9:AQ9)&lt;'O2'!AR9,1,IF((1-OUT_2_Check!$Q$4)*SUM('O2'!D9:AQ9)&gt;'O2'!AR9,1,0)),IF(SUM('O2'!D9:AQ9)&lt;&gt;0,1,0))</f>
        <v>0</v>
      </c>
    </row>
    <row r="17" spans="1:46" s="49" customFormat="1" ht="18" customHeight="1">
      <c r="A17" s="62"/>
      <c r="B17" s="60" t="s">
        <v>110</v>
      </c>
      <c r="C17" s="61"/>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9">
        <f>+IF('O2'!AR10&lt;&gt;"",IF((1+OUT_2_Check!$Q$4)*SUM('O2'!D10:AQ10)&lt;'O2'!AR10,1,IF((1-OUT_2_Check!$Q$4)*SUM('O2'!D10:AQ10)&gt;'O2'!AR10,1,0)),IF(SUM('O2'!D10:AQ10)&lt;&gt;0,1,0))</f>
        <v>0</v>
      </c>
    </row>
    <row r="18" spans="1:46" s="49" customFormat="1" ht="18" customHeight="1">
      <c r="A18" s="62"/>
      <c r="B18" s="60" t="s">
        <v>111</v>
      </c>
      <c r="C18" s="61"/>
      <c r="D18" s="80"/>
      <c r="E18" s="154"/>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9">
        <f>+IF('O2'!AR11&lt;&gt;"",IF((1+OUT_2_Check!$Q$4)*SUM('O2'!D11:AQ11)&lt;'O2'!AR11,1,IF((1-OUT_2_Check!$Q$4)*SUM('O2'!D11:AQ11)&gt;'O2'!AR11,1,0)),IF(SUM('O2'!D11:AQ11)&lt;&gt;0,1,0))</f>
        <v>0</v>
      </c>
    </row>
    <row r="19" spans="1:46" s="49" customFormat="1" ht="18" customHeight="1">
      <c r="A19" s="62"/>
      <c r="B19" s="61" t="s">
        <v>14</v>
      </c>
      <c r="C19" s="61"/>
      <c r="D19" s="79">
        <f>+IF('O2'!D12&lt;&gt;"",IF((1+OUT_2_Check!$Q$4)*SUM('O2'!D9:D11)&lt;'O2'!D12,1,IF((1-OUT_2_Check!$Q$4)*SUM('O2'!D9:D11)&gt;'O2'!D12,1,0)),IF(SUM('O2'!D9:D11)&lt;&gt;0,1,0))</f>
        <v>0</v>
      </c>
      <c r="E19" s="79">
        <f>+IF('O2'!E12&lt;&gt;"",IF((1+OUT_2_Check!$Q$4)*SUM('O2'!E9:E11)&lt;'O2'!E12,1,IF((1-OUT_2_Check!$Q$4)*SUM('O2'!E9:E11)&gt;'O2'!E12,1,0)),IF(SUM('O2'!E9:E11)&lt;&gt;0,1,0))</f>
        <v>0</v>
      </c>
      <c r="F19" s="79">
        <f>+IF('O2'!F12&lt;&gt;"",IF((1+OUT_2_Check!$Q$4)*SUM('O2'!F9:F11)&lt;'O2'!F12,1,IF((1-OUT_2_Check!$Q$4)*SUM('O2'!F9:F11)&gt;'O2'!F12,1,0)),IF(SUM('O2'!F9:F11)&lt;&gt;0,1,0))</f>
        <v>0</v>
      </c>
      <c r="G19" s="79">
        <f>+IF('O2'!G12&lt;&gt;"",IF((1+OUT_2_Check!$Q$4)*SUM('O2'!G9:G11)&lt;'O2'!G12,1,IF((1-OUT_2_Check!$Q$4)*SUM('O2'!G9:G11)&gt;'O2'!G12,1,0)),IF(SUM('O2'!G9:G11)&lt;&gt;0,1,0))</f>
        <v>0</v>
      </c>
      <c r="H19" s="79">
        <f>+IF('O2'!H12&lt;&gt;"",IF((1+OUT_2_Check!$Q$4)*SUM('O2'!H9:H11)&lt;'O2'!H12,1,IF((1-OUT_2_Check!$Q$4)*SUM('O2'!H9:H11)&gt;'O2'!H12,1,0)),IF(SUM('O2'!H9:H11)&lt;&gt;0,1,0))</f>
        <v>0</v>
      </c>
      <c r="I19" s="79">
        <f>+IF('O2'!I12&lt;&gt;"",IF((1+OUT_2_Check!$Q$4)*SUM('O2'!I9:I11)&lt;'O2'!I12,1,IF((1-OUT_2_Check!$Q$4)*SUM('O2'!I9:I11)&gt;'O2'!I12,1,0)),IF(SUM('O2'!I9:I11)&lt;&gt;0,1,0))</f>
        <v>0</v>
      </c>
      <c r="J19" s="79">
        <f>+IF('O2'!J12&lt;&gt;"",IF((1+OUT_2_Check!$Q$4)*SUM('O2'!J9:J11)&lt;'O2'!J12,1,IF((1-OUT_2_Check!$Q$4)*SUM('O2'!J9:J11)&gt;'O2'!J12,1,0)),IF(SUM('O2'!J9:J11)&lt;&gt;0,1,0))</f>
        <v>0</v>
      </c>
      <c r="K19" s="79">
        <f>+IF('O2'!L12&lt;&gt;"",IF((1+OUT_2_Check!$Q$4)*SUM('O2'!L9:L11)&lt;'O2'!L12,1,IF((1-OUT_2_Check!$Q$4)*SUM('O2'!L9:L11)&gt;'O2'!L12,1,0)),IF(SUM('O2'!L9:L11)&lt;&gt;0,1,0))</f>
        <v>0</v>
      </c>
      <c r="L19" s="79">
        <f>+IF('O2'!M12&lt;&gt;"",IF((1+OUT_2_Check!$Q$4)*SUM('O2'!M9:M11)&lt;'O2'!M12,1,IF((1-OUT_2_Check!$Q$4)*SUM('O2'!M9:M11)&gt;'O2'!M12,1,0)),IF(SUM('O2'!M9:M11)&lt;&gt;0,1,0))</f>
        <v>0</v>
      </c>
      <c r="M19" s="79">
        <f>+IF('O2'!N12&lt;&gt;"",IF((1+OUT_2_Check!$Q$4)*SUM('O2'!N9:N11)&lt;'O2'!N12,1,IF((1-OUT_2_Check!$Q$4)*SUM('O2'!N9:N11)&gt;'O2'!N12,1,0)),IF(SUM('O2'!N9:N11)&lt;&gt;0,1,0))</f>
        <v>0</v>
      </c>
      <c r="N19" s="79">
        <f>+IF('O2'!O12&lt;&gt;"",IF((1+OUT_2_Check!$Q$4)*SUM('O2'!O9:O11)&lt;'O2'!O12,1,IF((1-OUT_2_Check!$Q$4)*SUM('O2'!O9:O11)&gt;'O2'!O12,1,0)),IF(SUM('O2'!O9:O11)&lt;&gt;0,1,0))</f>
        <v>0</v>
      </c>
      <c r="O19" s="79">
        <f>+IF('O2'!P12&lt;&gt;"",IF((1+OUT_2_Check!$Q$4)*SUM('O2'!P9:P11)&lt;'O2'!P12,1,IF((1-OUT_2_Check!$Q$4)*SUM('O2'!P9:P11)&gt;'O2'!P12,1,0)),IF(SUM('O2'!P9:P11)&lt;&gt;0,1,0))</f>
        <v>0</v>
      </c>
      <c r="P19" s="79">
        <f>+IF('O2'!Q12&lt;&gt;"",IF((1+OUT_2_Check!$Q$4)*SUM('O2'!Q9:Q11)&lt;'O2'!Q12,1,IF((1-OUT_2_Check!$Q$4)*SUM('O2'!Q9:Q11)&gt;'O2'!Q12,1,0)),IF(SUM('O2'!Q9:Q11)&lt;&gt;0,1,0))</f>
        <v>0</v>
      </c>
      <c r="Q19" s="79">
        <f>+IF('O2'!R12&lt;&gt;"",IF((1+OUT_2_Check!$Q$4)*SUM('O2'!R9:R11)&lt;'O2'!R12,1,IF((1-OUT_2_Check!$Q$4)*SUM('O2'!R9:R11)&gt;'O2'!R12,1,0)),IF(SUM('O2'!R9:R11)&lt;&gt;0,1,0))</f>
        <v>0</v>
      </c>
      <c r="R19" s="79">
        <f>+IF('O2'!S12&lt;&gt;"",IF((1+OUT_2_Check!$Q$4)*SUM('O2'!S9:S11)&lt;'O2'!S12,1,IF((1-OUT_2_Check!$Q$4)*SUM('O2'!S9:S11)&gt;'O2'!S12,1,0)),IF(SUM('O2'!S9:S11)&lt;&gt;0,1,0))</f>
        <v>0</v>
      </c>
      <c r="S19" s="79">
        <f>+IF('O2'!T12&lt;&gt;"",IF((1+OUT_2_Check!$Q$4)*SUM('O2'!T9:T11)&lt;'O2'!T12,1,IF((1-OUT_2_Check!$Q$4)*SUM('O2'!T9:T11)&gt;'O2'!T12,1,0)),IF(SUM('O2'!T9:T11)&lt;&gt;0,1,0))</f>
        <v>0</v>
      </c>
      <c r="T19" s="79" t="e">
        <f>+IF('O2'!#REF!&lt;&gt;"",IF((1+OUT_2_Check!$Q$4)*SUM('O2'!#REF!)&lt;'O2'!#REF!,1,IF((1-OUT_2_Check!$Q$4)*SUM('O2'!#REF!)&gt;'O2'!#REF!,1,0)),IF(SUM('O2'!#REF!)&lt;&gt;0,1,0))</f>
        <v>#REF!</v>
      </c>
      <c r="U19" s="79">
        <f>+IF('O2'!U12&lt;&gt;"",IF((1+OUT_2_Check!$Q$4)*SUM('O2'!U9:U11)&lt;'O2'!U12,1,IF((1-OUT_2_Check!$Q$4)*SUM('O2'!U9:U11)&gt;'O2'!U12,1,0)),IF(SUM('O2'!U9:U11)&lt;&gt;0,1,0))</f>
        <v>0</v>
      </c>
      <c r="V19" s="79">
        <f>+IF('O2'!V12&lt;&gt;"",IF((1+OUT_2_Check!$Q$4)*SUM('O2'!V9:V11)&lt;'O2'!V12,1,IF((1-OUT_2_Check!$Q$4)*SUM('O2'!V9:V11)&gt;'O2'!V12,1,0)),IF(SUM('O2'!V9:V11)&lt;&gt;0,1,0))</f>
        <v>0</v>
      </c>
      <c r="W19" s="79">
        <f>+IF('O2'!W12&lt;&gt;"",IF((1+OUT_2_Check!$Q$4)*SUM('O2'!W9:W11)&lt;'O2'!W12,1,IF((1-OUT_2_Check!$Q$4)*SUM('O2'!W9:W11)&gt;'O2'!W12,1,0)),IF(SUM('O2'!W9:W11)&lt;&gt;0,1,0))</f>
        <v>0</v>
      </c>
      <c r="X19" s="79">
        <f>+IF('O2'!X12&lt;&gt;"",IF((1+OUT_2_Check!$Q$4)*SUM('O2'!X9:X11)&lt;'O2'!X12,1,IF((1-OUT_2_Check!$Q$4)*SUM('O2'!X9:X11)&gt;'O2'!X12,1,0)),IF(SUM('O2'!X9:X11)&lt;&gt;0,1,0))</f>
        <v>0</v>
      </c>
      <c r="Y19" s="79">
        <f>+IF('O2'!Y12&lt;&gt;"",IF((1+OUT_2_Check!$Q$4)*SUM('O2'!Y9:Y11)&lt;'O2'!Y12,1,IF((1-OUT_2_Check!$Q$4)*SUM('O2'!Y9:Y11)&gt;'O2'!Y12,1,0)),IF(SUM('O2'!Y9:Y11)&lt;&gt;0,1,0))</f>
        <v>0</v>
      </c>
      <c r="Z19" s="79">
        <f>+IF('O2'!Z12&lt;&gt;"",IF((1+OUT_2_Check!$Q$4)*SUM('O2'!Z9:Z11)&lt;'O2'!Z12,1,IF((1-OUT_2_Check!$Q$4)*SUM('O2'!Z9:Z11)&gt;'O2'!Z12,1,0)),IF(SUM('O2'!Z9:Z11)&lt;&gt;0,1,0))</f>
        <v>0</v>
      </c>
      <c r="AA19" s="79">
        <f>+IF('O2'!AA12&lt;&gt;"",IF((1+OUT_2_Check!$Q$4)*SUM('O2'!AA9:AA11)&lt;'O2'!AA12,1,IF((1-OUT_2_Check!$Q$4)*SUM('O2'!AA9:AA11)&gt;'O2'!AA12,1,0)),IF(SUM('O2'!AA9:AA11)&lt;&gt;0,1,0))</f>
        <v>0</v>
      </c>
      <c r="AB19" s="79">
        <f>+IF('O2'!AB12&lt;&gt;"",IF((1+OUT_2_Check!$Q$4)*SUM('O2'!AB9:AB11)&lt;'O2'!AB12,1,IF((1-OUT_2_Check!$Q$4)*SUM('O2'!AB9:AB11)&gt;'O2'!AB12,1,0)),IF(SUM('O2'!AB9:AB11)&lt;&gt;0,1,0))</f>
        <v>0</v>
      </c>
      <c r="AC19" s="79">
        <f>+IF('O2'!AC12&lt;&gt;"",IF((1+OUT_2_Check!$Q$4)*SUM('O2'!AC9:AC11)&lt;'O2'!AC12,1,IF((1-OUT_2_Check!$Q$4)*SUM('O2'!AC9:AC11)&gt;'O2'!AC12,1,0)),IF(SUM('O2'!AC9:AC11)&lt;&gt;0,1,0))</f>
        <v>0</v>
      </c>
      <c r="AD19" s="79">
        <f>+IF('O2'!AD12&lt;&gt;"",IF((1+OUT_2_Check!$Q$4)*SUM('O2'!AD9:AD11)&lt;'O2'!AD12,1,IF((1-OUT_2_Check!$Q$4)*SUM('O2'!AD9:AD11)&gt;'O2'!AD12,1,0)),IF(SUM('O2'!AD9:AD11)&lt;&gt;0,1,0))</f>
        <v>0</v>
      </c>
      <c r="AE19" s="79">
        <f>+IF('O2'!AE12&lt;&gt;"",IF((1+OUT_2_Check!$Q$4)*SUM('O2'!AE9:AE11)&lt;'O2'!AE12,1,IF((1-OUT_2_Check!$Q$4)*SUM('O2'!AE9:AE11)&gt;'O2'!AE12,1,0)),IF(SUM('O2'!AE9:AE11)&lt;&gt;0,1,0))</f>
        <v>0</v>
      </c>
      <c r="AF19" s="79">
        <f>+IF('O2'!AF12&lt;&gt;"",IF((1+OUT_2_Check!$Q$4)*SUM('O2'!AF9:AF11)&lt;'O2'!AF12,1,IF((1-OUT_2_Check!$Q$4)*SUM('O2'!AF9:AF11)&gt;'O2'!AF12,1,0)),IF(SUM('O2'!AF9:AF11)&lt;&gt;0,1,0))</f>
        <v>0</v>
      </c>
      <c r="AG19" s="79">
        <f>+IF('O2'!AG12&lt;&gt;"",IF((1+OUT_2_Check!$Q$4)*SUM('O2'!AG9:AG11)&lt;'O2'!AG12,1,IF((1-OUT_2_Check!$Q$4)*SUM('O2'!AG9:AG11)&gt;'O2'!AG12,1,0)),IF(SUM('O2'!AG9:AG11)&lt;&gt;0,1,0))</f>
        <v>0</v>
      </c>
      <c r="AH19" s="79">
        <f>+IF('O2'!AH12&lt;&gt;"",IF((1+OUT_2_Check!$Q$4)*SUM('O2'!AH9:AH11)&lt;'O2'!AH12,1,IF((1-OUT_2_Check!$Q$4)*SUM('O2'!AH9:AH11)&gt;'O2'!AH12,1,0)),IF(SUM('O2'!AH9:AH11)&lt;&gt;0,1,0))</f>
        <v>0</v>
      </c>
      <c r="AI19" s="79">
        <f>+IF('O2'!AI12&lt;&gt;"",IF((1+OUT_2_Check!$Q$4)*SUM('O2'!AI9:AI11)&lt;'O2'!AI12,1,IF((1-OUT_2_Check!$Q$4)*SUM('O2'!AI9:AI11)&gt;'O2'!AI12,1,0)),IF(SUM('O2'!AI9:AI11)&lt;&gt;0,1,0))</f>
        <v>0</v>
      </c>
      <c r="AJ19" s="79">
        <f>+IF('O2'!AJ12&lt;&gt;"",IF((1+OUT_2_Check!$Q$4)*SUM('O2'!AJ9:AJ11)&lt;'O2'!AJ12,1,IF((1-OUT_2_Check!$Q$4)*SUM('O2'!AJ9:AJ11)&gt;'O2'!AJ12,1,0)),IF(SUM('O2'!AJ9:AJ11)&lt;&gt;0,1,0))</f>
        <v>0</v>
      </c>
      <c r="AK19" s="79">
        <f>+IF('O2'!AK12&lt;&gt;"",IF((1+OUT_2_Check!$Q$4)*SUM('O2'!AK9:AK11)&lt;'O2'!AK12,1,IF((1-OUT_2_Check!$Q$4)*SUM('O2'!AK9:AK11)&gt;'O2'!AK12,1,0)),IF(SUM('O2'!AK9:AK11)&lt;&gt;0,1,0))</f>
        <v>0</v>
      </c>
      <c r="AL19" s="79">
        <f>+IF('O2'!AL12&lt;&gt;"",IF((1+OUT_2_Check!$Q$4)*SUM('O2'!AL9:AL11)&lt;'O2'!AL12,1,IF((1-OUT_2_Check!$Q$4)*SUM('O2'!AL9:AL11)&gt;'O2'!AL12,1,0)),IF(SUM('O2'!AL9:AL11)&lt;&gt;0,1,0))</f>
        <v>0</v>
      </c>
      <c r="AM19" s="79">
        <f>+IF('O2'!AM12&lt;&gt;"",IF((1+OUT_2_Check!$Q$4)*SUM('O2'!AM9:AM11)&lt;'O2'!AM12,1,IF((1-OUT_2_Check!$Q$4)*SUM('O2'!AM9:AM11)&gt;'O2'!AM12,1,0)),IF(SUM('O2'!AM9:AM11)&lt;&gt;0,1,0))</f>
        <v>0</v>
      </c>
      <c r="AN19" s="79" t="e">
        <f>+IF('O2'!#REF!&lt;&gt;"",IF((1+OUT_2_Check!$Q$4)*SUM('O2'!#REF!)&lt;'O2'!#REF!,1,IF((1-OUT_2_Check!$Q$4)*SUM('O2'!#REF!)&gt;'O2'!#REF!,1,0)),IF(SUM('O2'!#REF!)&lt;&gt;0,1,0))</f>
        <v>#REF!</v>
      </c>
      <c r="AO19" s="79" t="e">
        <f>+IF('O2'!#REF!&lt;&gt;"",IF((1+OUT_2_Check!$Q$4)*SUM('O2'!#REF!)&lt;'O2'!#REF!,1,IF((1-OUT_2_Check!$Q$4)*SUM('O2'!#REF!)&gt;'O2'!#REF!,1,0)),IF(SUM('O2'!#REF!)&lt;&gt;0,1,0))</f>
        <v>#REF!</v>
      </c>
      <c r="AP19" s="79">
        <f>+IF('O2'!AN12&lt;&gt;"",IF((1+OUT_2_Check!$Q$4)*SUM('O2'!AN9:AN11)&lt;'O2'!AN12,1,IF((1-OUT_2_Check!$Q$4)*SUM('O2'!AN9:AN11)&gt;'O2'!AN12,1,0)),IF(SUM('O2'!AN9:AN11)&lt;&gt;0,1,0))</f>
        <v>0</v>
      </c>
      <c r="AQ19" s="79">
        <f>+IF('O2'!AO12&lt;&gt;"",IF((1+OUT_2_Check!$Q$4)*SUM('O2'!AO9:AO11)&lt;'O2'!AO12,1,IF((1-OUT_2_Check!$Q$4)*SUM('O2'!AO9:AO11)&gt;'O2'!AO12,1,0)),IF(SUM('O2'!AO9:AO11)&lt;&gt;0,1,0))</f>
        <v>0</v>
      </c>
      <c r="AR19" s="79">
        <f>+IF('O2'!AP12&lt;&gt;"",IF((1+OUT_2_Check!$Q$4)*SUM('O2'!AP9:AP11)&lt;'O2'!AP12,1,IF((1-OUT_2_Check!$Q$4)*SUM('O2'!AP9:AP11)&gt;'O2'!AP12,1,0)),IF(SUM('O2'!AP9:AP11)&lt;&gt;0,1,0))</f>
        <v>0</v>
      </c>
      <c r="AS19" s="79">
        <f>+IF('O2'!AQ12&lt;&gt;"",IF((1+OUT_2_Check!$Q$4)*SUM('O2'!AQ9:AQ11)&lt;'O2'!AQ12,1,IF((1-OUT_2_Check!$Q$4)*SUM('O2'!AQ9:AQ11)&gt;'O2'!AQ12,1,0)),IF(SUM('O2'!AQ9:AQ11)&lt;&gt;0,1,0))</f>
        <v>0</v>
      </c>
      <c r="AT19" s="89">
        <f>+IF('O2'!AR12&lt;&gt;"",IF((1+OUT_2_Check!$Q$4)*SUM('O2'!D12:AQ12)&lt;'O2'!AR12,1,IF((1-OUT_2_Check!$Q$4)*SUM('O2'!D12:AQ12)&gt;'O2'!AR12,1,0)),IF(SUM('O2'!D12:AQ12)&lt;&gt;0,1,0))</f>
        <v>0</v>
      </c>
    </row>
    <row r="20" spans="1:46" s="49" customFormat="1" ht="18" customHeight="1">
      <c r="A20" s="62"/>
      <c r="B20" s="64"/>
      <c r="C20" s="64"/>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row>
    <row r="21" spans="1:46" s="49" customFormat="1" ht="18" customHeight="1">
      <c r="A21" s="54"/>
      <c r="B21" s="55" t="s">
        <v>29</v>
      </c>
      <c r="C21" s="56"/>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row>
    <row r="22" spans="1:46" s="49" customFormat="1" ht="18" customHeight="1">
      <c r="A22" s="59"/>
      <c r="B22" s="60" t="s">
        <v>109</v>
      </c>
      <c r="C22" s="6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9">
        <f>+IF('O2'!AR14&lt;&gt;"",IF((1+OUT_2_Check!$Q$4)*SUM('O2'!D14:AQ14)&lt;'O2'!AR14,1,IF((1-OUT_2_Check!$Q$4)*SUM('O2'!D14:AQ14)&gt;'O2'!AR14,1,0)),IF(SUM('O2'!D14:AQ14)&lt;&gt;0,1,0))</f>
        <v>0</v>
      </c>
    </row>
    <row r="23" spans="1:46" s="49" customFormat="1" ht="18" customHeight="1">
      <c r="A23" s="62"/>
      <c r="B23" s="60" t="s">
        <v>110</v>
      </c>
      <c r="C23" s="6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9">
        <f>+IF('O2'!AR15&lt;&gt;"",IF((1+OUT_2_Check!$Q$4)*SUM('O2'!D15:AQ15)&lt;'O2'!AR15,1,IF((1-OUT_2_Check!$Q$4)*SUM('O2'!D15:AQ15)&gt;'O2'!AR15,1,0)),IF(SUM('O2'!D15:AQ15)&lt;&gt;0,1,0))</f>
        <v>0</v>
      </c>
    </row>
    <row r="24" spans="1:46" s="49" customFormat="1" ht="18" customHeight="1">
      <c r="A24" s="62"/>
      <c r="B24" s="60" t="s">
        <v>111</v>
      </c>
      <c r="C24" s="6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9">
        <f>+IF('O2'!AR16&lt;&gt;"",IF((1+OUT_2_Check!$Q$4)*SUM('O2'!D16:AQ16)&lt;'O2'!AR16,1,IF((1-OUT_2_Check!$Q$4)*SUM('O2'!D16:AQ16)&gt;'O2'!AR16,1,0)),IF(SUM('O2'!D16:AQ16)&lt;&gt;0,1,0))</f>
        <v>0</v>
      </c>
    </row>
    <row r="25" spans="1:46" s="49" customFormat="1" ht="18" customHeight="1">
      <c r="A25" s="59"/>
      <c r="B25" s="61" t="s">
        <v>14</v>
      </c>
      <c r="C25" s="61"/>
      <c r="D25" s="79">
        <f>+IF('O2'!D17&lt;&gt;"",IF((1+OUT_2_Check!$Q$4)*SUM('O2'!D14:D16)&lt;'O2'!D17,1,IF((1-OUT_2_Check!$Q$4)*SUM('O2'!D14:D16)&gt;'O2'!D17,1,0)),IF(SUM('O2'!D14:D16)&lt;&gt;0,1,0))</f>
        <v>0</v>
      </c>
      <c r="E25" s="79">
        <f>+IF('O2'!E17&lt;&gt;"",IF((1+OUT_2_Check!$Q$4)*SUM('O2'!E14:E16)&lt;'O2'!E17,1,IF((1-OUT_2_Check!$Q$4)*SUM('O2'!E14:E16)&gt;'O2'!E17,1,0)),IF(SUM('O2'!E14:E16)&lt;&gt;0,1,0))</f>
        <v>0</v>
      </c>
      <c r="F25" s="79">
        <f>+IF('O2'!F17&lt;&gt;"",IF((1+OUT_2_Check!$Q$4)*SUM('O2'!F14:F16)&lt;'O2'!F17,1,IF((1-OUT_2_Check!$Q$4)*SUM('O2'!F14:F16)&gt;'O2'!F17,1,0)),IF(SUM('O2'!F14:F16)&lt;&gt;0,1,0))</f>
        <v>0</v>
      </c>
      <c r="G25" s="79">
        <f>+IF('O2'!G17&lt;&gt;"",IF((1+OUT_2_Check!$Q$4)*SUM('O2'!G14:G16)&lt;'O2'!G17,1,IF((1-OUT_2_Check!$Q$4)*SUM('O2'!G14:G16)&gt;'O2'!G17,1,0)),IF(SUM('O2'!G14:G16)&lt;&gt;0,1,0))</f>
        <v>0</v>
      </c>
      <c r="H25" s="79">
        <f>+IF('O2'!H17&lt;&gt;"",IF((1+OUT_2_Check!$Q$4)*SUM('O2'!H14:H16)&lt;'O2'!H17,1,IF((1-OUT_2_Check!$Q$4)*SUM('O2'!H14:H16)&gt;'O2'!H17,1,0)),IF(SUM('O2'!H14:H16)&lt;&gt;0,1,0))</f>
        <v>0</v>
      </c>
      <c r="I25" s="79">
        <f>+IF('O2'!I17&lt;&gt;"",IF((1+OUT_2_Check!$Q$4)*SUM('O2'!I14:I16)&lt;'O2'!I17,1,IF((1-OUT_2_Check!$Q$4)*SUM('O2'!I14:I16)&gt;'O2'!I17,1,0)),IF(SUM('O2'!I14:I16)&lt;&gt;0,1,0))</f>
        <v>0</v>
      </c>
      <c r="J25" s="79">
        <f>+IF('O2'!J17&lt;&gt;"",IF((1+OUT_2_Check!$Q$4)*SUM('O2'!J14:J16)&lt;'O2'!J17,1,IF((1-OUT_2_Check!$Q$4)*SUM('O2'!J14:J16)&gt;'O2'!J17,1,0)),IF(SUM('O2'!J14:J16)&lt;&gt;0,1,0))</f>
        <v>0</v>
      </c>
      <c r="K25" s="79">
        <f>+IF('O2'!L17&lt;&gt;"",IF((1+OUT_2_Check!$Q$4)*SUM('O2'!L14:L16)&lt;'O2'!L17,1,IF((1-OUT_2_Check!$Q$4)*SUM('O2'!L14:L16)&gt;'O2'!L17,1,0)),IF(SUM('O2'!L14:L16)&lt;&gt;0,1,0))</f>
        <v>0</v>
      </c>
      <c r="L25" s="79">
        <f>+IF('O2'!M17&lt;&gt;"",IF((1+OUT_2_Check!$Q$4)*SUM('O2'!M14:M16)&lt;'O2'!M17,1,IF((1-OUT_2_Check!$Q$4)*SUM('O2'!M14:M16)&gt;'O2'!M17,1,0)),IF(SUM('O2'!M14:M16)&lt;&gt;0,1,0))</f>
        <v>0</v>
      </c>
      <c r="M25" s="79">
        <f>+IF('O2'!N17&lt;&gt;"",IF((1+OUT_2_Check!$Q$4)*SUM('O2'!N14:N16)&lt;'O2'!N17,1,IF((1-OUT_2_Check!$Q$4)*SUM('O2'!N14:N16)&gt;'O2'!N17,1,0)),IF(SUM('O2'!N14:N16)&lt;&gt;0,1,0))</f>
        <v>0</v>
      </c>
      <c r="N25" s="79">
        <f>+IF('O2'!O17&lt;&gt;"",IF((1+OUT_2_Check!$Q$4)*SUM('O2'!O14:O16)&lt;'O2'!O17,1,IF((1-OUT_2_Check!$Q$4)*SUM('O2'!O14:O16)&gt;'O2'!O17,1,0)),IF(SUM('O2'!O14:O16)&lt;&gt;0,1,0))</f>
        <v>0</v>
      </c>
      <c r="O25" s="79">
        <f>+IF('O2'!P17&lt;&gt;"",IF((1+OUT_2_Check!$Q$4)*SUM('O2'!P14:P16)&lt;'O2'!P17,1,IF((1-OUT_2_Check!$Q$4)*SUM('O2'!P14:P16)&gt;'O2'!P17,1,0)),IF(SUM('O2'!P14:P16)&lt;&gt;0,1,0))</f>
        <v>0</v>
      </c>
      <c r="P25" s="79">
        <f>+IF('O2'!Q17&lt;&gt;"",IF((1+OUT_2_Check!$Q$4)*SUM('O2'!Q14:Q16)&lt;'O2'!Q17,1,IF((1-OUT_2_Check!$Q$4)*SUM('O2'!Q14:Q16)&gt;'O2'!Q17,1,0)),IF(SUM('O2'!Q14:Q16)&lt;&gt;0,1,0))</f>
        <v>0</v>
      </c>
      <c r="Q25" s="79">
        <f>+IF('O2'!R17&lt;&gt;"",IF((1+OUT_2_Check!$Q$4)*SUM('O2'!R14:R16)&lt;'O2'!R17,1,IF((1-OUT_2_Check!$Q$4)*SUM('O2'!R14:R16)&gt;'O2'!R17,1,0)),IF(SUM('O2'!R14:R16)&lt;&gt;0,1,0))</f>
        <v>0</v>
      </c>
      <c r="R25" s="79">
        <f>+IF('O2'!S17&lt;&gt;"",IF((1+OUT_2_Check!$Q$4)*SUM('O2'!S14:S16)&lt;'O2'!S17,1,IF((1-OUT_2_Check!$Q$4)*SUM('O2'!S14:S16)&gt;'O2'!S17,1,0)),IF(SUM('O2'!S14:S16)&lt;&gt;0,1,0))</f>
        <v>0</v>
      </c>
      <c r="S25" s="79">
        <f>+IF('O2'!T17&lt;&gt;"",IF((1+OUT_2_Check!$Q$4)*SUM('O2'!T14:T16)&lt;'O2'!T17,1,IF((1-OUT_2_Check!$Q$4)*SUM('O2'!T14:T16)&gt;'O2'!T17,1,0)),IF(SUM('O2'!T14:T16)&lt;&gt;0,1,0))</f>
        <v>0</v>
      </c>
      <c r="T25" s="79" t="e">
        <f>+IF('O2'!#REF!&lt;&gt;"",IF((1+OUT_2_Check!$Q$4)*SUM('O2'!#REF!)&lt;'O2'!#REF!,1,IF((1-OUT_2_Check!$Q$4)*SUM('O2'!#REF!)&gt;'O2'!#REF!,1,0)),IF(SUM('O2'!#REF!)&lt;&gt;0,1,0))</f>
        <v>#REF!</v>
      </c>
      <c r="U25" s="79">
        <f>+IF('O2'!U17&lt;&gt;"",IF((1+OUT_2_Check!$Q$4)*SUM('O2'!U14:U16)&lt;'O2'!U17,1,IF((1-OUT_2_Check!$Q$4)*SUM('O2'!U14:U16)&gt;'O2'!U17,1,0)),IF(SUM('O2'!U14:U16)&lt;&gt;0,1,0))</f>
        <v>0</v>
      </c>
      <c r="V25" s="79">
        <f>+IF('O2'!V17&lt;&gt;"",IF((1+OUT_2_Check!$Q$4)*SUM('O2'!V14:V16)&lt;'O2'!V17,1,IF((1-OUT_2_Check!$Q$4)*SUM('O2'!V14:V16)&gt;'O2'!V17,1,0)),IF(SUM('O2'!V14:V16)&lt;&gt;0,1,0))</f>
        <v>0</v>
      </c>
      <c r="W25" s="79">
        <f>+IF('O2'!W17&lt;&gt;"",IF((1+OUT_2_Check!$Q$4)*SUM('O2'!W14:W16)&lt;'O2'!W17,1,IF((1-OUT_2_Check!$Q$4)*SUM('O2'!W14:W16)&gt;'O2'!W17,1,0)),IF(SUM('O2'!W14:W16)&lt;&gt;0,1,0))</f>
        <v>0</v>
      </c>
      <c r="X25" s="79">
        <f>+IF('O2'!X17&lt;&gt;"",IF((1+OUT_2_Check!$Q$4)*SUM('O2'!X14:X16)&lt;'O2'!X17,1,IF((1-OUT_2_Check!$Q$4)*SUM('O2'!X14:X16)&gt;'O2'!X17,1,0)),IF(SUM('O2'!X14:X16)&lt;&gt;0,1,0))</f>
        <v>0</v>
      </c>
      <c r="Y25" s="79">
        <f>+IF('O2'!Y17&lt;&gt;"",IF((1+OUT_2_Check!$Q$4)*SUM('O2'!Y14:Y16)&lt;'O2'!Y17,1,IF((1-OUT_2_Check!$Q$4)*SUM('O2'!Y14:Y16)&gt;'O2'!Y17,1,0)),IF(SUM('O2'!Y14:Y16)&lt;&gt;0,1,0))</f>
        <v>0</v>
      </c>
      <c r="Z25" s="79">
        <f>+IF('O2'!Z17&lt;&gt;"",IF((1+OUT_2_Check!$Q$4)*SUM('O2'!Z14:Z16)&lt;'O2'!Z17,1,IF((1-OUT_2_Check!$Q$4)*SUM('O2'!Z14:Z16)&gt;'O2'!Z17,1,0)),IF(SUM('O2'!Z14:Z16)&lt;&gt;0,1,0))</f>
        <v>0</v>
      </c>
      <c r="AA25" s="79">
        <f>+IF('O2'!AA17&lt;&gt;"",IF((1+OUT_2_Check!$Q$4)*SUM('O2'!AA14:AA16)&lt;'O2'!AA17,1,IF((1-OUT_2_Check!$Q$4)*SUM('O2'!AA14:AA16)&gt;'O2'!AA17,1,0)),IF(SUM('O2'!AA14:AA16)&lt;&gt;0,1,0))</f>
        <v>0</v>
      </c>
      <c r="AB25" s="79">
        <f>+IF('O2'!AB17&lt;&gt;"",IF((1+OUT_2_Check!$Q$4)*SUM('O2'!AB14:AB16)&lt;'O2'!AB17,1,IF((1-OUT_2_Check!$Q$4)*SUM('O2'!AB14:AB16)&gt;'O2'!AB17,1,0)),IF(SUM('O2'!AB14:AB16)&lt;&gt;0,1,0))</f>
        <v>0</v>
      </c>
      <c r="AC25" s="79">
        <f>+IF('O2'!AC17&lt;&gt;"",IF((1+OUT_2_Check!$Q$4)*SUM('O2'!AC14:AC16)&lt;'O2'!AC17,1,IF((1-OUT_2_Check!$Q$4)*SUM('O2'!AC14:AC16)&gt;'O2'!AC17,1,0)),IF(SUM('O2'!AC14:AC16)&lt;&gt;0,1,0))</f>
        <v>0</v>
      </c>
      <c r="AD25" s="79">
        <f>+IF('O2'!AD17&lt;&gt;"",IF((1+OUT_2_Check!$Q$4)*SUM('O2'!AD14:AD16)&lt;'O2'!AD17,1,IF((1-OUT_2_Check!$Q$4)*SUM('O2'!AD14:AD16)&gt;'O2'!AD17,1,0)),IF(SUM('O2'!AD14:AD16)&lt;&gt;0,1,0))</f>
        <v>0</v>
      </c>
      <c r="AE25" s="79">
        <f>+IF('O2'!AE17&lt;&gt;"",IF((1+OUT_2_Check!$Q$4)*SUM('O2'!AE14:AE16)&lt;'O2'!AE17,1,IF((1-OUT_2_Check!$Q$4)*SUM('O2'!AE14:AE16)&gt;'O2'!AE17,1,0)),IF(SUM('O2'!AE14:AE16)&lt;&gt;0,1,0))</f>
        <v>0</v>
      </c>
      <c r="AF25" s="79">
        <f>+IF('O2'!AF17&lt;&gt;"",IF((1+OUT_2_Check!$Q$4)*SUM('O2'!AF14:AF16)&lt;'O2'!AF17,1,IF((1-OUT_2_Check!$Q$4)*SUM('O2'!AF14:AF16)&gt;'O2'!AF17,1,0)),IF(SUM('O2'!AF14:AF16)&lt;&gt;0,1,0))</f>
        <v>0</v>
      </c>
      <c r="AG25" s="79">
        <f>+IF('O2'!AG17&lt;&gt;"",IF((1+OUT_2_Check!$Q$4)*SUM('O2'!AG14:AG16)&lt;'O2'!AG17,1,IF((1-OUT_2_Check!$Q$4)*SUM('O2'!AG14:AG16)&gt;'O2'!AG17,1,0)),IF(SUM('O2'!AG14:AG16)&lt;&gt;0,1,0))</f>
        <v>0</v>
      </c>
      <c r="AH25" s="79">
        <f>+IF('O2'!AH17&lt;&gt;"",IF((1+OUT_2_Check!$Q$4)*SUM('O2'!AH14:AH16)&lt;'O2'!AH17,1,IF((1-OUT_2_Check!$Q$4)*SUM('O2'!AH14:AH16)&gt;'O2'!AH17,1,0)),IF(SUM('O2'!AH14:AH16)&lt;&gt;0,1,0))</f>
        <v>0</v>
      </c>
      <c r="AI25" s="79">
        <f>+IF('O2'!AI17&lt;&gt;"",IF((1+OUT_2_Check!$Q$4)*SUM('O2'!AI14:AI16)&lt;'O2'!AI17,1,IF((1-OUT_2_Check!$Q$4)*SUM('O2'!AI14:AI16)&gt;'O2'!AI17,1,0)),IF(SUM('O2'!AI14:AI16)&lt;&gt;0,1,0))</f>
        <v>0</v>
      </c>
      <c r="AJ25" s="79">
        <f>+IF('O2'!AJ17&lt;&gt;"",IF((1+OUT_2_Check!$Q$4)*SUM('O2'!AJ14:AJ16)&lt;'O2'!AJ17,1,IF((1-OUT_2_Check!$Q$4)*SUM('O2'!AJ14:AJ16)&gt;'O2'!AJ17,1,0)),IF(SUM('O2'!AJ14:AJ16)&lt;&gt;0,1,0))</f>
        <v>0</v>
      </c>
      <c r="AK25" s="79">
        <f>+IF('O2'!AK17&lt;&gt;"",IF((1+OUT_2_Check!$Q$4)*SUM('O2'!AK14:AK16)&lt;'O2'!AK17,1,IF((1-OUT_2_Check!$Q$4)*SUM('O2'!AK14:AK16)&gt;'O2'!AK17,1,0)),IF(SUM('O2'!AK14:AK16)&lt;&gt;0,1,0))</f>
        <v>0</v>
      </c>
      <c r="AL25" s="79">
        <f>+IF('O2'!AL17&lt;&gt;"",IF((1+OUT_2_Check!$Q$4)*SUM('O2'!AL14:AL16)&lt;'O2'!AL17,1,IF((1-OUT_2_Check!$Q$4)*SUM('O2'!AL14:AL16)&gt;'O2'!AL17,1,0)),IF(SUM('O2'!AL14:AL16)&lt;&gt;0,1,0))</f>
        <v>0</v>
      </c>
      <c r="AM25" s="79">
        <f>+IF('O2'!AM17&lt;&gt;"",IF((1+OUT_2_Check!$Q$4)*SUM('O2'!AM14:AM16)&lt;'O2'!AM17,1,IF((1-OUT_2_Check!$Q$4)*SUM('O2'!AM14:AM16)&gt;'O2'!AM17,1,0)),IF(SUM('O2'!AM14:AM16)&lt;&gt;0,1,0))</f>
        <v>0</v>
      </c>
      <c r="AN25" s="79" t="e">
        <f>+IF('O2'!#REF!&lt;&gt;"",IF((1+OUT_2_Check!$Q$4)*SUM('O2'!#REF!)&lt;'O2'!#REF!,1,IF((1-OUT_2_Check!$Q$4)*SUM('O2'!#REF!)&gt;'O2'!#REF!,1,0)),IF(SUM('O2'!#REF!)&lt;&gt;0,1,0))</f>
        <v>#REF!</v>
      </c>
      <c r="AO25" s="79" t="e">
        <f>+IF('O2'!#REF!&lt;&gt;"",IF((1+OUT_2_Check!$Q$4)*SUM('O2'!#REF!)&lt;'O2'!#REF!,1,IF((1-OUT_2_Check!$Q$4)*SUM('O2'!#REF!)&gt;'O2'!#REF!,1,0)),IF(SUM('O2'!#REF!)&lt;&gt;0,1,0))</f>
        <v>#REF!</v>
      </c>
      <c r="AP25" s="79">
        <f>+IF('O2'!AN17&lt;&gt;"",IF((1+OUT_2_Check!$Q$4)*SUM('O2'!AN14:AN16)&lt;'O2'!AN17,1,IF((1-OUT_2_Check!$Q$4)*SUM('O2'!AN14:AN16)&gt;'O2'!AN17,1,0)),IF(SUM('O2'!AN14:AN16)&lt;&gt;0,1,0))</f>
        <v>0</v>
      </c>
      <c r="AQ25" s="79">
        <f>+IF('O2'!AO17&lt;&gt;"",IF((1+OUT_2_Check!$Q$4)*SUM('O2'!AO14:AO16)&lt;'O2'!AO17,1,IF((1-OUT_2_Check!$Q$4)*SUM('O2'!AO14:AO16)&gt;'O2'!AO17,1,0)),IF(SUM('O2'!AO14:AO16)&lt;&gt;0,1,0))</f>
        <v>0</v>
      </c>
      <c r="AR25" s="79">
        <f>+IF('O2'!AP17&lt;&gt;"",IF((1+OUT_2_Check!$Q$4)*SUM('O2'!AP14:AP16)&lt;'O2'!AP17,1,IF((1-OUT_2_Check!$Q$4)*SUM('O2'!AP14:AP16)&gt;'O2'!AP17,1,0)),IF(SUM('O2'!AP14:AP16)&lt;&gt;0,1,0))</f>
        <v>0</v>
      </c>
      <c r="AS25" s="79">
        <f>+IF('O2'!AQ17&lt;&gt;"",IF((1+OUT_2_Check!$Q$4)*SUM('O2'!AQ14:AQ16)&lt;'O2'!AQ17,1,IF((1-OUT_2_Check!$Q$4)*SUM('O2'!AQ14:AQ16)&gt;'O2'!AQ17,1,0)),IF(SUM('O2'!AQ14:AQ16)&lt;&gt;0,1,0))</f>
        <v>0</v>
      </c>
      <c r="AT25" s="89">
        <f>+IF('O2'!AR17&lt;&gt;"",IF((1+OUT_2_Check!$Q$4)*SUM('O2'!D17:AQ17)&lt;'O2'!AR17,1,IF((1-OUT_2_Check!$Q$4)*SUM('O2'!D17:AQ17)&gt;'O2'!AR17,1,0)),IF(SUM('O2'!D17:AQ17)&lt;&gt;0,1,0))</f>
        <v>0</v>
      </c>
    </row>
    <row r="26" spans="1:46" s="49" customFormat="1" ht="18" customHeight="1">
      <c r="A26" s="54"/>
      <c r="B26" s="56"/>
      <c r="C26" s="56"/>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row>
    <row r="27" spans="1:46" s="49" customFormat="1" ht="18" customHeight="1">
      <c r="A27" s="66"/>
      <c r="B27" s="55" t="s">
        <v>21</v>
      </c>
      <c r="C27" s="56"/>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row>
    <row r="28" spans="1:46" s="49" customFormat="1" ht="18" customHeight="1">
      <c r="A28" s="66"/>
      <c r="B28" s="55" t="s">
        <v>15</v>
      </c>
      <c r="C28" s="56"/>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row>
    <row r="29" spans="1:46" s="49" customFormat="1" ht="18" customHeight="1">
      <c r="A29" s="66"/>
      <c r="B29" s="60" t="s">
        <v>109</v>
      </c>
      <c r="C29" s="6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9">
        <f>+IF('O2'!AR20&lt;&gt;"",IF((1+OUT_2_Check!$Q$4)*SUM('O2'!D20:AQ20)&lt;'O2'!AR20,1,IF((1-OUT_2_Check!$Q$4)*SUM('O2'!D20:AQ20)&gt;'O2'!AR20,1,0)),IF(SUM('O2'!D20:AQ20)&lt;&gt;0,1,0))</f>
        <v>0</v>
      </c>
    </row>
    <row r="30" spans="1:46" s="49" customFormat="1" ht="18" customHeight="1">
      <c r="A30" s="59"/>
      <c r="B30" s="60" t="s">
        <v>110</v>
      </c>
      <c r="C30" s="6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9">
        <f>+IF('O2'!AR21&lt;&gt;"",IF((1+OUT_2_Check!$Q$4)*SUM('O2'!D21:AQ21)&lt;'O2'!AR21,1,IF((1-OUT_2_Check!$Q$4)*SUM('O2'!D21:AQ21)&gt;'O2'!AR21,1,0)),IF(SUM('O2'!D21:AQ21)&lt;&gt;0,1,0))</f>
        <v>0</v>
      </c>
    </row>
    <row r="31" spans="1:46" s="49" customFormat="1" ht="18" customHeight="1">
      <c r="A31" s="54"/>
      <c r="B31" s="60" t="s">
        <v>111</v>
      </c>
      <c r="C31" s="6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9">
        <f>+IF('O2'!AR22&lt;&gt;"",IF((1+OUT_2_Check!$Q$4)*SUM('O2'!D22:AQ22)&lt;'O2'!AR22,1,IF((1-OUT_2_Check!$Q$4)*SUM('O2'!D22:AQ22)&gt;'O2'!AR22,1,0)),IF(SUM('O2'!D22:AQ22)&lt;&gt;0,1,0))</f>
        <v>0</v>
      </c>
    </row>
    <row r="32" spans="1:46" s="49" customFormat="1" ht="18" customHeight="1">
      <c r="A32" s="66"/>
      <c r="B32" s="61" t="s">
        <v>14</v>
      </c>
      <c r="C32" s="61"/>
      <c r="D32" s="79">
        <f>+IF('O2'!D23&lt;&gt;"",IF((1+OUT_2_Check!$Q$4)*SUM('O2'!D20:D22)&lt;'O2'!D23,1,IF((1-OUT_2_Check!$Q$4)*SUM('O2'!D20:D22)&gt;'O2'!D23,1,0)),IF(SUM('O2'!D20:D22)&lt;&gt;0,1,0))</f>
        <v>0</v>
      </c>
      <c r="E32" s="79">
        <f>+IF('O2'!E23&lt;&gt;"",IF((1+OUT_2_Check!$Q$4)*SUM('O2'!E20:E22)&lt;'O2'!E23,1,IF((1-OUT_2_Check!$Q$4)*SUM('O2'!E20:E22)&gt;'O2'!E23,1,0)),IF(SUM('O2'!E20:E22)&lt;&gt;0,1,0))</f>
        <v>0</v>
      </c>
      <c r="F32" s="79">
        <f>+IF('O2'!F23&lt;&gt;"",IF((1+OUT_2_Check!$Q$4)*SUM('O2'!F20:F22)&lt;'O2'!F23,1,IF((1-OUT_2_Check!$Q$4)*SUM('O2'!F20:F22)&gt;'O2'!F23,1,0)),IF(SUM('O2'!F20:F22)&lt;&gt;0,1,0))</f>
        <v>0</v>
      </c>
      <c r="G32" s="79">
        <f>+IF('O2'!G23&lt;&gt;"",IF((1+OUT_2_Check!$Q$4)*SUM('O2'!G20:G22)&lt;'O2'!G23,1,IF((1-OUT_2_Check!$Q$4)*SUM('O2'!G20:G22)&gt;'O2'!G23,1,0)),IF(SUM('O2'!G20:G22)&lt;&gt;0,1,0))</f>
        <v>0</v>
      </c>
      <c r="H32" s="79">
        <f>+IF('O2'!H23&lt;&gt;"",IF((1+OUT_2_Check!$Q$4)*SUM('O2'!H20:H22)&lt;'O2'!H23,1,IF((1-OUT_2_Check!$Q$4)*SUM('O2'!H20:H22)&gt;'O2'!H23,1,0)),IF(SUM('O2'!H20:H22)&lt;&gt;0,1,0))</f>
        <v>0</v>
      </c>
      <c r="I32" s="79">
        <f>+IF('O2'!I23&lt;&gt;"",IF((1+OUT_2_Check!$Q$4)*SUM('O2'!I20:I22)&lt;'O2'!I23,1,IF((1-OUT_2_Check!$Q$4)*SUM('O2'!I20:I22)&gt;'O2'!I23,1,0)),IF(SUM('O2'!I20:I22)&lt;&gt;0,1,0))</f>
        <v>0</v>
      </c>
      <c r="J32" s="79">
        <f>+IF('O2'!J23&lt;&gt;"",IF((1+OUT_2_Check!$Q$4)*SUM('O2'!J20:J22)&lt;'O2'!J23,1,IF((1-OUT_2_Check!$Q$4)*SUM('O2'!J20:J22)&gt;'O2'!J23,1,0)),IF(SUM('O2'!J20:J22)&lt;&gt;0,1,0))</f>
        <v>0</v>
      </c>
      <c r="K32" s="79">
        <f>+IF('O2'!L23&lt;&gt;"",IF((1+OUT_2_Check!$Q$4)*SUM('O2'!L20:L22)&lt;'O2'!L23,1,IF((1-OUT_2_Check!$Q$4)*SUM('O2'!L20:L22)&gt;'O2'!L23,1,0)),IF(SUM('O2'!L20:L22)&lt;&gt;0,1,0))</f>
        <v>0</v>
      </c>
      <c r="L32" s="79">
        <f>+IF('O2'!M23&lt;&gt;"",IF((1+OUT_2_Check!$Q$4)*SUM('O2'!M20:M22)&lt;'O2'!M23,1,IF((1-OUT_2_Check!$Q$4)*SUM('O2'!M20:M22)&gt;'O2'!M23,1,0)),IF(SUM('O2'!M20:M22)&lt;&gt;0,1,0))</f>
        <v>0</v>
      </c>
      <c r="M32" s="79">
        <f>+IF('O2'!N23&lt;&gt;"",IF((1+OUT_2_Check!$Q$4)*SUM('O2'!N20:N22)&lt;'O2'!N23,1,IF((1-OUT_2_Check!$Q$4)*SUM('O2'!N20:N22)&gt;'O2'!N23,1,0)),IF(SUM('O2'!N20:N22)&lt;&gt;0,1,0))</f>
        <v>0</v>
      </c>
      <c r="N32" s="79">
        <f>+IF('O2'!O23&lt;&gt;"",IF((1+OUT_2_Check!$Q$4)*SUM('O2'!O20:O22)&lt;'O2'!O23,1,IF((1-OUT_2_Check!$Q$4)*SUM('O2'!O20:O22)&gt;'O2'!O23,1,0)),IF(SUM('O2'!O20:O22)&lt;&gt;0,1,0))</f>
        <v>0</v>
      </c>
      <c r="O32" s="79">
        <f>+IF('O2'!P23&lt;&gt;"",IF((1+OUT_2_Check!$Q$4)*SUM('O2'!P20:P22)&lt;'O2'!P23,1,IF((1-OUT_2_Check!$Q$4)*SUM('O2'!P20:P22)&gt;'O2'!P23,1,0)),IF(SUM('O2'!P20:P22)&lt;&gt;0,1,0))</f>
        <v>0</v>
      </c>
      <c r="P32" s="79">
        <f>+IF('O2'!Q23&lt;&gt;"",IF((1+OUT_2_Check!$Q$4)*SUM('O2'!Q20:Q22)&lt;'O2'!Q23,1,IF((1-OUT_2_Check!$Q$4)*SUM('O2'!Q20:Q22)&gt;'O2'!Q23,1,0)),IF(SUM('O2'!Q20:Q22)&lt;&gt;0,1,0))</f>
        <v>0</v>
      </c>
      <c r="Q32" s="79">
        <f>+IF('O2'!R23&lt;&gt;"",IF((1+OUT_2_Check!$Q$4)*SUM('O2'!R20:R22)&lt;'O2'!R23,1,IF((1-OUT_2_Check!$Q$4)*SUM('O2'!R20:R22)&gt;'O2'!R23,1,0)),IF(SUM('O2'!R20:R22)&lt;&gt;0,1,0))</f>
        <v>0</v>
      </c>
      <c r="R32" s="79">
        <f>+IF('O2'!S23&lt;&gt;"",IF((1+OUT_2_Check!$Q$4)*SUM('O2'!S20:S22)&lt;'O2'!S23,1,IF((1-OUT_2_Check!$Q$4)*SUM('O2'!S20:S22)&gt;'O2'!S23,1,0)),IF(SUM('O2'!S20:S22)&lt;&gt;0,1,0))</f>
        <v>0</v>
      </c>
      <c r="S32" s="79">
        <f>+IF('O2'!T23&lt;&gt;"",IF((1+OUT_2_Check!$Q$4)*SUM('O2'!T20:T22)&lt;'O2'!T23,1,IF((1-OUT_2_Check!$Q$4)*SUM('O2'!T20:T22)&gt;'O2'!T23,1,0)),IF(SUM('O2'!T20:T22)&lt;&gt;0,1,0))</f>
        <v>0</v>
      </c>
      <c r="T32" s="79" t="e">
        <f>+IF('O2'!#REF!&lt;&gt;"",IF((1+OUT_2_Check!$Q$4)*SUM('O2'!#REF!)&lt;'O2'!#REF!,1,IF((1-OUT_2_Check!$Q$4)*SUM('O2'!#REF!)&gt;'O2'!#REF!,1,0)),IF(SUM('O2'!#REF!)&lt;&gt;0,1,0))</f>
        <v>#REF!</v>
      </c>
      <c r="U32" s="79">
        <f>+IF('O2'!U23&lt;&gt;"",IF((1+OUT_2_Check!$Q$4)*SUM('O2'!U20:U22)&lt;'O2'!U23,1,IF((1-OUT_2_Check!$Q$4)*SUM('O2'!U20:U22)&gt;'O2'!U23,1,0)),IF(SUM('O2'!U20:U22)&lt;&gt;0,1,0))</f>
        <v>0</v>
      </c>
      <c r="V32" s="79">
        <f>+IF('O2'!V23&lt;&gt;"",IF((1+OUT_2_Check!$Q$4)*SUM('O2'!V20:V22)&lt;'O2'!V23,1,IF((1-OUT_2_Check!$Q$4)*SUM('O2'!V20:V22)&gt;'O2'!V23,1,0)),IF(SUM('O2'!V20:V22)&lt;&gt;0,1,0))</f>
        <v>0</v>
      </c>
      <c r="W32" s="79">
        <f>+IF('O2'!W23&lt;&gt;"",IF((1+OUT_2_Check!$Q$4)*SUM('O2'!W20:W22)&lt;'O2'!W23,1,IF((1-OUT_2_Check!$Q$4)*SUM('O2'!W20:W22)&gt;'O2'!W23,1,0)),IF(SUM('O2'!W20:W22)&lt;&gt;0,1,0))</f>
        <v>0</v>
      </c>
      <c r="X32" s="79">
        <f>+IF('O2'!X23&lt;&gt;"",IF((1+OUT_2_Check!$Q$4)*SUM('O2'!X20:X22)&lt;'O2'!X23,1,IF((1-OUT_2_Check!$Q$4)*SUM('O2'!X20:X22)&gt;'O2'!X23,1,0)),IF(SUM('O2'!X20:X22)&lt;&gt;0,1,0))</f>
        <v>0</v>
      </c>
      <c r="Y32" s="79">
        <f>+IF('O2'!Y23&lt;&gt;"",IF((1+OUT_2_Check!$Q$4)*SUM('O2'!Y20:Y22)&lt;'O2'!Y23,1,IF((1-OUT_2_Check!$Q$4)*SUM('O2'!Y20:Y22)&gt;'O2'!Y23,1,0)),IF(SUM('O2'!Y20:Y22)&lt;&gt;0,1,0))</f>
        <v>0</v>
      </c>
      <c r="Z32" s="79">
        <f>+IF('O2'!Z23&lt;&gt;"",IF((1+OUT_2_Check!$Q$4)*SUM('O2'!Z20:Z22)&lt;'O2'!Z23,1,IF((1-OUT_2_Check!$Q$4)*SUM('O2'!Z20:Z22)&gt;'O2'!Z23,1,0)),IF(SUM('O2'!Z20:Z22)&lt;&gt;0,1,0))</f>
        <v>0</v>
      </c>
      <c r="AA32" s="79">
        <f>+IF('O2'!AA23&lt;&gt;"",IF((1+OUT_2_Check!$Q$4)*SUM('O2'!AA20:AA22)&lt;'O2'!AA23,1,IF((1-OUT_2_Check!$Q$4)*SUM('O2'!AA20:AA22)&gt;'O2'!AA23,1,0)),IF(SUM('O2'!AA20:AA22)&lt;&gt;0,1,0))</f>
        <v>0</v>
      </c>
      <c r="AB32" s="79">
        <f>+IF('O2'!AB23&lt;&gt;"",IF((1+OUT_2_Check!$Q$4)*SUM('O2'!AB20:AB22)&lt;'O2'!AB23,1,IF((1-OUT_2_Check!$Q$4)*SUM('O2'!AB20:AB22)&gt;'O2'!AB23,1,0)),IF(SUM('O2'!AB20:AB22)&lt;&gt;0,1,0))</f>
        <v>0</v>
      </c>
      <c r="AC32" s="79">
        <f>+IF('O2'!AC23&lt;&gt;"",IF((1+OUT_2_Check!$Q$4)*SUM('O2'!AC20:AC22)&lt;'O2'!AC23,1,IF((1-OUT_2_Check!$Q$4)*SUM('O2'!AC20:AC22)&gt;'O2'!AC23,1,0)),IF(SUM('O2'!AC20:AC22)&lt;&gt;0,1,0))</f>
        <v>0</v>
      </c>
      <c r="AD32" s="79">
        <f>+IF('O2'!AD23&lt;&gt;"",IF((1+OUT_2_Check!$Q$4)*SUM('O2'!AD20:AD22)&lt;'O2'!AD23,1,IF((1-OUT_2_Check!$Q$4)*SUM('O2'!AD20:AD22)&gt;'O2'!AD23,1,0)),IF(SUM('O2'!AD20:AD22)&lt;&gt;0,1,0))</f>
        <v>0</v>
      </c>
      <c r="AE32" s="79">
        <f>+IF('O2'!AE23&lt;&gt;"",IF((1+OUT_2_Check!$Q$4)*SUM('O2'!AE20:AE22)&lt;'O2'!AE23,1,IF((1-OUT_2_Check!$Q$4)*SUM('O2'!AE20:AE22)&gt;'O2'!AE23,1,0)),IF(SUM('O2'!AE20:AE22)&lt;&gt;0,1,0))</f>
        <v>0</v>
      </c>
      <c r="AF32" s="79">
        <f>+IF('O2'!AF23&lt;&gt;"",IF((1+OUT_2_Check!$Q$4)*SUM('O2'!AF20:AF22)&lt;'O2'!AF23,1,IF((1-OUT_2_Check!$Q$4)*SUM('O2'!AF20:AF22)&gt;'O2'!AF23,1,0)),IF(SUM('O2'!AF20:AF22)&lt;&gt;0,1,0))</f>
        <v>0</v>
      </c>
      <c r="AG32" s="79">
        <f>+IF('O2'!AG23&lt;&gt;"",IF((1+OUT_2_Check!$Q$4)*SUM('O2'!AG20:AG22)&lt;'O2'!AG23,1,IF((1-OUT_2_Check!$Q$4)*SUM('O2'!AG20:AG22)&gt;'O2'!AG23,1,0)),IF(SUM('O2'!AG20:AG22)&lt;&gt;0,1,0))</f>
        <v>0</v>
      </c>
      <c r="AH32" s="79">
        <f>+IF('O2'!AH23&lt;&gt;"",IF((1+OUT_2_Check!$Q$4)*SUM('O2'!AH20:AH22)&lt;'O2'!AH23,1,IF((1-OUT_2_Check!$Q$4)*SUM('O2'!AH20:AH22)&gt;'O2'!AH23,1,0)),IF(SUM('O2'!AH20:AH22)&lt;&gt;0,1,0))</f>
        <v>0</v>
      </c>
      <c r="AI32" s="79">
        <f>+IF('O2'!AI23&lt;&gt;"",IF((1+OUT_2_Check!$Q$4)*SUM('O2'!AI20:AI22)&lt;'O2'!AI23,1,IF((1-OUT_2_Check!$Q$4)*SUM('O2'!AI20:AI22)&gt;'O2'!AI23,1,0)),IF(SUM('O2'!AI20:AI22)&lt;&gt;0,1,0))</f>
        <v>0</v>
      </c>
      <c r="AJ32" s="79">
        <f>+IF('O2'!AJ23&lt;&gt;"",IF((1+OUT_2_Check!$Q$4)*SUM('O2'!AJ20:AJ22)&lt;'O2'!AJ23,1,IF((1-OUT_2_Check!$Q$4)*SUM('O2'!AJ20:AJ22)&gt;'O2'!AJ23,1,0)),IF(SUM('O2'!AJ20:AJ22)&lt;&gt;0,1,0))</f>
        <v>0</v>
      </c>
      <c r="AK32" s="79">
        <f>+IF('O2'!AK23&lt;&gt;"",IF((1+OUT_2_Check!$Q$4)*SUM('O2'!AK20:AK22)&lt;'O2'!AK23,1,IF((1-OUT_2_Check!$Q$4)*SUM('O2'!AK20:AK22)&gt;'O2'!AK23,1,0)),IF(SUM('O2'!AK20:AK22)&lt;&gt;0,1,0))</f>
        <v>0</v>
      </c>
      <c r="AL32" s="79">
        <f>+IF('O2'!AL23&lt;&gt;"",IF((1+OUT_2_Check!$Q$4)*SUM('O2'!AL20:AL22)&lt;'O2'!AL23,1,IF((1-OUT_2_Check!$Q$4)*SUM('O2'!AL20:AL22)&gt;'O2'!AL23,1,0)),IF(SUM('O2'!AL20:AL22)&lt;&gt;0,1,0))</f>
        <v>0</v>
      </c>
      <c r="AM32" s="79">
        <f>+IF('O2'!AM23&lt;&gt;"",IF((1+OUT_2_Check!$Q$4)*SUM('O2'!AM20:AM22)&lt;'O2'!AM23,1,IF((1-OUT_2_Check!$Q$4)*SUM('O2'!AM20:AM22)&gt;'O2'!AM23,1,0)),IF(SUM('O2'!AM20:AM22)&lt;&gt;0,1,0))</f>
        <v>0</v>
      </c>
      <c r="AN32" s="79" t="e">
        <f>+IF('O2'!#REF!&lt;&gt;"",IF((1+OUT_2_Check!$Q$4)*SUM('O2'!#REF!)&lt;'O2'!#REF!,1,IF((1-OUT_2_Check!$Q$4)*SUM('O2'!#REF!)&gt;'O2'!#REF!,1,0)),IF(SUM('O2'!#REF!)&lt;&gt;0,1,0))</f>
        <v>#REF!</v>
      </c>
      <c r="AO32" s="79" t="e">
        <f>+IF('O2'!#REF!&lt;&gt;"",IF((1+OUT_2_Check!$Q$4)*SUM('O2'!#REF!)&lt;'O2'!#REF!,1,IF((1-OUT_2_Check!$Q$4)*SUM('O2'!#REF!)&gt;'O2'!#REF!,1,0)),IF(SUM('O2'!#REF!)&lt;&gt;0,1,0))</f>
        <v>#REF!</v>
      </c>
      <c r="AP32" s="79">
        <f>+IF('O2'!AN23&lt;&gt;"",IF((1+OUT_2_Check!$Q$4)*SUM('O2'!AN20:AN22)&lt;'O2'!AN23,1,IF((1-OUT_2_Check!$Q$4)*SUM('O2'!AN20:AN22)&gt;'O2'!AN23,1,0)),IF(SUM('O2'!AN20:AN22)&lt;&gt;0,1,0))</f>
        <v>0</v>
      </c>
      <c r="AQ32" s="79">
        <f>+IF('O2'!AO23&lt;&gt;"",IF((1+OUT_2_Check!$Q$4)*SUM('O2'!AO20:AO22)&lt;'O2'!AO23,1,IF((1-OUT_2_Check!$Q$4)*SUM('O2'!AO20:AO22)&gt;'O2'!AO23,1,0)),IF(SUM('O2'!AO20:AO22)&lt;&gt;0,1,0))</f>
        <v>0</v>
      </c>
      <c r="AR32" s="79">
        <f>+IF('O2'!AP23&lt;&gt;"",IF((1+OUT_2_Check!$Q$4)*SUM('O2'!AP20:AP22)&lt;'O2'!AP23,1,IF((1-OUT_2_Check!$Q$4)*SUM('O2'!AP20:AP22)&gt;'O2'!AP23,1,0)),IF(SUM('O2'!AP20:AP22)&lt;&gt;0,1,0))</f>
        <v>0</v>
      </c>
      <c r="AS32" s="79">
        <f>+IF('O2'!AQ23&lt;&gt;"",IF((1+OUT_2_Check!$Q$4)*SUM('O2'!AQ20:AQ22)&lt;'O2'!AQ23,1,IF((1-OUT_2_Check!$Q$4)*SUM('O2'!AQ20:AQ22)&gt;'O2'!AQ23,1,0)),IF(SUM('O2'!AQ20:AQ22)&lt;&gt;0,1,0))</f>
        <v>0</v>
      </c>
      <c r="AT32" s="89">
        <f>+IF('O2'!AR23&lt;&gt;"",IF((1+OUT_2_Check!$Q$4)*SUM('O2'!D23:AQ23)&lt;'O2'!AR23,1,IF((1-OUT_2_Check!$Q$4)*SUM('O2'!D23:AQ23)&gt;'O2'!AR23,1,0)),IF(SUM('O2'!D23:AQ23)&lt;&gt;0,1,0))</f>
        <v>0</v>
      </c>
    </row>
    <row r="33" spans="1:46" s="49" customFormat="1" ht="18" customHeight="1">
      <c r="A33" s="66"/>
      <c r="B33" s="67"/>
      <c r="C33" s="67"/>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row>
    <row r="34" spans="1:46" s="49" customFormat="1" ht="18" customHeight="1">
      <c r="A34" s="59"/>
      <c r="B34" s="55" t="s">
        <v>16</v>
      </c>
      <c r="C34" s="56"/>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row>
    <row r="35" spans="1:46" s="49" customFormat="1" ht="18" customHeight="1">
      <c r="A35" s="59"/>
      <c r="B35" s="60" t="s">
        <v>109</v>
      </c>
      <c r="C35" s="6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9">
        <f>+IF('O2'!AR25&lt;&gt;"",IF((1+OUT_2_Check!$Q$4)*SUM('O2'!D25:AQ25)&lt;'O2'!AR25,1,IF((1-OUT_2_Check!$Q$4)*SUM('O2'!D25:AQ25)&gt;'O2'!AR25,1,0)),IF(SUM('O2'!D25:AQ25)&lt;&gt;0,1,0))</f>
        <v>0</v>
      </c>
    </row>
    <row r="36" spans="1:46" s="49" customFormat="1" ht="18" customHeight="1">
      <c r="A36" s="59"/>
      <c r="B36" s="60" t="s">
        <v>110</v>
      </c>
      <c r="C36" s="6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9">
        <f>+IF('O2'!AR26&lt;&gt;"",IF((1+OUT_2_Check!$Q$4)*SUM('O2'!D26:AQ26)&lt;'O2'!AR26,1,IF((1-OUT_2_Check!$Q$4)*SUM('O2'!D26:AQ26)&gt;'O2'!AR26,1,0)),IF(SUM('O2'!D26:AQ26)&lt;&gt;0,1,0))</f>
        <v>0</v>
      </c>
    </row>
    <row r="37" spans="1:46" s="49" customFormat="1" ht="18" customHeight="1">
      <c r="A37" s="54"/>
      <c r="B37" s="60" t="s">
        <v>111</v>
      </c>
      <c r="C37" s="6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9">
        <f>+IF('O2'!AR27&lt;&gt;"",IF((1+OUT_2_Check!$Q$4)*SUM('O2'!D27:AQ27)&lt;'O2'!AR27,1,IF((1-OUT_2_Check!$Q$4)*SUM('O2'!D27:AQ27)&gt;'O2'!AR27,1,0)),IF(SUM('O2'!D27:AQ27)&lt;&gt;0,1,0))</f>
        <v>0</v>
      </c>
    </row>
    <row r="38" spans="1:46" s="49" customFormat="1" ht="18" customHeight="1">
      <c r="A38" s="59"/>
      <c r="B38" s="61" t="s">
        <v>14</v>
      </c>
      <c r="C38" s="61"/>
      <c r="D38" s="79">
        <f>+IF('O2'!D28&lt;&gt;"",IF((1+OUT_2_Check!$Q$4)*SUM('O2'!D25:D27)&lt;'O2'!D28,1,IF((1-OUT_2_Check!$Q$4)*SUM('O2'!D25:D27)&gt;'O2'!D28,1,0)),IF(SUM('O2'!D25:D27)&lt;&gt;0,1,0))</f>
        <v>0</v>
      </c>
      <c r="E38" s="79">
        <f>+IF('O2'!E28&lt;&gt;"",IF((1+OUT_2_Check!$Q$4)*SUM('O2'!E25:E27)&lt;'O2'!E28,1,IF((1-OUT_2_Check!$Q$4)*SUM('O2'!E25:E27)&gt;'O2'!E28,1,0)),IF(SUM('O2'!E25:E27)&lt;&gt;0,1,0))</f>
        <v>0</v>
      </c>
      <c r="F38" s="79">
        <f>+IF('O2'!F28&lt;&gt;"",IF((1+OUT_2_Check!$Q$4)*SUM('O2'!F25:F27)&lt;'O2'!F28,1,IF((1-OUT_2_Check!$Q$4)*SUM('O2'!F25:F27)&gt;'O2'!F28,1,0)),IF(SUM('O2'!F25:F27)&lt;&gt;0,1,0))</f>
        <v>0</v>
      </c>
      <c r="G38" s="79">
        <f>+IF('O2'!G28&lt;&gt;"",IF((1+OUT_2_Check!$Q$4)*SUM('O2'!G25:G27)&lt;'O2'!G28,1,IF((1-OUT_2_Check!$Q$4)*SUM('O2'!G25:G27)&gt;'O2'!G28,1,0)),IF(SUM('O2'!G25:G27)&lt;&gt;0,1,0))</f>
        <v>0</v>
      </c>
      <c r="H38" s="79">
        <f>+IF('O2'!H28&lt;&gt;"",IF((1+OUT_2_Check!$Q$4)*SUM('O2'!H25:H27)&lt;'O2'!H28,1,IF((1-OUT_2_Check!$Q$4)*SUM('O2'!H25:H27)&gt;'O2'!H28,1,0)),IF(SUM('O2'!H25:H27)&lt;&gt;0,1,0))</f>
        <v>0</v>
      </c>
      <c r="I38" s="79">
        <f>+IF('O2'!I28&lt;&gt;"",IF((1+OUT_2_Check!$Q$4)*SUM('O2'!I25:I27)&lt;'O2'!I28,1,IF((1-OUT_2_Check!$Q$4)*SUM('O2'!I25:I27)&gt;'O2'!I28,1,0)),IF(SUM('O2'!I25:I27)&lt;&gt;0,1,0))</f>
        <v>0</v>
      </c>
      <c r="J38" s="79">
        <f>+IF('O2'!J28&lt;&gt;"",IF((1+OUT_2_Check!$Q$4)*SUM('O2'!J25:J27)&lt;'O2'!J28,1,IF((1-OUT_2_Check!$Q$4)*SUM('O2'!J25:J27)&gt;'O2'!J28,1,0)),IF(SUM('O2'!J25:J27)&lt;&gt;0,1,0))</f>
        <v>0</v>
      </c>
      <c r="K38" s="79">
        <f>+IF('O2'!L28&lt;&gt;"",IF((1+OUT_2_Check!$Q$4)*SUM('O2'!L25:L27)&lt;'O2'!L28,1,IF((1-OUT_2_Check!$Q$4)*SUM('O2'!L25:L27)&gt;'O2'!L28,1,0)),IF(SUM('O2'!L25:L27)&lt;&gt;0,1,0))</f>
        <v>0</v>
      </c>
      <c r="L38" s="79">
        <f>+IF('O2'!M28&lt;&gt;"",IF((1+OUT_2_Check!$Q$4)*SUM('O2'!M25:M27)&lt;'O2'!M28,1,IF((1-OUT_2_Check!$Q$4)*SUM('O2'!M25:M27)&gt;'O2'!M28,1,0)),IF(SUM('O2'!M25:M27)&lt;&gt;0,1,0))</f>
        <v>0</v>
      </c>
      <c r="M38" s="79">
        <f>+IF('O2'!N28&lt;&gt;"",IF((1+OUT_2_Check!$Q$4)*SUM('O2'!N25:N27)&lt;'O2'!N28,1,IF((1-OUT_2_Check!$Q$4)*SUM('O2'!N25:N27)&gt;'O2'!N28,1,0)),IF(SUM('O2'!N25:N27)&lt;&gt;0,1,0))</f>
        <v>0</v>
      </c>
      <c r="N38" s="79">
        <f>+IF('O2'!O28&lt;&gt;"",IF((1+OUT_2_Check!$Q$4)*SUM('O2'!O25:O27)&lt;'O2'!O28,1,IF((1-OUT_2_Check!$Q$4)*SUM('O2'!O25:O27)&gt;'O2'!O28,1,0)),IF(SUM('O2'!O25:O27)&lt;&gt;0,1,0))</f>
        <v>0</v>
      </c>
      <c r="O38" s="79">
        <f>+IF('O2'!P28&lt;&gt;"",IF((1+OUT_2_Check!$Q$4)*SUM('O2'!P25:P27)&lt;'O2'!P28,1,IF((1-OUT_2_Check!$Q$4)*SUM('O2'!P25:P27)&gt;'O2'!P28,1,0)),IF(SUM('O2'!P25:P27)&lt;&gt;0,1,0))</f>
        <v>0</v>
      </c>
      <c r="P38" s="79">
        <f>+IF('O2'!Q28&lt;&gt;"",IF((1+OUT_2_Check!$Q$4)*SUM('O2'!Q25:Q27)&lt;'O2'!Q28,1,IF((1-OUT_2_Check!$Q$4)*SUM('O2'!Q25:Q27)&gt;'O2'!Q28,1,0)),IF(SUM('O2'!Q25:Q27)&lt;&gt;0,1,0))</f>
        <v>0</v>
      </c>
      <c r="Q38" s="79">
        <f>+IF('O2'!R28&lt;&gt;"",IF((1+OUT_2_Check!$Q$4)*SUM('O2'!R25:R27)&lt;'O2'!R28,1,IF((1-OUT_2_Check!$Q$4)*SUM('O2'!R25:R27)&gt;'O2'!R28,1,0)),IF(SUM('O2'!R25:R27)&lt;&gt;0,1,0))</f>
        <v>0</v>
      </c>
      <c r="R38" s="79">
        <f>+IF('O2'!S28&lt;&gt;"",IF((1+OUT_2_Check!$Q$4)*SUM('O2'!S25:S27)&lt;'O2'!S28,1,IF((1-OUT_2_Check!$Q$4)*SUM('O2'!S25:S27)&gt;'O2'!S28,1,0)),IF(SUM('O2'!S25:S27)&lt;&gt;0,1,0))</f>
        <v>0</v>
      </c>
      <c r="S38" s="79">
        <f>+IF('O2'!T28&lt;&gt;"",IF((1+OUT_2_Check!$Q$4)*SUM('O2'!T25:T27)&lt;'O2'!T28,1,IF((1-OUT_2_Check!$Q$4)*SUM('O2'!T25:T27)&gt;'O2'!T28,1,0)),IF(SUM('O2'!T25:T27)&lt;&gt;0,1,0))</f>
        <v>0</v>
      </c>
      <c r="T38" s="79" t="e">
        <f>+IF('O2'!#REF!&lt;&gt;"",IF((1+OUT_2_Check!$Q$4)*SUM('O2'!#REF!)&lt;'O2'!#REF!,1,IF((1-OUT_2_Check!$Q$4)*SUM('O2'!#REF!)&gt;'O2'!#REF!,1,0)),IF(SUM('O2'!#REF!)&lt;&gt;0,1,0))</f>
        <v>#REF!</v>
      </c>
      <c r="U38" s="79">
        <f>+IF('O2'!U28&lt;&gt;"",IF((1+OUT_2_Check!$Q$4)*SUM('O2'!U25:U27)&lt;'O2'!U28,1,IF((1-OUT_2_Check!$Q$4)*SUM('O2'!U25:U27)&gt;'O2'!U28,1,0)),IF(SUM('O2'!U25:U27)&lt;&gt;0,1,0))</f>
        <v>0</v>
      </c>
      <c r="V38" s="79">
        <f>+IF('O2'!V28&lt;&gt;"",IF((1+OUT_2_Check!$Q$4)*SUM('O2'!V25:V27)&lt;'O2'!V28,1,IF((1-OUT_2_Check!$Q$4)*SUM('O2'!V25:V27)&gt;'O2'!V28,1,0)),IF(SUM('O2'!V25:V27)&lt;&gt;0,1,0))</f>
        <v>0</v>
      </c>
      <c r="W38" s="79">
        <f>+IF('O2'!W28&lt;&gt;"",IF((1+OUT_2_Check!$Q$4)*SUM('O2'!W25:W27)&lt;'O2'!W28,1,IF((1-OUT_2_Check!$Q$4)*SUM('O2'!W25:W27)&gt;'O2'!W28,1,0)),IF(SUM('O2'!W25:W27)&lt;&gt;0,1,0))</f>
        <v>0</v>
      </c>
      <c r="X38" s="79">
        <f>+IF('O2'!X28&lt;&gt;"",IF((1+OUT_2_Check!$Q$4)*SUM('O2'!X25:X27)&lt;'O2'!X28,1,IF((1-OUT_2_Check!$Q$4)*SUM('O2'!X25:X27)&gt;'O2'!X28,1,0)),IF(SUM('O2'!X25:X27)&lt;&gt;0,1,0))</f>
        <v>0</v>
      </c>
      <c r="Y38" s="79">
        <f>+IF('O2'!Y28&lt;&gt;"",IF((1+OUT_2_Check!$Q$4)*SUM('O2'!Y25:Y27)&lt;'O2'!Y28,1,IF((1-OUT_2_Check!$Q$4)*SUM('O2'!Y25:Y27)&gt;'O2'!Y28,1,0)),IF(SUM('O2'!Y25:Y27)&lt;&gt;0,1,0))</f>
        <v>0</v>
      </c>
      <c r="Z38" s="79">
        <f>+IF('O2'!Z28&lt;&gt;"",IF((1+OUT_2_Check!$Q$4)*SUM('O2'!Z25:Z27)&lt;'O2'!Z28,1,IF((1-OUT_2_Check!$Q$4)*SUM('O2'!Z25:Z27)&gt;'O2'!Z28,1,0)),IF(SUM('O2'!Z25:Z27)&lt;&gt;0,1,0))</f>
        <v>0</v>
      </c>
      <c r="AA38" s="79">
        <f>+IF('O2'!AA28&lt;&gt;"",IF((1+OUT_2_Check!$Q$4)*SUM('O2'!AA25:AA27)&lt;'O2'!AA28,1,IF((1-OUT_2_Check!$Q$4)*SUM('O2'!AA25:AA27)&gt;'O2'!AA28,1,0)),IF(SUM('O2'!AA25:AA27)&lt;&gt;0,1,0))</f>
        <v>0</v>
      </c>
      <c r="AB38" s="79">
        <f>+IF('O2'!AB28&lt;&gt;"",IF((1+OUT_2_Check!$Q$4)*SUM('O2'!AB25:AB27)&lt;'O2'!AB28,1,IF((1-OUT_2_Check!$Q$4)*SUM('O2'!AB25:AB27)&gt;'O2'!AB28,1,0)),IF(SUM('O2'!AB25:AB27)&lt;&gt;0,1,0))</f>
        <v>0</v>
      </c>
      <c r="AC38" s="79">
        <f>+IF('O2'!AC28&lt;&gt;"",IF((1+OUT_2_Check!$Q$4)*SUM('O2'!AC25:AC27)&lt;'O2'!AC28,1,IF((1-OUT_2_Check!$Q$4)*SUM('O2'!AC25:AC27)&gt;'O2'!AC28,1,0)),IF(SUM('O2'!AC25:AC27)&lt;&gt;0,1,0))</f>
        <v>0</v>
      </c>
      <c r="AD38" s="79">
        <f>+IF('O2'!AD28&lt;&gt;"",IF((1+OUT_2_Check!$Q$4)*SUM('O2'!AD25:AD27)&lt;'O2'!AD28,1,IF((1-OUT_2_Check!$Q$4)*SUM('O2'!AD25:AD27)&gt;'O2'!AD28,1,0)),IF(SUM('O2'!AD25:AD27)&lt;&gt;0,1,0))</f>
        <v>0</v>
      </c>
      <c r="AE38" s="79">
        <f>+IF('O2'!AE28&lt;&gt;"",IF((1+OUT_2_Check!$Q$4)*SUM('O2'!AE25:AE27)&lt;'O2'!AE28,1,IF((1-OUT_2_Check!$Q$4)*SUM('O2'!AE25:AE27)&gt;'O2'!AE28,1,0)),IF(SUM('O2'!AE25:AE27)&lt;&gt;0,1,0))</f>
        <v>0</v>
      </c>
      <c r="AF38" s="79">
        <f>+IF('O2'!AF28&lt;&gt;"",IF((1+OUT_2_Check!$Q$4)*SUM('O2'!AF25:AF27)&lt;'O2'!AF28,1,IF((1-OUT_2_Check!$Q$4)*SUM('O2'!AF25:AF27)&gt;'O2'!AF28,1,0)),IF(SUM('O2'!AF25:AF27)&lt;&gt;0,1,0))</f>
        <v>0</v>
      </c>
      <c r="AG38" s="79">
        <f>+IF('O2'!AG28&lt;&gt;"",IF((1+OUT_2_Check!$Q$4)*SUM('O2'!AG25:AG27)&lt;'O2'!AG28,1,IF((1-OUT_2_Check!$Q$4)*SUM('O2'!AG25:AG27)&gt;'O2'!AG28,1,0)),IF(SUM('O2'!AG25:AG27)&lt;&gt;0,1,0))</f>
        <v>0</v>
      </c>
      <c r="AH38" s="79">
        <f>+IF('O2'!AH28&lt;&gt;"",IF((1+OUT_2_Check!$Q$4)*SUM('O2'!AH25:AH27)&lt;'O2'!AH28,1,IF((1-OUT_2_Check!$Q$4)*SUM('O2'!AH25:AH27)&gt;'O2'!AH28,1,0)),IF(SUM('O2'!AH25:AH27)&lt;&gt;0,1,0))</f>
        <v>0</v>
      </c>
      <c r="AI38" s="79">
        <f>+IF('O2'!AI28&lt;&gt;"",IF((1+OUT_2_Check!$Q$4)*SUM('O2'!AI25:AI27)&lt;'O2'!AI28,1,IF((1-OUT_2_Check!$Q$4)*SUM('O2'!AI25:AI27)&gt;'O2'!AI28,1,0)),IF(SUM('O2'!AI25:AI27)&lt;&gt;0,1,0))</f>
        <v>0</v>
      </c>
      <c r="AJ38" s="79">
        <f>+IF('O2'!AJ28&lt;&gt;"",IF((1+OUT_2_Check!$Q$4)*SUM('O2'!AJ25:AJ27)&lt;'O2'!AJ28,1,IF((1-OUT_2_Check!$Q$4)*SUM('O2'!AJ25:AJ27)&gt;'O2'!AJ28,1,0)),IF(SUM('O2'!AJ25:AJ27)&lt;&gt;0,1,0))</f>
        <v>0</v>
      </c>
      <c r="AK38" s="79">
        <f>+IF('O2'!AK28&lt;&gt;"",IF((1+OUT_2_Check!$Q$4)*SUM('O2'!AK25:AK27)&lt;'O2'!AK28,1,IF((1-OUT_2_Check!$Q$4)*SUM('O2'!AK25:AK27)&gt;'O2'!AK28,1,0)),IF(SUM('O2'!AK25:AK27)&lt;&gt;0,1,0))</f>
        <v>0</v>
      </c>
      <c r="AL38" s="79">
        <f>+IF('O2'!AL28&lt;&gt;"",IF((1+OUT_2_Check!$Q$4)*SUM('O2'!AL25:AL27)&lt;'O2'!AL28,1,IF((1-OUT_2_Check!$Q$4)*SUM('O2'!AL25:AL27)&gt;'O2'!AL28,1,0)),IF(SUM('O2'!AL25:AL27)&lt;&gt;0,1,0))</f>
        <v>0</v>
      </c>
      <c r="AM38" s="79">
        <f>+IF('O2'!AM28&lt;&gt;"",IF((1+OUT_2_Check!$Q$4)*SUM('O2'!AM25:AM27)&lt;'O2'!AM28,1,IF((1-OUT_2_Check!$Q$4)*SUM('O2'!AM25:AM27)&gt;'O2'!AM28,1,0)),IF(SUM('O2'!AM25:AM27)&lt;&gt;0,1,0))</f>
        <v>0</v>
      </c>
      <c r="AN38" s="79" t="e">
        <f>+IF('O2'!#REF!&lt;&gt;"",IF((1+OUT_2_Check!$Q$4)*SUM('O2'!#REF!)&lt;'O2'!#REF!,1,IF((1-OUT_2_Check!$Q$4)*SUM('O2'!#REF!)&gt;'O2'!#REF!,1,0)),IF(SUM('O2'!#REF!)&lt;&gt;0,1,0))</f>
        <v>#REF!</v>
      </c>
      <c r="AO38" s="79" t="e">
        <f>+IF('O2'!#REF!&lt;&gt;"",IF((1+OUT_2_Check!$Q$4)*SUM('O2'!#REF!)&lt;'O2'!#REF!,1,IF((1-OUT_2_Check!$Q$4)*SUM('O2'!#REF!)&gt;'O2'!#REF!,1,0)),IF(SUM('O2'!#REF!)&lt;&gt;0,1,0))</f>
        <v>#REF!</v>
      </c>
      <c r="AP38" s="79">
        <f>+IF('O2'!AN28&lt;&gt;"",IF((1+OUT_2_Check!$Q$4)*SUM('O2'!AN25:AN27)&lt;'O2'!AN28,1,IF((1-OUT_2_Check!$Q$4)*SUM('O2'!AN25:AN27)&gt;'O2'!AN28,1,0)),IF(SUM('O2'!AN25:AN27)&lt;&gt;0,1,0))</f>
        <v>0</v>
      </c>
      <c r="AQ38" s="79">
        <f>+IF('O2'!AO28&lt;&gt;"",IF((1+OUT_2_Check!$Q$4)*SUM('O2'!AO25:AO27)&lt;'O2'!AO28,1,IF((1-OUT_2_Check!$Q$4)*SUM('O2'!AO25:AO27)&gt;'O2'!AO28,1,0)),IF(SUM('O2'!AO25:AO27)&lt;&gt;0,1,0))</f>
        <v>0</v>
      </c>
      <c r="AR38" s="79">
        <f>+IF('O2'!AP28&lt;&gt;"",IF((1+OUT_2_Check!$Q$4)*SUM('O2'!AP25:AP27)&lt;'O2'!AP28,1,IF((1-OUT_2_Check!$Q$4)*SUM('O2'!AP25:AP27)&gt;'O2'!AP28,1,0)),IF(SUM('O2'!AP25:AP27)&lt;&gt;0,1,0))</f>
        <v>0</v>
      </c>
      <c r="AS38" s="79">
        <f>+IF('O2'!AQ28&lt;&gt;"",IF((1+OUT_2_Check!$Q$4)*SUM('O2'!AQ25:AQ27)&lt;'O2'!AQ28,1,IF((1-OUT_2_Check!$Q$4)*SUM('O2'!AQ25:AQ27)&gt;'O2'!AQ28,1,0)),IF(SUM('O2'!AQ25:AQ27)&lt;&gt;0,1,0))</f>
        <v>0</v>
      </c>
      <c r="AT38" s="89">
        <f>+IF('O2'!AR28&lt;&gt;"",IF((1+OUT_2_Check!$Q$4)*SUM('O2'!D28:AQ28)&lt;'O2'!AR28,1,IF((1-OUT_2_Check!$Q$4)*SUM('O2'!D28:AQ28)&gt;'O2'!AR28,1,0)),IF(SUM('O2'!D28:AQ28)&lt;&gt;0,1,0))</f>
        <v>0</v>
      </c>
    </row>
    <row r="39" spans="1:46" s="49" customFormat="1" ht="18" customHeight="1">
      <c r="A39" s="59"/>
      <c r="B39" s="61"/>
      <c r="C39" s="61"/>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row>
    <row r="40" spans="1:46" s="49" customFormat="1" ht="18" customHeight="1">
      <c r="A40" s="59"/>
      <c r="B40" s="61" t="s">
        <v>17</v>
      </c>
      <c r="C40" s="61"/>
      <c r="D40" s="86">
        <f>+IF('O2'!D29&lt;&gt;"",IF((1+OUT_2_Check!$Q$4)*SUM('O2'!D28,'O2'!D23)&lt;'O2'!D29,1,IF((1-OUT_2_Check!$Q$4)*SUM('O2'!D28,'O2'!D23)&gt;'O2'!D29,1,0)),IF(SUM('O2'!D28,'O2'!D23)&lt;&gt;0,1,0))</f>
        <v>0</v>
      </c>
      <c r="E40" s="86">
        <f>+IF('O2'!E29&lt;&gt;"",IF((1+OUT_2_Check!$Q$4)*SUM('O2'!E28,'O2'!E23)&lt;'O2'!E29,1,IF((1-OUT_2_Check!$Q$4)*SUM('O2'!E28,'O2'!E23)&gt;'O2'!E29,1,0)),IF(SUM('O2'!E28,'O2'!E23)&lt;&gt;0,1,0))</f>
        <v>0</v>
      </c>
      <c r="F40" s="86">
        <f>+IF('O2'!F29&lt;&gt;"",IF((1+OUT_2_Check!$Q$4)*SUM('O2'!F28,'O2'!F23)&lt;'O2'!F29,1,IF((1-OUT_2_Check!$Q$4)*SUM('O2'!F28,'O2'!F23)&gt;'O2'!F29,1,0)),IF(SUM('O2'!F28,'O2'!F23)&lt;&gt;0,1,0))</f>
        <v>0</v>
      </c>
      <c r="G40" s="86">
        <f>+IF('O2'!G29&lt;&gt;"",IF((1+OUT_2_Check!$Q$4)*SUM('O2'!G28,'O2'!G23)&lt;'O2'!G29,1,IF((1-OUT_2_Check!$Q$4)*SUM('O2'!G28,'O2'!G23)&gt;'O2'!G29,1,0)),IF(SUM('O2'!G28,'O2'!G23)&lt;&gt;0,1,0))</f>
        <v>0</v>
      </c>
      <c r="H40" s="86">
        <f>+IF('O2'!H29&lt;&gt;"",IF((1+OUT_2_Check!$Q$4)*SUM('O2'!H28,'O2'!H23)&lt;'O2'!H29,1,IF((1-OUT_2_Check!$Q$4)*SUM('O2'!H28,'O2'!H23)&gt;'O2'!H29,1,0)),IF(SUM('O2'!H28,'O2'!H23)&lt;&gt;0,1,0))</f>
        <v>0</v>
      </c>
      <c r="I40" s="86">
        <f>+IF('O2'!I29&lt;&gt;"",IF((1+OUT_2_Check!$Q$4)*SUM('O2'!I28,'O2'!I23)&lt;'O2'!I29,1,IF((1-OUT_2_Check!$Q$4)*SUM('O2'!I28,'O2'!I23)&gt;'O2'!I29,1,0)),IF(SUM('O2'!I28,'O2'!I23)&lt;&gt;0,1,0))</f>
        <v>0</v>
      </c>
      <c r="J40" s="86">
        <f>+IF('O2'!J29&lt;&gt;"",IF((1+OUT_2_Check!$Q$4)*SUM('O2'!J28,'O2'!J23)&lt;'O2'!J29,1,IF((1-OUT_2_Check!$Q$4)*SUM('O2'!J28,'O2'!J23)&gt;'O2'!J29,1,0)),IF(SUM('O2'!J28,'O2'!J23)&lt;&gt;0,1,0))</f>
        <v>0</v>
      </c>
      <c r="K40" s="86">
        <f>+IF('O2'!L29&lt;&gt;"",IF((1+OUT_2_Check!$Q$4)*SUM('O2'!L28,'O2'!L23)&lt;'O2'!L29,1,IF((1-OUT_2_Check!$Q$4)*SUM('O2'!L28,'O2'!L23)&gt;'O2'!L29,1,0)),IF(SUM('O2'!L28,'O2'!L23)&lt;&gt;0,1,0))</f>
        <v>0</v>
      </c>
      <c r="L40" s="86">
        <f>+IF('O2'!M29&lt;&gt;"",IF((1+OUT_2_Check!$Q$4)*SUM('O2'!M28,'O2'!M23)&lt;'O2'!M29,1,IF((1-OUT_2_Check!$Q$4)*SUM('O2'!M28,'O2'!M23)&gt;'O2'!M29,1,0)),IF(SUM('O2'!M28,'O2'!M23)&lt;&gt;0,1,0))</f>
        <v>0</v>
      </c>
      <c r="M40" s="86">
        <f>+IF('O2'!N29&lt;&gt;"",IF((1+OUT_2_Check!$Q$4)*SUM('O2'!N28,'O2'!N23)&lt;'O2'!N29,1,IF((1-OUT_2_Check!$Q$4)*SUM('O2'!N28,'O2'!N23)&gt;'O2'!N29,1,0)),IF(SUM('O2'!N28,'O2'!N23)&lt;&gt;0,1,0))</f>
        <v>0</v>
      </c>
      <c r="N40" s="86">
        <f>+IF('O2'!O29&lt;&gt;"",IF((1+OUT_2_Check!$Q$4)*SUM('O2'!O28,'O2'!O23)&lt;'O2'!O29,1,IF((1-OUT_2_Check!$Q$4)*SUM('O2'!O28,'O2'!O23)&gt;'O2'!O29,1,0)),IF(SUM('O2'!O28,'O2'!O23)&lt;&gt;0,1,0))</f>
        <v>0</v>
      </c>
      <c r="O40" s="86">
        <f>+IF('O2'!P29&lt;&gt;"",IF((1+OUT_2_Check!$Q$4)*SUM('O2'!P28,'O2'!P23)&lt;'O2'!P29,1,IF((1-OUT_2_Check!$Q$4)*SUM('O2'!P28,'O2'!P23)&gt;'O2'!P29,1,0)),IF(SUM('O2'!P28,'O2'!P23)&lt;&gt;0,1,0))</f>
        <v>0</v>
      </c>
      <c r="P40" s="86">
        <f>+IF('O2'!Q29&lt;&gt;"",IF((1+OUT_2_Check!$Q$4)*SUM('O2'!Q28,'O2'!Q23)&lt;'O2'!Q29,1,IF((1-OUT_2_Check!$Q$4)*SUM('O2'!Q28,'O2'!Q23)&gt;'O2'!Q29,1,0)),IF(SUM('O2'!Q28,'O2'!Q23)&lt;&gt;0,1,0))</f>
        <v>0</v>
      </c>
      <c r="Q40" s="86">
        <f>+IF('O2'!R29&lt;&gt;"",IF((1+OUT_2_Check!$Q$4)*SUM('O2'!R28,'O2'!R23)&lt;'O2'!R29,1,IF((1-OUT_2_Check!$Q$4)*SUM('O2'!R28,'O2'!R23)&gt;'O2'!R29,1,0)),IF(SUM('O2'!R28,'O2'!R23)&lt;&gt;0,1,0))</f>
        <v>0</v>
      </c>
      <c r="R40" s="86">
        <f>+IF('O2'!S29&lt;&gt;"",IF((1+OUT_2_Check!$Q$4)*SUM('O2'!S28,'O2'!S23)&lt;'O2'!S29,1,IF((1-OUT_2_Check!$Q$4)*SUM('O2'!S28,'O2'!S23)&gt;'O2'!S29,1,0)),IF(SUM('O2'!S28,'O2'!S23)&lt;&gt;0,1,0))</f>
        <v>0</v>
      </c>
      <c r="S40" s="86">
        <f>+IF('O2'!T29&lt;&gt;"",IF((1+OUT_2_Check!$Q$4)*SUM('O2'!T28,'O2'!T23)&lt;'O2'!T29,1,IF((1-OUT_2_Check!$Q$4)*SUM('O2'!T28,'O2'!T23)&gt;'O2'!T29,1,0)),IF(SUM('O2'!T28,'O2'!T23)&lt;&gt;0,1,0))</f>
        <v>0</v>
      </c>
      <c r="T40" s="86" t="e">
        <f>+IF('O2'!#REF!&lt;&gt;"",IF((1+OUT_2_Check!$Q$4)*SUM('O2'!#REF!,'O2'!#REF!)&lt;'O2'!#REF!,1,IF((1-OUT_2_Check!$Q$4)*SUM('O2'!#REF!,'O2'!#REF!)&gt;'O2'!#REF!,1,0)),IF(SUM('O2'!#REF!,'O2'!#REF!)&lt;&gt;0,1,0))</f>
        <v>#REF!</v>
      </c>
      <c r="U40" s="86">
        <f>+IF('O2'!U29&lt;&gt;"",IF((1+OUT_2_Check!$Q$4)*SUM('O2'!U28,'O2'!U23)&lt;'O2'!U29,1,IF((1-OUT_2_Check!$Q$4)*SUM('O2'!U28,'O2'!U23)&gt;'O2'!U29,1,0)),IF(SUM('O2'!U28,'O2'!U23)&lt;&gt;0,1,0))</f>
        <v>0</v>
      </c>
      <c r="V40" s="86">
        <f>+IF('O2'!V29&lt;&gt;"",IF((1+OUT_2_Check!$Q$4)*SUM('O2'!V28,'O2'!V23)&lt;'O2'!V29,1,IF((1-OUT_2_Check!$Q$4)*SUM('O2'!V28,'O2'!V23)&gt;'O2'!V29,1,0)),IF(SUM('O2'!V28,'O2'!V23)&lt;&gt;0,1,0))</f>
        <v>0</v>
      </c>
      <c r="W40" s="86">
        <f>+IF('O2'!W29&lt;&gt;"",IF((1+OUT_2_Check!$Q$4)*SUM('O2'!W28,'O2'!W23)&lt;'O2'!W29,1,IF((1-OUT_2_Check!$Q$4)*SUM('O2'!W28,'O2'!W23)&gt;'O2'!W29,1,0)),IF(SUM('O2'!W28,'O2'!W23)&lt;&gt;0,1,0))</f>
        <v>0</v>
      </c>
      <c r="X40" s="86">
        <f>+IF('O2'!X29&lt;&gt;"",IF((1+OUT_2_Check!$Q$4)*SUM('O2'!X28,'O2'!X23)&lt;'O2'!X29,1,IF((1-OUT_2_Check!$Q$4)*SUM('O2'!X28,'O2'!X23)&gt;'O2'!X29,1,0)),IF(SUM('O2'!X28,'O2'!X23)&lt;&gt;0,1,0))</f>
        <v>0</v>
      </c>
      <c r="Y40" s="86">
        <f>+IF('O2'!Y29&lt;&gt;"",IF((1+OUT_2_Check!$Q$4)*SUM('O2'!Y28,'O2'!Y23)&lt;'O2'!Y29,1,IF((1-OUT_2_Check!$Q$4)*SUM('O2'!Y28,'O2'!Y23)&gt;'O2'!Y29,1,0)),IF(SUM('O2'!Y28,'O2'!Y23)&lt;&gt;0,1,0))</f>
        <v>0</v>
      </c>
      <c r="Z40" s="86">
        <f>+IF('O2'!Z29&lt;&gt;"",IF((1+OUT_2_Check!$Q$4)*SUM('O2'!Z28,'O2'!Z23)&lt;'O2'!Z29,1,IF((1-OUT_2_Check!$Q$4)*SUM('O2'!Z28,'O2'!Z23)&gt;'O2'!Z29,1,0)),IF(SUM('O2'!Z28,'O2'!Z23)&lt;&gt;0,1,0))</f>
        <v>0</v>
      </c>
      <c r="AA40" s="86">
        <f>+IF('O2'!AA29&lt;&gt;"",IF((1+OUT_2_Check!$Q$4)*SUM('O2'!AA28,'O2'!AA23)&lt;'O2'!AA29,1,IF((1-OUT_2_Check!$Q$4)*SUM('O2'!AA28,'O2'!AA23)&gt;'O2'!AA29,1,0)),IF(SUM('O2'!AA28,'O2'!AA23)&lt;&gt;0,1,0))</f>
        <v>0</v>
      </c>
      <c r="AB40" s="86">
        <f>+IF('O2'!AB29&lt;&gt;"",IF((1+OUT_2_Check!$Q$4)*SUM('O2'!AB28,'O2'!AB23)&lt;'O2'!AB29,1,IF((1-OUT_2_Check!$Q$4)*SUM('O2'!AB28,'O2'!AB23)&gt;'O2'!AB29,1,0)),IF(SUM('O2'!AB28,'O2'!AB23)&lt;&gt;0,1,0))</f>
        <v>0</v>
      </c>
      <c r="AC40" s="86">
        <f>+IF('O2'!AC29&lt;&gt;"",IF((1+OUT_2_Check!$Q$4)*SUM('O2'!AC28,'O2'!AC23)&lt;'O2'!AC29,1,IF((1-OUT_2_Check!$Q$4)*SUM('O2'!AC28,'O2'!AC23)&gt;'O2'!AC29,1,0)),IF(SUM('O2'!AC28,'O2'!AC23)&lt;&gt;0,1,0))</f>
        <v>0</v>
      </c>
      <c r="AD40" s="86">
        <f>+IF('O2'!AD29&lt;&gt;"",IF((1+OUT_2_Check!$Q$4)*SUM('O2'!AD28,'O2'!AD23)&lt;'O2'!AD29,1,IF((1-OUT_2_Check!$Q$4)*SUM('O2'!AD28,'O2'!AD23)&gt;'O2'!AD29,1,0)),IF(SUM('O2'!AD28,'O2'!AD23)&lt;&gt;0,1,0))</f>
        <v>0</v>
      </c>
      <c r="AE40" s="86">
        <f>+IF('O2'!AE29&lt;&gt;"",IF((1+OUT_2_Check!$Q$4)*SUM('O2'!AE28,'O2'!AE23)&lt;'O2'!AE29,1,IF((1-OUT_2_Check!$Q$4)*SUM('O2'!AE28,'O2'!AE23)&gt;'O2'!AE29,1,0)),IF(SUM('O2'!AE28,'O2'!AE23)&lt;&gt;0,1,0))</f>
        <v>0</v>
      </c>
      <c r="AF40" s="86">
        <f>+IF('O2'!AF29&lt;&gt;"",IF((1+OUT_2_Check!$Q$4)*SUM('O2'!AF28,'O2'!AF23)&lt;'O2'!AF29,1,IF((1-OUT_2_Check!$Q$4)*SUM('O2'!AF28,'O2'!AF23)&gt;'O2'!AF29,1,0)),IF(SUM('O2'!AF28,'O2'!AF23)&lt;&gt;0,1,0))</f>
        <v>0</v>
      </c>
      <c r="AG40" s="86">
        <f>+IF('O2'!AG29&lt;&gt;"",IF((1+OUT_2_Check!$Q$4)*SUM('O2'!AG28,'O2'!AG23)&lt;'O2'!AG29,1,IF((1-OUT_2_Check!$Q$4)*SUM('O2'!AG28,'O2'!AG23)&gt;'O2'!AG29,1,0)),IF(SUM('O2'!AG28,'O2'!AG23)&lt;&gt;0,1,0))</f>
        <v>0</v>
      </c>
      <c r="AH40" s="86">
        <f>+IF('O2'!AH29&lt;&gt;"",IF((1+OUT_2_Check!$Q$4)*SUM('O2'!AH28,'O2'!AH23)&lt;'O2'!AH29,1,IF((1-OUT_2_Check!$Q$4)*SUM('O2'!AH28,'O2'!AH23)&gt;'O2'!AH29,1,0)),IF(SUM('O2'!AH28,'O2'!AH23)&lt;&gt;0,1,0))</f>
        <v>0</v>
      </c>
      <c r="AI40" s="86">
        <f>+IF('O2'!AI29&lt;&gt;"",IF((1+OUT_2_Check!$Q$4)*SUM('O2'!AI28,'O2'!AI23)&lt;'O2'!AI29,1,IF((1-OUT_2_Check!$Q$4)*SUM('O2'!AI28,'O2'!AI23)&gt;'O2'!AI29,1,0)),IF(SUM('O2'!AI28,'O2'!AI23)&lt;&gt;0,1,0))</f>
        <v>0</v>
      </c>
      <c r="AJ40" s="86">
        <f>+IF('O2'!AJ29&lt;&gt;"",IF((1+OUT_2_Check!$Q$4)*SUM('O2'!AJ28,'O2'!AJ23)&lt;'O2'!AJ29,1,IF((1-OUT_2_Check!$Q$4)*SUM('O2'!AJ28,'O2'!AJ23)&gt;'O2'!AJ29,1,0)),IF(SUM('O2'!AJ28,'O2'!AJ23)&lt;&gt;0,1,0))</f>
        <v>0</v>
      </c>
      <c r="AK40" s="86">
        <f>+IF('O2'!AK29&lt;&gt;"",IF((1+OUT_2_Check!$Q$4)*SUM('O2'!AK28,'O2'!AK23)&lt;'O2'!AK29,1,IF((1-OUT_2_Check!$Q$4)*SUM('O2'!AK28,'O2'!AK23)&gt;'O2'!AK29,1,0)),IF(SUM('O2'!AK28,'O2'!AK23)&lt;&gt;0,1,0))</f>
        <v>0</v>
      </c>
      <c r="AL40" s="86">
        <f>+IF('O2'!AL29&lt;&gt;"",IF((1+OUT_2_Check!$Q$4)*SUM('O2'!AL28,'O2'!AL23)&lt;'O2'!AL29,1,IF((1-OUT_2_Check!$Q$4)*SUM('O2'!AL28,'O2'!AL23)&gt;'O2'!AL29,1,0)),IF(SUM('O2'!AL28,'O2'!AL23)&lt;&gt;0,1,0))</f>
        <v>0</v>
      </c>
      <c r="AM40" s="86">
        <f>+IF('O2'!AM29&lt;&gt;"",IF((1+OUT_2_Check!$Q$4)*SUM('O2'!AM28,'O2'!AM23)&lt;'O2'!AM29,1,IF((1-OUT_2_Check!$Q$4)*SUM('O2'!AM28,'O2'!AM23)&gt;'O2'!AM29,1,0)),IF(SUM('O2'!AM28,'O2'!AM23)&lt;&gt;0,1,0))</f>
        <v>0</v>
      </c>
      <c r="AN40" s="86" t="e">
        <f>+IF('O2'!#REF!&lt;&gt;"",IF((1+OUT_2_Check!$Q$4)*SUM('O2'!#REF!,'O2'!#REF!)&lt;'O2'!#REF!,1,IF((1-OUT_2_Check!$Q$4)*SUM('O2'!#REF!,'O2'!#REF!)&gt;'O2'!#REF!,1,0)),IF(SUM('O2'!#REF!,'O2'!#REF!)&lt;&gt;0,1,0))</f>
        <v>#REF!</v>
      </c>
      <c r="AO40" s="86" t="e">
        <f>+IF('O2'!#REF!&lt;&gt;"",IF((1+OUT_2_Check!$Q$4)*SUM('O2'!#REF!,'O2'!#REF!)&lt;'O2'!#REF!,1,IF((1-OUT_2_Check!$Q$4)*SUM('O2'!#REF!,'O2'!#REF!)&gt;'O2'!#REF!,1,0)),IF(SUM('O2'!#REF!,'O2'!#REF!)&lt;&gt;0,1,0))</f>
        <v>#REF!</v>
      </c>
      <c r="AP40" s="86">
        <f>+IF('O2'!AN29&lt;&gt;"",IF((1+OUT_2_Check!$Q$4)*SUM('O2'!AN28,'O2'!AN23)&lt;'O2'!AN29,1,IF((1-OUT_2_Check!$Q$4)*SUM('O2'!AN28,'O2'!AN23)&gt;'O2'!AN29,1,0)),IF(SUM('O2'!AN28,'O2'!AN23)&lt;&gt;0,1,0))</f>
        <v>0</v>
      </c>
      <c r="AQ40" s="86">
        <f>+IF('O2'!AO29&lt;&gt;"",IF((1+OUT_2_Check!$Q$4)*SUM('O2'!AO28,'O2'!AO23)&lt;'O2'!AO29,1,IF((1-OUT_2_Check!$Q$4)*SUM('O2'!AO28,'O2'!AO23)&gt;'O2'!AO29,1,0)),IF(SUM('O2'!AO28,'O2'!AO23)&lt;&gt;0,1,0))</f>
        <v>0</v>
      </c>
      <c r="AR40" s="86">
        <f>+IF('O2'!AP29&lt;&gt;"",IF((1+OUT_2_Check!$Q$4)*SUM('O2'!AP28,'O2'!AP23)&lt;'O2'!AP29,1,IF((1-OUT_2_Check!$Q$4)*SUM('O2'!AP28,'O2'!AP23)&gt;'O2'!AP29,1,0)),IF(SUM('O2'!AP28,'O2'!AP23)&lt;&gt;0,1,0))</f>
        <v>0</v>
      </c>
      <c r="AS40" s="86">
        <f>+IF('O2'!AQ29&lt;&gt;"",IF((1+OUT_2_Check!$Q$4)*SUM('O2'!AQ28,'O2'!AQ23)&lt;'O2'!AQ29,1,IF((1-OUT_2_Check!$Q$4)*SUM('O2'!AQ28,'O2'!AQ23)&gt;'O2'!AQ29,1,0)),IF(SUM('O2'!AQ28,'O2'!AQ23)&lt;&gt;0,1,0))</f>
        <v>0</v>
      </c>
      <c r="AT40" s="89">
        <f>+IF('O2'!AR29&lt;&gt;"",IF((1+OUT_2_Check!$Q$4)*SUM('O2'!D29:AQ29)&lt;'O2'!AR29,1,IF((1-OUT_2_Check!$Q$4)*SUM('O2'!D29:AQ29)&gt;'O2'!AR29,1,0)),IF(SUM('O2'!D29:AQ29)&lt;&gt;0,1,0))</f>
        <v>0</v>
      </c>
    </row>
    <row r="41" spans="1:46" s="49" customFormat="1" ht="18" customHeight="1">
      <c r="A41" s="59"/>
      <c r="B41" s="61"/>
      <c r="C41" s="61"/>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row>
    <row r="42" spans="1:46" s="49" customFormat="1" ht="18" customHeight="1">
      <c r="A42" s="66"/>
      <c r="B42" s="61" t="s">
        <v>100</v>
      </c>
      <c r="C42" s="55"/>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0"/>
    </row>
    <row r="43" spans="1:46" s="49" customFormat="1" ht="18" customHeight="1">
      <c r="A43" s="59"/>
      <c r="B43" s="61"/>
      <c r="C43" s="61"/>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row>
    <row r="44" spans="1:46" s="49" customFormat="1" ht="18" customHeight="1">
      <c r="A44" s="59"/>
      <c r="B44" s="157" t="s">
        <v>130</v>
      </c>
      <c r="C44" s="55"/>
      <c r="D44" s="88">
        <f>+IF('O2'!D31&lt;&gt;"",IF((1+OUT_2_Check!$Q$4)*SUM('O2'!D12,'O2'!D17,'O2'!D29,'O2'!D30)&lt;'O2'!D31,1,IF((1-OUT_2_Check!$Q$4)*SUM('O2'!D12,'O2'!D17,'O2'!D29,'O2'!D30)&gt;'O2'!D31,1,0)),IF(SUM('O2'!D12,'O2'!D17,'O2'!D29,'O2'!D30)&lt;&gt;0,1,0))</f>
        <v>0</v>
      </c>
      <c r="E44" s="88">
        <f>+IF('O2'!E31&lt;&gt;"",IF((1+OUT_2_Check!$Q$4)*SUM('O2'!E12,'O2'!E17,'O2'!E29,'O2'!E30)&lt;'O2'!E31,1,IF((1-OUT_2_Check!$Q$4)*SUM('O2'!E12,'O2'!E17,'O2'!E29,'O2'!E30)&gt;'O2'!E31,1,0)),IF(SUM('O2'!E12,'O2'!E17,'O2'!E29,'O2'!E30)&lt;&gt;0,1,0))</f>
        <v>0</v>
      </c>
      <c r="F44" s="88">
        <f>+IF('O2'!F31&lt;&gt;"",IF((1+OUT_2_Check!$Q$4)*SUM('O2'!F12,'O2'!F17,'O2'!F29,'O2'!F30)&lt;'O2'!F31,1,IF((1-OUT_2_Check!$Q$4)*SUM('O2'!F12,'O2'!F17,'O2'!F29,'O2'!F30)&gt;'O2'!F31,1,0)),IF(SUM('O2'!F12,'O2'!F17,'O2'!F29,'O2'!F30)&lt;&gt;0,1,0))</f>
        <v>0</v>
      </c>
      <c r="G44" s="88">
        <f>+IF('O2'!G31&lt;&gt;"",IF((1+OUT_2_Check!$Q$4)*SUM('O2'!G12,'O2'!G17,'O2'!G29,'O2'!G30)&lt;'O2'!G31,1,IF((1-OUT_2_Check!$Q$4)*SUM('O2'!G12,'O2'!G17,'O2'!G29,'O2'!G30)&gt;'O2'!G31,1,0)),IF(SUM('O2'!G12,'O2'!G17,'O2'!G29,'O2'!G30)&lt;&gt;0,1,0))</f>
        <v>0</v>
      </c>
      <c r="H44" s="88">
        <f>+IF('O2'!H31&lt;&gt;"",IF((1+OUT_2_Check!$Q$4)*SUM('O2'!H12,'O2'!H17,'O2'!H29,'O2'!H30)&lt;'O2'!H31,1,IF((1-OUT_2_Check!$Q$4)*SUM('O2'!H12,'O2'!H17,'O2'!H29,'O2'!H30)&gt;'O2'!H31,1,0)),IF(SUM('O2'!H12,'O2'!H17,'O2'!H29,'O2'!H30)&lt;&gt;0,1,0))</f>
        <v>0</v>
      </c>
      <c r="I44" s="88">
        <f>+IF('O2'!I31&lt;&gt;"",IF((1+OUT_2_Check!$Q$4)*SUM('O2'!I12,'O2'!I17,'O2'!I29,'O2'!I30)&lt;'O2'!I31,1,IF((1-OUT_2_Check!$Q$4)*SUM('O2'!I12,'O2'!I17,'O2'!I29,'O2'!I30)&gt;'O2'!I31,1,0)),IF(SUM('O2'!I12,'O2'!I17,'O2'!I29,'O2'!I30)&lt;&gt;0,1,0))</f>
        <v>0</v>
      </c>
      <c r="J44" s="88">
        <f>+IF('O2'!J31&lt;&gt;"",IF((1+OUT_2_Check!$Q$4)*SUM('O2'!J12,'O2'!J17,'O2'!J29,'O2'!J30)&lt;'O2'!J31,1,IF((1-OUT_2_Check!$Q$4)*SUM('O2'!J12,'O2'!J17,'O2'!J29,'O2'!J30)&gt;'O2'!J31,1,0)),IF(SUM('O2'!J12,'O2'!J17,'O2'!J29,'O2'!J30)&lt;&gt;0,1,0))</f>
        <v>0</v>
      </c>
      <c r="K44" s="88">
        <f>+IF('O2'!L31&lt;&gt;"",IF((1+OUT_2_Check!$Q$4)*SUM('O2'!L12,'O2'!L17,'O2'!L29,'O2'!L30)&lt;'O2'!L31,1,IF((1-OUT_2_Check!$Q$4)*SUM('O2'!L12,'O2'!L17,'O2'!L29,'O2'!L30)&gt;'O2'!L31,1,0)),IF(SUM('O2'!L12,'O2'!L17,'O2'!L29,'O2'!L30)&lt;&gt;0,1,0))</f>
        <v>0</v>
      </c>
      <c r="L44" s="88">
        <f>+IF('O2'!M31&lt;&gt;"",IF((1+OUT_2_Check!$Q$4)*SUM('O2'!M12,'O2'!M17,'O2'!M29,'O2'!M30)&lt;'O2'!M31,1,IF((1-OUT_2_Check!$Q$4)*SUM('O2'!M12,'O2'!M17,'O2'!M29,'O2'!M30)&gt;'O2'!M31,1,0)),IF(SUM('O2'!M12,'O2'!M17,'O2'!M29,'O2'!M30)&lt;&gt;0,1,0))</f>
        <v>0</v>
      </c>
      <c r="M44" s="88">
        <f>+IF('O2'!N31&lt;&gt;"",IF((1+OUT_2_Check!$Q$4)*SUM('O2'!N12,'O2'!N17,'O2'!N29,'O2'!N30)&lt;'O2'!N31,1,IF((1-OUT_2_Check!$Q$4)*SUM('O2'!N12,'O2'!N17,'O2'!N29,'O2'!N30)&gt;'O2'!N31,1,0)),IF(SUM('O2'!N12,'O2'!N17,'O2'!N29,'O2'!N30)&lt;&gt;0,1,0))</f>
        <v>0</v>
      </c>
      <c r="N44" s="88">
        <f>+IF('O2'!O31&lt;&gt;"",IF((1+OUT_2_Check!$Q$4)*SUM('O2'!O12,'O2'!O17,'O2'!O29,'O2'!O30)&lt;'O2'!O31,1,IF((1-OUT_2_Check!$Q$4)*SUM('O2'!O12,'O2'!O17,'O2'!O29,'O2'!O30)&gt;'O2'!O31,1,0)),IF(SUM('O2'!O12,'O2'!O17,'O2'!O29,'O2'!O30)&lt;&gt;0,1,0))</f>
        <v>0</v>
      </c>
      <c r="O44" s="88">
        <f>+IF('O2'!P31&lt;&gt;"",IF((1+OUT_2_Check!$Q$4)*SUM('O2'!P12,'O2'!P17,'O2'!P29,'O2'!P30)&lt;'O2'!P31,1,IF((1-OUT_2_Check!$Q$4)*SUM('O2'!P12,'O2'!P17,'O2'!P29,'O2'!P30)&gt;'O2'!P31,1,0)),IF(SUM('O2'!P12,'O2'!P17,'O2'!P29,'O2'!P30)&lt;&gt;0,1,0))</f>
        <v>0</v>
      </c>
      <c r="P44" s="88">
        <f>+IF('O2'!Q31&lt;&gt;"",IF((1+OUT_2_Check!$Q$4)*SUM('O2'!Q12,'O2'!Q17,'O2'!Q29,'O2'!Q30)&lt;'O2'!Q31,1,IF((1-OUT_2_Check!$Q$4)*SUM('O2'!Q12,'O2'!Q17,'O2'!Q29,'O2'!Q30)&gt;'O2'!Q31,1,0)),IF(SUM('O2'!Q12,'O2'!Q17,'O2'!Q29,'O2'!Q30)&lt;&gt;0,1,0))</f>
        <v>0</v>
      </c>
      <c r="Q44" s="88">
        <f>+IF('O2'!R31&lt;&gt;"",IF((1+OUT_2_Check!$Q$4)*SUM('O2'!R12,'O2'!R17,'O2'!R29,'O2'!R30)&lt;'O2'!R31,1,IF((1-OUT_2_Check!$Q$4)*SUM('O2'!R12,'O2'!R17,'O2'!R29,'O2'!R30)&gt;'O2'!R31,1,0)),IF(SUM('O2'!R12,'O2'!R17,'O2'!R29,'O2'!R30)&lt;&gt;0,1,0))</f>
        <v>0</v>
      </c>
      <c r="R44" s="88">
        <f>+IF('O2'!S31&lt;&gt;"",IF((1+OUT_2_Check!$Q$4)*SUM('O2'!S12,'O2'!S17,'O2'!S29,'O2'!S30)&lt;'O2'!S31,1,IF((1-OUT_2_Check!$Q$4)*SUM('O2'!S12,'O2'!S17,'O2'!S29,'O2'!S30)&gt;'O2'!S31,1,0)),IF(SUM('O2'!S12,'O2'!S17,'O2'!S29,'O2'!S30)&lt;&gt;0,1,0))</f>
        <v>0</v>
      </c>
      <c r="S44" s="88">
        <f>+IF('O2'!T31&lt;&gt;"",IF((1+OUT_2_Check!$Q$4)*SUM('O2'!T12,'O2'!T17,'O2'!T29,'O2'!T30)&lt;'O2'!T31,1,IF((1-OUT_2_Check!$Q$4)*SUM('O2'!T12,'O2'!T17,'O2'!T29,'O2'!T30)&gt;'O2'!T31,1,0)),IF(SUM('O2'!T12,'O2'!T17,'O2'!T29,'O2'!T30)&lt;&gt;0,1,0))</f>
        <v>0</v>
      </c>
      <c r="T44" s="88" t="e">
        <f>+IF('O2'!#REF!&lt;&gt;"",IF((1+OUT_2_Check!$Q$4)*SUM('O2'!#REF!,'O2'!#REF!,'O2'!#REF!,'O2'!#REF!)&lt;'O2'!#REF!,1,IF((1-OUT_2_Check!$Q$4)*SUM('O2'!#REF!,'O2'!#REF!,'O2'!#REF!,'O2'!#REF!)&gt;'O2'!#REF!,1,0)),IF(SUM('O2'!#REF!,'O2'!#REF!,'O2'!#REF!,'O2'!#REF!)&lt;&gt;0,1,0))</f>
        <v>#REF!</v>
      </c>
      <c r="U44" s="88">
        <f>+IF('O2'!U31&lt;&gt;"",IF((1+OUT_2_Check!$Q$4)*SUM('O2'!U12,'O2'!U17,'O2'!U29,'O2'!U30)&lt;'O2'!U31,1,IF((1-OUT_2_Check!$Q$4)*SUM('O2'!U12,'O2'!U17,'O2'!U29,'O2'!U30)&gt;'O2'!U31,1,0)),IF(SUM('O2'!U12,'O2'!U17,'O2'!U29,'O2'!U30)&lt;&gt;0,1,0))</f>
        <v>0</v>
      </c>
      <c r="V44" s="88">
        <f>+IF('O2'!V31&lt;&gt;"",IF((1+OUT_2_Check!$Q$4)*SUM('O2'!V12,'O2'!V17,'O2'!V29,'O2'!V30)&lt;'O2'!V31,1,IF((1-OUT_2_Check!$Q$4)*SUM('O2'!V12,'O2'!V17,'O2'!V29,'O2'!V30)&gt;'O2'!V31,1,0)),IF(SUM('O2'!V12,'O2'!V17,'O2'!V29,'O2'!V30)&lt;&gt;0,1,0))</f>
        <v>0</v>
      </c>
      <c r="W44" s="88">
        <f>+IF('O2'!W31&lt;&gt;"",IF((1+OUT_2_Check!$Q$4)*SUM('O2'!W12,'O2'!W17,'O2'!W29,'O2'!W30)&lt;'O2'!W31,1,IF((1-OUT_2_Check!$Q$4)*SUM('O2'!W12,'O2'!W17,'O2'!W29,'O2'!W30)&gt;'O2'!W31,1,0)),IF(SUM('O2'!W12,'O2'!W17,'O2'!W29,'O2'!W30)&lt;&gt;0,1,0))</f>
        <v>0</v>
      </c>
      <c r="X44" s="88">
        <f>+IF('O2'!X31&lt;&gt;"",IF((1+OUT_2_Check!$Q$4)*SUM('O2'!X12,'O2'!X17,'O2'!X29,'O2'!X30)&lt;'O2'!X31,1,IF((1-OUT_2_Check!$Q$4)*SUM('O2'!X12,'O2'!X17,'O2'!X29,'O2'!X30)&gt;'O2'!X31,1,0)),IF(SUM('O2'!X12,'O2'!X17,'O2'!X29,'O2'!X30)&lt;&gt;0,1,0))</f>
        <v>0</v>
      </c>
      <c r="Y44" s="88">
        <f>+IF('O2'!Y31&lt;&gt;"",IF((1+OUT_2_Check!$Q$4)*SUM('O2'!Y12,'O2'!Y17,'O2'!Y29,'O2'!Y30)&lt;'O2'!Y31,1,IF((1-OUT_2_Check!$Q$4)*SUM('O2'!Y12,'O2'!Y17,'O2'!Y29,'O2'!Y30)&gt;'O2'!Y31,1,0)),IF(SUM('O2'!Y12,'O2'!Y17,'O2'!Y29,'O2'!Y30)&lt;&gt;0,1,0))</f>
        <v>0</v>
      </c>
      <c r="Z44" s="88">
        <f>+IF('O2'!Z31&lt;&gt;"",IF((1+OUT_2_Check!$Q$4)*SUM('O2'!Z12,'O2'!Z17,'O2'!Z29,'O2'!Z30)&lt;'O2'!Z31,1,IF((1-OUT_2_Check!$Q$4)*SUM('O2'!Z12,'O2'!Z17,'O2'!Z29,'O2'!Z30)&gt;'O2'!Z31,1,0)),IF(SUM('O2'!Z12,'O2'!Z17,'O2'!Z29,'O2'!Z30)&lt;&gt;0,1,0))</f>
        <v>0</v>
      </c>
      <c r="AA44" s="88">
        <f>+IF('O2'!AA31&lt;&gt;"",IF((1+OUT_2_Check!$Q$4)*SUM('O2'!AA12,'O2'!AA17,'O2'!AA29,'O2'!AA30)&lt;'O2'!AA31,1,IF((1-OUT_2_Check!$Q$4)*SUM('O2'!AA12,'O2'!AA17,'O2'!AA29,'O2'!AA30)&gt;'O2'!AA31,1,0)),IF(SUM('O2'!AA12,'O2'!AA17,'O2'!AA29,'O2'!AA30)&lt;&gt;0,1,0))</f>
        <v>0</v>
      </c>
      <c r="AB44" s="88">
        <f>+IF('O2'!AB31&lt;&gt;"",IF((1+OUT_2_Check!$Q$4)*SUM('O2'!AB12,'O2'!AB17,'O2'!AB29,'O2'!AB30)&lt;'O2'!AB31,1,IF((1-OUT_2_Check!$Q$4)*SUM('O2'!AB12,'O2'!AB17,'O2'!AB29,'O2'!AB30)&gt;'O2'!AB31,1,0)),IF(SUM('O2'!AB12,'O2'!AB17,'O2'!AB29,'O2'!AB30)&lt;&gt;0,1,0))</f>
        <v>0</v>
      </c>
      <c r="AC44" s="88">
        <f>+IF('O2'!AC31&lt;&gt;"",IF((1+OUT_2_Check!$Q$4)*SUM('O2'!AC12,'O2'!AC17,'O2'!AC29,'O2'!AC30)&lt;'O2'!AC31,1,IF((1-OUT_2_Check!$Q$4)*SUM('O2'!AC12,'O2'!AC17,'O2'!AC29,'O2'!AC30)&gt;'O2'!AC31,1,0)),IF(SUM('O2'!AC12,'O2'!AC17,'O2'!AC29,'O2'!AC30)&lt;&gt;0,1,0))</f>
        <v>0</v>
      </c>
      <c r="AD44" s="88">
        <f>+IF('O2'!AD31&lt;&gt;"",IF((1+OUT_2_Check!$Q$4)*SUM('O2'!AD12,'O2'!AD17,'O2'!AD29,'O2'!AD30)&lt;'O2'!AD31,1,IF((1-OUT_2_Check!$Q$4)*SUM('O2'!AD12,'O2'!AD17,'O2'!AD29,'O2'!AD30)&gt;'O2'!AD31,1,0)),IF(SUM('O2'!AD12,'O2'!AD17,'O2'!AD29,'O2'!AD30)&lt;&gt;0,1,0))</f>
        <v>0</v>
      </c>
      <c r="AE44" s="88">
        <f>+IF('O2'!AE31&lt;&gt;"",IF((1+OUT_2_Check!$Q$4)*SUM('O2'!AE12,'O2'!AE17,'O2'!AE29,'O2'!AE30)&lt;'O2'!AE31,1,IF((1-OUT_2_Check!$Q$4)*SUM('O2'!AE12,'O2'!AE17,'O2'!AE29,'O2'!AE30)&gt;'O2'!AE31,1,0)),IF(SUM('O2'!AE12,'O2'!AE17,'O2'!AE29,'O2'!AE30)&lt;&gt;0,1,0))</f>
        <v>0</v>
      </c>
      <c r="AF44" s="88">
        <f>+IF('O2'!AF31&lt;&gt;"",IF((1+OUT_2_Check!$Q$4)*SUM('O2'!AF12,'O2'!AF17,'O2'!AF29,'O2'!AF30)&lt;'O2'!AF31,1,IF((1-OUT_2_Check!$Q$4)*SUM('O2'!AF12,'O2'!AF17,'O2'!AF29,'O2'!AF30)&gt;'O2'!AF31,1,0)),IF(SUM('O2'!AF12,'O2'!AF17,'O2'!AF29,'O2'!AF30)&lt;&gt;0,1,0))</f>
        <v>0</v>
      </c>
      <c r="AG44" s="88">
        <f>+IF('O2'!AG31&lt;&gt;"",IF((1+OUT_2_Check!$Q$4)*SUM('O2'!AG12,'O2'!AG17,'O2'!AG29,'O2'!AG30)&lt;'O2'!AG31,1,IF((1-OUT_2_Check!$Q$4)*SUM('O2'!AG12,'O2'!AG17,'O2'!AG29,'O2'!AG30)&gt;'O2'!AG31,1,0)),IF(SUM('O2'!AG12,'O2'!AG17,'O2'!AG29,'O2'!AG30)&lt;&gt;0,1,0))</f>
        <v>0</v>
      </c>
      <c r="AH44" s="88">
        <f>+IF('O2'!AH31&lt;&gt;"",IF((1+OUT_2_Check!$Q$4)*SUM('O2'!AH12,'O2'!AH17,'O2'!AH29,'O2'!AH30)&lt;'O2'!AH31,1,IF((1-OUT_2_Check!$Q$4)*SUM('O2'!AH12,'O2'!AH17,'O2'!AH29,'O2'!AH30)&gt;'O2'!AH31,1,0)),IF(SUM('O2'!AH12,'O2'!AH17,'O2'!AH29,'O2'!AH30)&lt;&gt;0,1,0))</f>
        <v>0</v>
      </c>
      <c r="AI44" s="88">
        <f>+IF('O2'!AI31&lt;&gt;"",IF((1+OUT_2_Check!$Q$4)*SUM('O2'!AI12,'O2'!AI17,'O2'!AI29,'O2'!AI30)&lt;'O2'!AI31,1,IF((1-OUT_2_Check!$Q$4)*SUM('O2'!AI12,'O2'!AI17,'O2'!AI29,'O2'!AI30)&gt;'O2'!AI31,1,0)),IF(SUM('O2'!AI12,'O2'!AI17,'O2'!AI29,'O2'!AI30)&lt;&gt;0,1,0))</f>
        <v>0</v>
      </c>
      <c r="AJ44" s="88">
        <f>+IF('O2'!AJ31&lt;&gt;"",IF((1+OUT_2_Check!$Q$4)*SUM('O2'!AJ12,'O2'!AJ17,'O2'!AJ29,'O2'!AJ30)&lt;'O2'!AJ31,1,IF((1-OUT_2_Check!$Q$4)*SUM('O2'!AJ12,'O2'!AJ17,'O2'!AJ29,'O2'!AJ30)&gt;'O2'!AJ31,1,0)),IF(SUM('O2'!AJ12,'O2'!AJ17,'O2'!AJ29,'O2'!AJ30)&lt;&gt;0,1,0))</f>
        <v>0</v>
      </c>
      <c r="AK44" s="88">
        <f>+IF('O2'!AK31&lt;&gt;"",IF((1+OUT_2_Check!$Q$4)*SUM('O2'!AK12,'O2'!AK17,'O2'!AK29,'O2'!AK30)&lt;'O2'!AK31,1,IF((1-OUT_2_Check!$Q$4)*SUM('O2'!AK12,'O2'!AK17,'O2'!AK29,'O2'!AK30)&gt;'O2'!AK31,1,0)),IF(SUM('O2'!AK12,'O2'!AK17,'O2'!AK29,'O2'!AK30)&lt;&gt;0,1,0))</f>
        <v>0</v>
      </c>
      <c r="AL44" s="88">
        <f>+IF('O2'!AL31&lt;&gt;"",IF((1+OUT_2_Check!$Q$4)*SUM('O2'!AL12,'O2'!AL17,'O2'!AL29,'O2'!AL30)&lt;'O2'!AL31,1,IF((1-OUT_2_Check!$Q$4)*SUM('O2'!AL12,'O2'!AL17,'O2'!AL29,'O2'!AL30)&gt;'O2'!AL31,1,0)),IF(SUM('O2'!AL12,'O2'!AL17,'O2'!AL29,'O2'!AL30)&lt;&gt;0,1,0))</f>
        <v>0</v>
      </c>
      <c r="AM44" s="88">
        <f>+IF('O2'!AM31&lt;&gt;"",IF((1+OUT_2_Check!$Q$4)*SUM('O2'!AM12,'O2'!AM17,'O2'!AM29,'O2'!AM30)&lt;'O2'!AM31,1,IF((1-OUT_2_Check!$Q$4)*SUM('O2'!AM12,'O2'!AM17,'O2'!AM29,'O2'!AM30)&gt;'O2'!AM31,1,0)),IF(SUM('O2'!AM12,'O2'!AM17,'O2'!AM29,'O2'!AM30)&lt;&gt;0,1,0))</f>
        <v>0</v>
      </c>
      <c r="AN44" s="88" t="e">
        <f>+IF('O2'!#REF!&lt;&gt;"",IF((1+OUT_2_Check!$Q$4)*SUM('O2'!#REF!,'O2'!#REF!,'O2'!#REF!,'O2'!#REF!)&lt;'O2'!#REF!,1,IF((1-OUT_2_Check!$Q$4)*SUM('O2'!#REF!,'O2'!#REF!,'O2'!#REF!,'O2'!#REF!)&gt;'O2'!#REF!,1,0)),IF(SUM('O2'!#REF!,'O2'!#REF!,'O2'!#REF!,'O2'!#REF!)&lt;&gt;0,1,0))</f>
        <v>#REF!</v>
      </c>
      <c r="AO44" s="88" t="e">
        <f>+IF('O2'!#REF!&lt;&gt;"",IF((1+OUT_2_Check!$Q$4)*SUM('O2'!#REF!,'O2'!#REF!,'O2'!#REF!,'O2'!#REF!)&lt;'O2'!#REF!,1,IF((1-OUT_2_Check!$Q$4)*SUM('O2'!#REF!,'O2'!#REF!,'O2'!#REF!,'O2'!#REF!)&gt;'O2'!#REF!,1,0)),IF(SUM('O2'!#REF!,'O2'!#REF!,'O2'!#REF!,'O2'!#REF!)&lt;&gt;0,1,0))</f>
        <v>#REF!</v>
      </c>
      <c r="AP44" s="88">
        <f>+IF('O2'!AN31&lt;&gt;"",IF((1+OUT_2_Check!$Q$4)*SUM('O2'!AN12,'O2'!AN17,'O2'!AN29,'O2'!AN30)&lt;'O2'!AN31,1,IF((1-OUT_2_Check!$Q$4)*SUM('O2'!AN12,'O2'!AN17,'O2'!AN29,'O2'!AN30)&gt;'O2'!AN31,1,0)),IF(SUM('O2'!AN12,'O2'!AN17,'O2'!AN29,'O2'!AN30)&lt;&gt;0,1,0))</f>
        <v>0</v>
      </c>
      <c r="AQ44" s="88">
        <f>+IF('O2'!AO31&lt;&gt;"",IF((1+OUT_2_Check!$Q$4)*SUM('O2'!AO12,'O2'!AO17,'O2'!AO29,'O2'!AO30)&lt;'O2'!AO31,1,IF((1-OUT_2_Check!$Q$4)*SUM('O2'!AO12,'O2'!AO17,'O2'!AO29,'O2'!AO30)&gt;'O2'!AO31,1,0)),IF(SUM('O2'!AO12,'O2'!AO17,'O2'!AO29,'O2'!AO30)&lt;&gt;0,1,0))</f>
        <v>0</v>
      </c>
      <c r="AR44" s="88">
        <f>+IF('O2'!AP31&lt;&gt;"",IF((1+OUT_2_Check!$Q$4)*SUM('O2'!AP12,'O2'!AP17,'O2'!AP29,'O2'!AP30)&lt;'O2'!AP31,1,IF((1-OUT_2_Check!$Q$4)*SUM('O2'!AP12,'O2'!AP17,'O2'!AP29,'O2'!AP30)&gt;'O2'!AP31,1,0)),IF(SUM('O2'!AP12,'O2'!AP17,'O2'!AP29,'O2'!AP30)&lt;&gt;0,1,0))</f>
        <v>0</v>
      </c>
      <c r="AS44" s="88">
        <f>+IF('O2'!AQ31&lt;&gt;"",IF((1+OUT_2_Check!$Q$4)*SUM('O2'!AQ12,'O2'!AQ17,'O2'!AQ29,'O2'!AQ30)&lt;'O2'!AQ31,1,IF((1-OUT_2_Check!$Q$4)*SUM('O2'!AQ12,'O2'!AQ17,'O2'!AQ29,'O2'!AQ30)&gt;'O2'!AQ31,1,0)),IF(SUM('O2'!AQ12,'O2'!AQ17,'O2'!AQ29,'O2'!AQ30)&lt;&gt;0,1,0))</f>
        <v>0</v>
      </c>
      <c r="AT44" s="88">
        <f>+IF('O2'!AR31&lt;&gt;"",IF((1+OUT_2_Check!$Q$4)*SUM('O2'!AR12,'O2'!AR17,'O2'!AR29,'O2'!AR30)&lt;'O2'!AR31,1,IF((1-OUT_2_Check!$Q$4)*SUM('O2'!AR12,'O2'!AR17,'O2'!AR29,'O2'!AR30)&gt;'O2'!AR31,1,0)),IF(SUM('O2'!AR12,'O2'!AR17,'O2'!AR29,'O2'!AR30)&lt;&gt;0,1,0))</f>
        <v>0</v>
      </c>
    </row>
    <row r="45" spans="1:46" s="49" customFormat="1" ht="15">
      <c r="A45" s="59"/>
      <c r="B45" s="55"/>
      <c r="C45" s="55"/>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row>
    <row r="46" spans="1:46" s="49" customFormat="1" ht="18" customHeight="1">
      <c r="A46" s="66"/>
      <c r="B46" s="55" t="s">
        <v>27</v>
      </c>
      <c r="C46" s="55"/>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row>
    <row r="47" spans="1:46" s="49" customFormat="1" ht="18" customHeight="1">
      <c r="A47" s="66"/>
      <c r="B47" s="61" t="s">
        <v>103</v>
      </c>
      <c r="C47" s="55"/>
      <c r="D47" s="80"/>
      <c r="E47" s="80"/>
      <c r="F47" s="80"/>
      <c r="G47" s="80"/>
      <c r="H47" s="80"/>
      <c r="I47" s="80"/>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0"/>
    </row>
    <row r="48" spans="1:46" s="49" customFormat="1" ht="18" customHeight="1">
      <c r="A48" s="69"/>
      <c r="B48" s="105" t="s">
        <v>104</v>
      </c>
      <c r="C48" s="71"/>
      <c r="D48" s="84"/>
      <c r="E48" s="84"/>
      <c r="F48" s="84"/>
      <c r="G48" s="84"/>
      <c r="H48" s="84"/>
      <c r="I48" s="84"/>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84"/>
    </row>
    <row r="49" spans="1:47" s="49" customFormat="1" ht="18" customHeight="1">
      <c r="A49" s="61" t="s">
        <v>60</v>
      </c>
      <c r="B49" s="61"/>
      <c r="C49" s="61"/>
      <c r="AT49" s="107"/>
      <c r="AU49" s="72"/>
    </row>
    <row r="50" spans="1:48" s="49" customFormat="1" ht="18" customHeight="1">
      <c r="A50" s="61" t="s">
        <v>89</v>
      </c>
      <c r="B50" s="61"/>
      <c r="C50" s="6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45"/>
      <c r="AU50" s="72"/>
      <c r="AV50" s="72"/>
    </row>
    <row r="51" spans="1:46" s="49" customFormat="1" ht="18" customHeight="1">
      <c r="A51" s="61" t="s">
        <v>90</v>
      </c>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45"/>
    </row>
    <row r="52" spans="1:46" s="49" customFormat="1" ht="18" customHeight="1">
      <c r="A52" s="61" t="s">
        <v>101</v>
      </c>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45"/>
    </row>
    <row r="53" spans="1:46" s="107" customFormat="1" ht="18" customHeight="1">
      <c r="A53" s="74"/>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45"/>
    </row>
    <row r="54" spans="10:46" s="45" customFormat="1" ht="18" customHeight="1">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6"/>
    </row>
    <row r="55" spans="1:46" s="45" customFormat="1" ht="18" customHeight="1">
      <c r="A55" s="108"/>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row>
    <row r="56" spans="10:46" s="45" customFormat="1" ht="18" customHeight="1">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row>
    <row r="57" spans="10:46" s="45" customFormat="1" ht="18" customHeight="1">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row>
  </sheetData>
  <sheetProtection/>
  <mergeCells count="1">
    <mergeCell ref="J12:AS12"/>
  </mergeCells>
  <printOptions/>
  <pageMargins left="0.75" right="0.75" top="1" bottom="1" header="0.5" footer="0.5"/>
  <pageSetup fitToHeight="1" fitToWidth="1" horizontalDpi="600" verticalDpi="600" orientation="portrait" paperSize="9"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BIS-BRI-BIZ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forms for the Triennial Central Bank Survey</dc:title>
  <dc:subject/>
  <dc:creator>Carlos Mallo</dc:creator>
  <cp:keywords>Triennial  Survey, Amounts outstanding, BIS</cp:keywords>
  <dc:description>Report forms for the Triennial Central Bank Survey, 2010 ( Amounts outstanding )</dc:description>
  <cp:lastModifiedBy>Wehrli, Gabriela</cp:lastModifiedBy>
  <cp:lastPrinted>2012-09-04T15:37:34Z</cp:lastPrinted>
  <dcterms:created xsi:type="dcterms:W3CDTF">2000-03-23T14:24:07Z</dcterms:created>
  <dcterms:modified xsi:type="dcterms:W3CDTF">2013-01-08T14:48:57Z</dcterms:modified>
  <cp:category>Reporting forms</cp:category>
  <cp:version/>
  <cp:contentType/>
  <cp:contentStatus/>
</cp:coreProperties>
</file>