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L:\DBS\New key families\Commercial PP\XLSX\"/>
    </mc:Choice>
  </mc:AlternateContent>
  <xr:revisionPtr revIDLastSave="0" documentId="13_ncr:1_{6BE91ED5-7C4C-4CE8-B806-9E8F3AA6FCBA}" xr6:coauthVersionLast="47" xr6:coauthVersionMax="47" xr10:uidLastSave="{00000000-0000-0000-0000-000000000000}"/>
  <bookViews>
    <workbookView xWindow="-120" yWindow="-120" windowWidth="29040" windowHeight="17520" xr2:uid="{00000000-000D-0000-FFFF-FFFF00000000}"/>
  </bookViews>
  <sheets>
    <sheet name="Content" sheetId="6" r:id="rId1"/>
    <sheet name="Summary Documentation" sheetId="1" r:id="rId2"/>
    <sheet name="Monthly Series" sheetId="2" r:id="rId3"/>
    <sheet name="Quarterly Series" sheetId="3" r:id="rId4"/>
    <sheet name="Half-yearly Series" sheetId="4" r:id="rId5"/>
    <sheet name="Annual Series" sheetId="5" r:id="rId6"/>
  </sheets>
  <definedNames>
    <definedName name="_xlnm._FilterDatabase" localSheetId="0" hidden="1">Content!$A$1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 l="1"/>
  <c r="A1" i="3"/>
  <c r="B48" i="1"/>
  <c r="B36" i="1"/>
  <c r="B24" i="1"/>
  <c r="B12" i="1"/>
  <c r="B34" i="1"/>
  <c r="B22" i="1"/>
  <c r="B37" i="1"/>
  <c r="A1" i="2"/>
  <c r="B47" i="1"/>
  <c r="B35" i="1"/>
  <c r="B23" i="1"/>
  <c r="B11" i="1"/>
  <c r="B46" i="1"/>
  <c r="B10" i="1"/>
  <c r="B25" i="1"/>
  <c r="B58" i="1"/>
  <c r="B57" i="1"/>
  <c r="B45" i="1"/>
  <c r="B33" i="1"/>
  <c r="B21" i="1"/>
  <c r="B9" i="1"/>
  <c r="B44" i="1"/>
  <c r="B32" i="1"/>
  <c r="B20" i="1"/>
  <c r="B8" i="1"/>
  <c r="B43" i="1"/>
  <c r="B31" i="1"/>
  <c r="B19" i="1"/>
  <c r="B7" i="1"/>
  <c r="B28" i="1"/>
  <c r="B16" i="1"/>
  <c r="B4" i="1"/>
  <c r="A1" i="4"/>
  <c r="B56" i="1"/>
  <c r="B55" i="1"/>
  <c r="B54" i="1"/>
  <c r="B42" i="1"/>
  <c r="B30" i="1"/>
  <c r="B18" i="1"/>
  <c r="B6" i="1"/>
  <c r="B40" i="1"/>
  <c r="B13" i="1"/>
  <c r="B53" i="1"/>
  <c r="B41" i="1"/>
  <c r="B29" i="1"/>
  <c r="B17" i="1"/>
  <c r="B5" i="1"/>
  <c r="B52" i="1"/>
  <c r="B51" i="1"/>
  <c r="B39" i="1"/>
  <c r="B27" i="1"/>
  <c r="B15" i="1"/>
  <c r="B3" i="1"/>
  <c r="B50" i="1"/>
  <c r="B38" i="1"/>
  <c r="B26" i="1"/>
  <c r="B14" i="1"/>
  <c r="B2" i="1"/>
  <c r="B49" i="1"/>
</calcChain>
</file>

<file path=xl/sharedStrings.xml><?xml version="1.0" encoding="utf-8"?>
<sst xmlns="http://schemas.openxmlformats.org/spreadsheetml/2006/main" count="2251" uniqueCount="404">
  <si>
    <t>Data set</t>
  </si>
  <si>
    <t>Code</t>
  </si>
  <si>
    <t>Frequency</t>
  </si>
  <si>
    <t>Country</t>
  </si>
  <si>
    <t>Covered area</t>
  </si>
  <si>
    <t>Real estate type</t>
  </si>
  <si>
    <t>Real estate vintage</t>
  </si>
  <si>
    <t>Compiling agency</t>
  </si>
  <si>
    <t>Priced unit</t>
  </si>
  <si>
    <t>Seasonal adjustment</t>
  </si>
  <si>
    <t>Series title</t>
  </si>
  <si>
    <t>Unit</t>
  </si>
  <si>
    <t>Unit of measure detail</t>
  </si>
  <si>
    <t>Coverage</t>
  </si>
  <si>
    <t>Data compilation</t>
  </si>
  <si>
    <t>Dissemination format - publications</t>
  </si>
  <si>
    <t>Documentation on methodology</t>
  </si>
  <si>
    <t>National language title</t>
  </si>
  <si>
    <t>Title complement</t>
  </si>
  <si>
    <t>Unit multiplier</t>
  </si>
  <si>
    <t>Breaks</t>
  </si>
  <si>
    <t>Collection explanation detail</t>
  </si>
  <si>
    <t>BIS_CPP</t>
  </si>
  <si>
    <t>A:DE:4:D:0:2:6:0</t>
  </si>
  <si>
    <t>Annual</t>
  </si>
  <si>
    <t>Germany</t>
  </si>
  <si>
    <t>Big cities</t>
  </si>
  <si>
    <t>Office &amp; Retail</t>
  </si>
  <si>
    <t>All</t>
  </si>
  <si>
    <t>Private sector</t>
  </si>
  <si>
    <t>Pure price</t>
  </si>
  <si>
    <t>Non seasonally adjusted</t>
  </si>
  <si>
    <t>Germany - Commercial property price index, office and retail buildings, 7 large cities</t>
  </si>
  <si>
    <t>Index, 2010 = 100</t>
  </si>
  <si>
    <t>-</t>
  </si>
  <si>
    <t>Premium segment office and retail properties in 7 large cities.</t>
  </si>
  <si>
    <t xml:space="preserve">Deutsche Bundesbank calculations based on data provided by Bulwiengesa AG, which, in turn, draws on data from various sources (Association of German Real Estate Agents (IVD - Immobilienverband Deutschland), chambers of industry and commerce, municipalities (surveyor committees), building and loan associations, research institutions, its own surveyors appraisals, newspaper advertisements as well as information from mystery shopping (test purchases)), quality adjusted by the method of typical cases. </t>
  </si>
  <si>
    <t>http://www.bundesbank.de/Navigation/EN/Statistics/Time_series_databases/Enterprises_and_households/enterprises_and_households_list_node.html?listId=www_s300_wogewe</t>
  </si>
  <si>
    <t>http://www.bundesbank.de/Redaktion/EN/Downloads/Publications/Monthly_Report_Articles/2013/2013_05_economic_conditions_germany.pdf?__blob=publicationFile</t>
  </si>
  <si>
    <t>Commercial property price index bulwiengesa AG / German Property Index, office, retail, Capital Growth / 7 large cities - Bundesbank calculation / Unadjusted figure</t>
  </si>
  <si>
    <t>Capital growth return</t>
  </si>
  <si>
    <t>Units</t>
  </si>
  <si>
    <t>OVER THE WHOLE PERIOD</t>
  </si>
  <si>
    <t>A:DE:9:D:0:2:6:0</t>
  </si>
  <si>
    <t>Urban areas</t>
  </si>
  <si>
    <t>Germany - Commercial property price index, office and retail buildings, 127 cities</t>
  </si>
  <si>
    <t>Premium segment office and retail properties in 127 cities.</t>
  </si>
  <si>
    <t>Commercial property price index bulwiengesa AG / German Property Index, office, retail, Capital Growth / 127 cities - Bundesbank calculation / Unadjusted figure</t>
  </si>
  <si>
    <t>A:JP:2:A:0:3:6:0</t>
  </si>
  <si>
    <t>Japan</t>
  </si>
  <si>
    <t>Capital city/biggest city/financial center</t>
  </si>
  <si>
    <t>Commercial property</t>
  </si>
  <si>
    <t>General Government</t>
  </si>
  <si>
    <t>Japan - Commercial property price index, all properties, Tokyo</t>
  </si>
  <si>
    <t>Transactions of private entities (excluding those of public institutions).</t>
  </si>
  <si>
    <t>Survey based on a questionnaire conducted by the Ministry of Land, Infrastructure, and Transport and Tourism (MLIT), and information on real estate and real estate trust beneficiary rights disclosed timely by Japan real estate investment trust (J-REIT) funds. Quality adjustment: Hedonic approach (time dummy variable method)</t>
  </si>
  <si>
    <t>http://www.mlit.go.jp/en/report/press/totikensangyo05_hh_000012.html</t>
  </si>
  <si>
    <t>Available at the press release document "Japan Property Price Index" available at the MLIT website indicated in the column of "Publication Source" in this sheet.</t>
  </si>
  <si>
    <t>A:PL:0:B:0:0:6:0</t>
  </si>
  <si>
    <t>Poland</t>
  </si>
  <si>
    <t>Whole country</t>
  </si>
  <si>
    <t>Commercial property - office premises</t>
  </si>
  <si>
    <t>Central bank</t>
  </si>
  <si>
    <t>Poland - Office property price index, whole country</t>
  </si>
  <si>
    <t>Index, 2017 = 100</t>
  </si>
  <si>
    <t>Whole country properties with the value above 5 Million Euro.</t>
  </si>
  <si>
    <t>Transaction data compiled with hedonic regression.</t>
  </si>
  <si>
    <t>bankikredyt.nbp.pl/content/2015/06/bik_06_2015_02_art.pdf</t>
  </si>
  <si>
    <t>A:PL:0:C:0:0:6:0</t>
  </si>
  <si>
    <t>Commercial property - retail premises</t>
  </si>
  <si>
    <t>Poland - Retail property price index, whole country</t>
  </si>
  <si>
    <t>A:PL:2:B:0:0:6:0</t>
  </si>
  <si>
    <t>Poland - Office property price index, Warsaw</t>
  </si>
  <si>
    <t>Warsaw, properties with the value above 5 Million Euro.</t>
  </si>
  <si>
    <t>A:PT:0:A:0:1:6:0</t>
  </si>
  <si>
    <t>Portugal</t>
  </si>
  <si>
    <t>National Statistical Office</t>
  </si>
  <si>
    <t>Portugal - Commercial property price index, all properties</t>
  </si>
  <si>
    <t>Index, 2015  = 100</t>
  </si>
  <si>
    <t>Wholesale and Retail Commerce; Services; Industrial and Warehouses in the whole country.</t>
  </si>
  <si>
    <t>Time dummy hedonic regression method, adjacent period approach. Based on transaction prices.</t>
  </si>
  <si>
    <t xml:space="preserve">https://www.ine.pt/xportal/xmain?xpid=INE&amp;xpgid=ine_destaques&amp;DESTAQUESdest_boui=295163610&amp;DESTAQUESmodo=2&amp;xlang=en </t>
  </si>
  <si>
    <t xml:space="preserve">https://www.bportugal.pt/sites/default/files/anexos/papers/paper_4_en.pdf </t>
  </si>
  <si>
    <t>H:GR:0:B:0:0:6:0</t>
  </si>
  <si>
    <t>Half-yearly</t>
  </si>
  <si>
    <t>Greece</t>
  </si>
  <si>
    <t>Greece - Office property price index, whole country</t>
  </si>
  <si>
    <t>Prime and upper-secondary commercial property prices.</t>
  </si>
  <si>
    <t>Valuation data collected by the MFIs and the Real Estate Investment Companies (REICs). Complimentary transaction data are collected from other sources (private real estate consultancy companies, brokers etc).</t>
  </si>
  <si>
    <t>Bank of Greece: http://www.bankofgreece.gr/BogDocumentEn/OFFICE_PRICE_INDEX.pdf</t>
  </si>
  <si>
    <t>http://www.bankofgreece.gr/BogDocumentEn/METHODOLOGY_COMMERCIAL_PROPERTY_SUMMARY.pdf</t>
  </si>
  <si>
    <t>Office prices - Greece</t>
  </si>
  <si>
    <t>H:GR:0:C:0:0:6:0</t>
  </si>
  <si>
    <t>Greece - Retail property price index, whole country</t>
  </si>
  <si>
    <t>Bank of Greeece: http://www.bankofgreece.gr/BogDocumentEn/RETAIL_PRICE_INDEX.pdf</t>
  </si>
  <si>
    <t>Retail prices - Greece</t>
  </si>
  <si>
    <t>H:GR:2:B:0:0:6:0</t>
  </si>
  <si>
    <t>Greece - Office property price index, Athens</t>
  </si>
  <si>
    <t>Office prices - Athens</t>
  </si>
  <si>
    <t>H:GR:2:C:0:0:6:0</t>
  </si>
  <si>
    <t>Greece - Retail property price index, Athens</t>
  </si>
  <si>
    <t>Retail prices - Athens</t>
  </si>
  <si>
    <t>M:BR:4:D:0:2:1:0</t>
  </si>
  <si>
    <t>Monthly</t>
  </si>
  <si>
    <t>Brazil</t>
  </si>
  <si>
    <t>Per square meter</t>
  </si>
  <si>
    <t>Brazil - Commercial property price index, offices and shop premises, 10 cities</t>
  </si>
  <si>
    <t>Index, 2016 Jan = 100</t>
  </si>
  <si>
    <t>Price per square meter, Index 2016 Jan=100</t>
  </si>
  <si>
    <t>Office and retail spaces with area up to 200m2 and listed prices up to BRL 1 million.</t>
  </si>
  <si>
    <t>The FipeZap Commercial is an index of commercial real estate (up to 200m2) prices, released by the Institute of Economic Research Foundation (Fipe). It is a composite index of price developments of four selected Brazilian cities indexes. The index is focused on commercial offices and commercial retail establishments and is calculated based mainly on information provided by ZAP, an online ads website. Data is based on listings. Aggregation with stratification.</t>
  </si>
  <si>
    <t>https://www.fipe.org.br/pt-br/indices/fipezap#indice-fipezap-comercial</t>
  </si>
  <si>
    <t xml:space="preserve">The FipeZap Commercial Index, developed jointly by Fipe and Zap Imoveis website, is calculated by Fipe based on prices per m2 of commercial properties (commercial offices and commercial retail establishments) up to 200 m2 in 4 Brazilian cities. Primary price data are collected from internet ads (seller's asking prices). The sample is stratified and it is considered the median price in each stratum. The FipeZap Index is a Laspeyres index of a three months moving average of median prices. The index methodology is available at   https://www.fipe.org.br/pt-br/indices/fipezap#metodologia-do-indice-fipezap </t>
  </si>
  <si>
    <t>Indice FipeZap de Precios de Imveis Anunciados (Indice FipeZap) - Comercial</t>
  </si>
  <si>
    <t>Cities of Belo Horizonte and Porto Alegre were incorporated to the index in Jan 2014 and Jan 2016, respectively.</t>
  </si>
  <si>
    <t>M:HK:0:B:0:1:1:0</t>
  </si>
  <si>
    <t>Hong Kong SAR</t>
  </si>
  <si>
    <t>Hong Kong SAR - Commercial property price index, existing office premises, per square meter</t>
  </si>
  <si>
    <t>Index, 1999 = 100</t>
  </si>
  <si>
    <t>PRICE PER SQUARE METER</t>
  </si>
  <si>
    <t>Covers new and existing private non-domestic premises for private office.</t>
  </si>
  <si>
    <t>Transactions registered for stamp duty.</t>
  </si>
  <si>
    <t>CENSUS AND STATISTICS DEPARTMENT, HONG KONG MONTHLY DIGEST OF STATISTICS, TABLE 5.11  AVERAGE PRICE AND PRICE INDICES BY TYPE OF OF PRIVATE NON DOMESTIC PREMISES, PRIVATE REATIL, HTTP://WWW.CENSTATD.GOV.HK/PRODUCTS_AND_SERVICES/PRODUCTS/PUBLICATIONS/STATISTICAL_REPORT/GENERAL_STATISTICAL_DIGEST/INDEX_CD_B1010002_DT_DETAIL.JSP</t>
  </si>
  <si>
    <t>CENSUS AND STATISTICS DEPARTMENT, HONG KONG MONTHLY DIGEST OF STATISTICS, HTTP://WWW.CENSTATD.GOV.HK/PRODUCTS_AND_SERVICES/PRODUCTS/PUBLICATIONS/STATISTICAL_REPORT/GENERAL_STATISTICAL_DIGEST/INDEX_CD_B1010002_DT_DETAIL.JSP</t>
  </si>
  <si>
    <t>AVERAGE PRICES AND PRICE INDICES BY TYPE OF PRIVATE NON DOMESTIC PREMISES</t>
  </si>
  <si>
    <t>PRIVATE OFFICE (GRADES A,B, AND C)</t>
  </si>
  <si>
    <t>No data for March 2022 and Aug-Oct 2023 given the low lumber of transactions.</t>
  </si>
  <si>
    <t>M:HK:0:C:0:1:1:0</t>
  </si>
  <si>
    <t>Hong Kong SAR - Commercial property price index, existing retail premises, per square meter</t>
  </si>
  <si>
    <t>Covers new and existing private non-domestic premises for retail office.</t>
  </si>
  <si>
    <t>CENSUS AND STATISTICS DEPARTMENT, HONG KONG MONTHLY DIGEST OF STATISTICS, TABLE 5.11  AVERAGE PRICE AND PRICE INDICES BY TYPE OF OF PRIVATE NON DOMESTIC PREMISES, PRIVATE OFFICE, HTTP://WWW.CENSTATD.GOV.HK/PRODUCTS_AND_SERVICES/PRODUCTS/PUBLICATIONS/STATISTICAL_REPORT/GENERAL_STATISTICAL_DIGEST/INDEX_CD_B1010002_DT_DETAIL.JSP</t>
  </si>
  <si>
    <t>PRIVATE RETAIL</t>
  </si>
  <si>
    <t>M:KR:0:M:0:3:6:0</t>
  </si>
  <si>
    <t>Korea</t>
  </si>
  <si>
    <t>Land for commercial</t>
  </si>
  <si>
    <t>Korea - Commercial land price index, whole country</t>
  </si>
  <si>
    <t>Index, 2023 Jun = 100</t>
  </si>
  <si>
    <t>Nationalwide / cities and provinces (252), basic districts (3,112).</t>
  </si>
  <si>
    <t>Appraisals.</t>
  </si>
  <si>
    <t>Korea Appraisal Board based on Ministry of Land, Infrastructure and Transport data (http://www.r-one.co.kr/rone)</t>
  </si>
  <si>
    <t>Q:AR:2:B:0:1:1:0</t>
  </si>
  <si>
    <t>Quarterly</t>
  </si>
  <si>
    <t>Argentina</t>
  </si>
  <si>
    <t>Argentina - Office property prices, Buenos Aires city</t>
  </si>
  <si>
    <t>US dollar</t>
  </si>
  <si>
    <t>Average price of the m2 (dollars) of offices for sale. Weighted average of office prices by size. City of Buenos Aires.</t>
  </si>
  <si>
    <t>Data for each quarter show a snapshot of the market. The data are not adjusted for quality change. The data are not published by the compiler as time series.</t>
  </si>
  <si>
    <t>Buscador de publicaciones: https://www.estadisticaciudad.gob.ar/eyc/?page_id=1479 . Buscar "Locales y oficinas en alquiler y venta"</t>
  </si>
  <si>
    <t>Bureau of Statistics and Censuses Of Buenos AiresCity</t>
  </si>
  <si>
    <t>Office prices - Buenos Aires City</t>
  </si>
  <si>
    <t>Q:AR:2:C:0:1:1:0</t>
  </si>
  <si>
    <t>Argentina - Retail property prices, Buenos Aires city</t>
  </si>
  <si>
    <t>Average price of the m2 (dollars) of offices for sale. Weighted average of retail prices by size. City of Buenos Aires.</t>
  </si>
  <si>
    <t xml:space="preserve"> Bureau of Statistics and Censuses Of Buenos AiresCity</t>
  </si>
  <si>
    <t>Retail prices - Buenos Aires City</t>
  </si>
  <si>
    <t>Q:CH:0:O:0:2:6:0</t>
  </si>
  <si>
    <t>Switzerland</t>
  </si>
  <si>
    <t>Rented dwellings</t>
  </si>
  <si>
    <t>Switzerland - Commercial property price index, residential investment properties</t>
  </si>
  <si>
    <t>Index, 2005 Q1 = 100</t>
  </si>
  <si>
    <t>Residential property prices - apartment buildings (residential investment property).</t>
  </si>
  <si>
    <t xml:space="preserve">Wuest Partner data published by the Swiss National Bank: https://data.snb.ch/en/topics/uvo#!/cube/plimoinchq </t>
  </si>
  <si>
    <t>Q:DE:0:B:0:2:6:0</t>
  </si>
  <si>
    <t>Germany - Commercial property price index, office buildings, whole country</t>
  </si>
  <si>
    <t>Office, prime and non-prime segment, Germany.</t>
  </si>
  <si>
    <t xml:space="preserve">Research data collection and index calculation, transaction-based data, quality adjustment by hedonic regression. </t>
  </si>
  <si>
    <t>Deutsche Bundesbank</t>
  </si>
  <si>
    <t>https://www.pfandbrief.de/cms/_internet.nsf/0/9962A5504F16D3A3C1258235003288F7/$FILE/vdp_Index_Q4_2017_EN.pdf?OpenElement</t>
  </si>
  <si>
    <t>Association of German Pfandbrief Banks / Index for office buildings, capital value / Germany / Unadjusted figure</t>
  </si>
  <si>
    <t>Q:DE:0:C:0:2:6:0</t>
  </si>
  <si>
    <t>Germany - Commercial property prices, retail buildings, whole country</t>
  </si>
  <si>
    <t>Retail, prime and non-prime segment, Germany.</t>
  </si>
  <si>
    <t>Association of German Pfandbrief Banks / Index for retail buildings, capital value / Germany / Unadjusted figure</t>
  </si>
  <si>
    <t>Q:DE:0:D:0:2:6:0</t>
  </si>
  <si>
    <t>Germany - Commercial property price index, office and retail buildings, whole country</t>
  </si>
  <si>
    <t>Office and retail, prime and non-prime segment, Germany.</t>
  </si>
  <si>
    <t>Association of German Pfandbrief Banks / Index for commercial property, capital value / Germany / Unadjusted figure</t>
  </si>
  <si>
    <t>Q:DK:0:A:0:1:5:0</t>
  </si>
  <si>
    <t>Denmark</t>
  </si>
  <si>
    <t>Per property</t>
  </si>
  <si>
    <t>Denmark - Commercial property price index, all business</t>
  </si>
  <si>
    <t>Index, 2006 = 100</t>
  </si>
  <si>
    <t>PRICE PER PROPERTY</t>
  </si>
  <si>
    <t>Covers new and existing pure business properties as well as properties where the business purpose exceeds 75 per cent. Including shops and offices, hotels, restaurants, cinemas, banks, doctors, dentists, various clinics, hairdressers, crafts, auto service.</t>
  </si>
  <si>
    <t>Comparability over time: the sales of real property statistics have methodically developed over time. However, since 1992 - when some methodological improvements were implemented - the statistics have been processed in accordance with the same principles.</t>
  </si>
  <si>
    <t>STATISTICS DENMARK: MONTHLY KONJUNKTURSTATISTIK, MAIN INDICATORS, TABLE 32; STATBANK DENMARK DATABASE, HTTP://WWW.STATBANK.DK/STATBANK5A/DEFAULT.ASP?W=1024 ,  INCOME, CONSUMPTION AND PRICES</t>
  </si>
  <si>
    <t>STATISTICS DENMARK, HTTP://WWW.DST.DK/HOMEUK/GUIDE/DOCUMENTATION/VAREDEKLARATIONER/EMNEGRUPPE/EMNE.ASPX?SYSRID=000906</t>
  </si>
  <si>
    <t>BUSINESS PROPERTIES - PRICE INDEX</t>
  </si>
  <si>
    <t>Q:DK:0:G:0:1:5:0</t>
  </si>
  <si>
    <t>Industrial properties</t>
  </si>
  <si>
    <t>Denmark - Industrial property price index, all industrial property and warehouses, per property</t>
  </si>
  <si>
    <t>Covers new and existing pure industrial properties, private and concessionary companies delivering gas, electricity, water and heating. Also properties where the value of the industrial buildings is assessed to be dominant as well as pure warehouses and large crafts.</t>
  </si>
  <si>
    <t>INDUSTRIAL PROPERTIES AND WAREHOUSES - PRICE INDEX</t>
  </si>
  <si>
    <t>Q:DK:0:I:0:1:5:0</t>
  </si>
  <si>
    <t>Agricultural properties</t>
  </si>
  <si>
    <t>Denmark - agricultural property price index, all agricultural properties, per property</t>
  </si>
  <si>
    <t>Covers new and existing pure agricultural properties as well as properties with mixed business activities where the agricultural activity is considered to be dominant. if other business activities are clearly more dominant or the property is used only as a dwelling, hotels etc. the property will be included under the category most suitable.</t>
  </si>
  <si>
    <t>AGRICULTURAL PROPERTIES - PRICE INDEX</t>
  </si>
  <si>
    <t>Q:ES:0:A:0:0:6:0</t>
  </si>
  <si>
    <t>Spain</t>
  </si>
  <si>
    <t>Spain - Commercial property price index, all properties, whole country</t>
  </si>
  <si>
    <t>Index, 2014 = 100</t>
  </si>
  <si>
    <t>All commercial properties in the whole country.</t>
  </si>
  <si>
    <t>Hedonic regression of stratified data.</t>
  </si>
  <si>
    <t>https://www.bde.es/webbe/en/estadisticas/otras-clasificaciones/publicaciones/sintesis-indicadores/capitulo-1.html</t>
  </si>
  <si>
    <t>https://www.bde.es/f/webbde/SES/Secciones/Publicaciones/PublicacionesSeriadas/DocumentosOcasionales/22/Files/do2203e.pdf</t>
  </si>
  <si>
    <t>Q:ES:0:B:0:0:6:0</t>
  </si>
  <si>
    <t>Spain - Commercial property price index, offices, whole country</t>
  </si>
  <si>
    <t>Offices in the whole country.</t>
  </si>
  <si>
    <t>Q:ES:0:C:0:0:6:0</t>
  </si>
  <si>
    <t>Spain - Commercial property price index, retail buildings, whole country</t>
  </si>
  <si>
    <t>Retail properties in the whole country.</t>
  </si>
  <si>
    <t>Q:ES:0:G:0:0:6:0</t>
  </si>
  <si>
    <t>Spain - Commercial property price index, industrial properties, whole country</t>
  </si>
  <si>
    <t>Industrial properties (including logistics) in the whole country.</t>
  </si>
  <si>
    <t>Q:ES:4:A:0:0:6:0</t>
  </si>
  <si>
    <t>Spain - Commercial property price index, all properties, major cities, prime market</t>
  </si>
  <si>
    <t>Central business disricts, eg Barcelona, Bilbao, Madrid, Malaga, Palma and Valencia.</t>
  </si>
  <si>
    <t>Q:FR:0:A:0:0:6:0</t>
  </si>
  <si>
    <t>France</t>
  </si>
  <si>
    <t>France - Commercial property price index, whole country</t>
  </si>
  <si>
    <t>Index, 2010 Q1 = 100</t>
  </si>
  <si>
    <t>Offices, shops, warehouses in the whole country.</t>
  </si>
  <si>
    <t>Experimental indicator; based on transacion records: hedonic regression of stratified data.</t>
  </si>
  <si>
    <t xml:space="preserve">Banque de France based on administrative transaction data that gathers land data (information about transacted goods) and fiscal data </t>
  </si>
  <si>
    <t>Experimental CPPI index for France: XBDF</t>
  </si>
  <si>
    <t>Q:FR:4:A:0:0:6:0</t>
  </si>
  <si>
    <t>France - Commercial property price index, all properties, major cities, prime market</t>
  </si>
  <si>
    <t>Offices, shops, warehouses in Rouen, Le Havre, Paris, Lyon, Nancy, Reims, Angers, Nantes, Blois, Grenoble, Tours, Rennes, Montpellier, Merignac, Bordeaux, Toulouse, Brest, Besancon, Dijon, Boulogne-Billancourt, Nice, Marseille, Lille, and Amiens.</t>
  </si>
  <si>
    <t>Q:ID:3:A:0:0:6:0</t>
  </si>
  <si>
    <t>Indonesia</t>
  </si>
  <si>
    <t>Capital/biggest city/financial center and suburbs</t>
  </si>
  <si>
    <t>Indonesia - Commercial property price index, all properties, Jakarta</t>
  </si>
  <si>
    <t>Offices, retails space, hotels, industrial buildings, warehouses, rental apartments in Jakarta.</t>
  </si>
  <si>
    <t>https://www.bi.go.id/en/publikasi/survei/properti-komersial/Default.aspx</t>
  </si>
  <si>
    <t>https://www.bi.go.id/en/statistik/metadata/survei/Documents/300819_Commercial-Property-Price-Index.pdf</t>
  </si>
  <si>
    <t>Q:ID:4:A:0:0:6:0</t>
  </si>
  <si>
    <t>Indonesia - Commercial property price index, all properties, 11 cities</t>
  </si>
  <si>
    <t>Offices, retails space, hotels, industrial buildings, warehouses, rental apartments in Jakarta, Bodebek, Banten, Bandung, Makassar, Medan, Semarang, Surabaya, Balikpapan, Denpasar, Palembang.</t>
  </si>
  <si>
    <t>Q:IS:3:A:0:0:1:0</t>
  </si>
  <si>
    <t>Iceland</t>
  </si>
  <si>
    <t>Iceland - Commercial property price index, Greater Reykjavik, nominal term, BIS-calculated</t>
  </si>
  <si>
    <t>Index, 1995 = 100</t>
  </si>
  <si>
    <t>New and existing commercial properties in Reykjavik and suburbs commercial properties in Reykjavik and suburbs.</t>
  </si>
  <si>
    <t xml:space="preserve">BIS calculation based on the Central Bank of Iceland data. The original series is measured from transaction records, ie official selling prices registered by Registers Iceland. The price index is based on average real price per square meter and is a weighted average of industrial, retail, office housing and warehouses. </t>
  </si>
  <si>
    <t xml:space="preserve">BIS calculation based on http://www.cb.is/library/Skraarsafn---EN/Economic-Indicators/EI-2016/Data-for-charts/September-2016/EI_Data_for_charts_in_chapter_VI_Asset_markets.xlsx </t>
  </si>
  <si>
    <t>Q:IS:3:A:0:0:8:0</t>
  </si>
  <si>
    <t>Real price per square meter</t>
  </si>
  <si>
    <t>Iceland - Commercial property price index, Greater Reykjavik, real term</t>
  </si>
  <si>
    <t>Measured from transaction records, ie official selling prices registered by Registers Iceland. The price index is based on average real price per square meter and is a weighted average of industrial, retail, office housing and warehouses. Commercial property prices are deflated by the credit terms index, which since mid-year 2008 takes the same changes as the consumer prices index.</t>
  </si>
  <si>
    <t xml:space="preserve">http://www.cb.is/library/Skraarsafn---EN/Economic-Indicators/EI-2016/Data-for-charts/September-2016/EI_Data_for_charts_in_chapter_VI_Asset_markets.xlsx </t>
  </si>
  <si>
    <t>Q:JP:0:A:0:3:6:0</t>
  </si>
  <si>
    <t>Japan - Commercial property price index, all properties, whole country</t>
  </si>
  <si>
    <t>Survey based on a questionnaire conducted by the Ministry of Land, Infrastructure, and Transport and Tourism (MLIT), and information on real estate and real estate trust beneficiary rights disclosed timely by Japan real estate investment trust (J-REIT) funds. Quality adjustment: Hedonic approach (time dummy variable method).</t>
  </si>
  <si>
    <t>Q:JP:3:M:1:4:1:0</t>
  </si>
  <si>
    <t>Existing</t>
  </si>
  <si>
    <t>Public corporations</t>
  </si>
  <si>
    <t>Japan - Commercial land price index, Tokyo metropolitan area, per square meter</t>
  </si>
  <si>
    <t>Index, 2010 Mar = 100</t>
  </si>
  <si>
    <t>Covers land for commercial in tokyo metropolitan wards.</t>
  </si>
  <si>
    <t>Number of surveyed cities might be changed for the merger of municipalities; type of value is based on market value of each survey site as if vacant is estimated and is expressed as a price per square meter as of the date of value; the index is calculated by multiplying the index of the preceding period by the average percentage change rate of each category during the last half a year.</t>
  </si>
  <si>
    <t>JAPAN REAL ESTATE INSTITUTE (JREI), HTTP://WWW.REINET.OR.JP &gt; ENGLISH</t>
  </si>
  <si>
    <t>JAPAN REAL ESTATE INSTITUTE (JREI), HTTP://WWW.REINET.OR.JP &gt; ENGLISH &gt; PUBLICATION &gt; URBAN LAND PRICE INDEX &gt; DEFINITIONS &amp; EXPLANATIONS</t>
  </si>
  <si>
    <t>URBAN LAND PRICE INDEX OF TOKYO METROPOLITAN AREA - COMMERCIAL</t>
  </si>
  <si>
    <t>Biannual figures at the end of March Q1, and September Q3. Reporting delay to the BIS biannually after the publication with about 2 months lag (during the third ten days of May,  and November).</t>
  </si>
  <si>
    <t>Q:JP:4:A:0:3:6:0</t>
  </si>
  <si>
    <t>Japan - Commercial property price index, all properties, 3 metropolitan areas</t>
  </si>
  <si>
    <t>Q:JP:4:M:1:4:1:0</t>
  </si>
  <si>
    <t>Japan - Commercial land price index, 6 large city areas, per square meter</t>
  </si>
  <si>
    <t>Covers land for commercial in six large city areas (Tokyo metropolitan wards, Yokohama, Nagoya, Kyoto, Osaka, and Kobe).</t>
  </si>
  <si>
    <t>URBAN LAND PRICE INDEX OF SIX LARGE CITY AREAS - COMMERCIAL</t>
  </si>
  <si>
    <t>Q:JP:9:M:1:4:1:0</t>
  </si>
  <si>
    <t>Japan - Commercial land price index, all urban areas, per square meter</t>
  </si>
  <si>
    <t>Covers land for commercial in 223 cities (nationwide).</t>
  </si>
  <si>
    <t>URBAN LAND PRICE INDEX OF NATIONWIDE - COMMERCIAL</t>
  </si>
  <si>
    <t>Q:MA:0:D:0:0:6:0</t>
  </si>
  <si>
    <t>Morocco</t>
  </si>
  <si>
    <t>Morocco - Commercial property price index, office, retail buildings, whole country</t>
  </si>
  <si>
    <t>Index, 2006 Q1 = 100</t>
  </si>
  <si>
    <t>Office and retail premises.</t>
  </si>
  <si>
    <t>Bank al Maghrib and the National Land Registry Office on the basis of the latter's data. Following the repeat-sales method that controls the heterogeneity of properties. This method does indeed take into account only the properties sold at least twice during the period under review.</t>
  </si>
  <si>
    <t>https://www.bkam.ma/Publications-statistiques-et-recherche/Documents-d-information-et-de-statistiques/Indice-des-prix-des-actifs-immobiliers</t>
  </si>
  <si>
    <t>http://www.bkam.ma/wps/wcm/connect/resources/file/eb6bf4452fe6d9f/DocumentrefeIPAI.PDF?MOD=AJPERES</t>
  </si>
  <si>
    <t>Q:MA:2:D:0:0:6:0</t>
  </si>
  <si>
    <t>Morocco - Commercial property price index, office, retail buildings, Rabat</t>
  </si>
  <si>
    <t>Office and retail premises in Rabat.</t>
  </si>
  <si>
    <t>Q:NL:0:B:0:1:6:0</t>
  </si>
  <si>
    <t>Netherlands</t>
  </si>
  <si>
    <t>Netherlands - Commercial property price index, office buildings, whole country, trend</t>
  </si>
  <si>
    <t>Index, 2015=100 refers to the un-smoothed series</t>
  </si>
  <si>
    <t>The whole country.</t>
  </si>
  <si>
    <t>Structural time series model based on hedonic regression with transaction data (both single and portfolio sales). Figures are revised each publication due to the beta-status and due to the trend-characteristic of the series.</t>
  </si>
  <si>
    <t>Statistics Netherlands based on Land Registry Office (Kadaster)</t>
  </si>
  <si>
    <t>https://www.cbs.nl/en-gb/our-services/innovation/project/measuring-commercial-property-prices</t>
  </si>
  <si>
    <t>Q:NL:0:C:0:1:6:0</t>
  </si>
  <si>
    <t>Netherlands - Commercial property price index, retail buildings, whole country, trend</t>
  </si>
  <si>
    <t>Q:NL:0:G:0:1:6:0</t>
  </si>
  <si>
    <t>Netherlands - Commercial property price index, industrial buildings, whole country, trend</t>
  </si>
  <si>
    <t>Q:NL:0:O:0:1:6:0</t>
  </si>
  <si>
    <t>Netherlands - Commercial property price index, Rental Dwellings, whole country, trend</t>
  </si>
  <si>
    <t>Q:PH:2:M:0:2:1:0</t>
  </si>
  <si>
    <t>Philippines</t>
  </si>
  <si>
    <t>Philippines - Commercial land prices, Makati, per square meter</t>
  </si>
  <si>
    <t>Philippine peso</t>
  </si>
  <si>
    <t>Land in Makati Central Business Area.</t>
  </si>
  <si>
    <t>COLLIERS INTERNATIONAL PHILIPPINES: http://www.colliers.com/en-gb/philippines</t>
  </si>
  <si>
    <t>COMMERCIAL LAND VALUES</t>
  </si>
  <si>
    <t>Data from Q1 2019 revised by between 28 and 43 %. The revision primarily  reflects the surge in the prices of condominium projects in Metro Manila. Revision of earlier data is likely.</t>
  </si>
  <si>
    <t>Q:SA:0:C:0:1:6:0</t>
  </si>
  <si>
    <t>Saudi Arabia</t>
  </si>
  <si>
    <t>Saudi Arabia - Commercial property price index, retail properties</t>
  </si>
  <si>
    <t>PURE PRICE</t>
  </si>
  <si>
    <t>Gallery, shop, building plot.</t>
  </si>
  <si>
    <t>Transaction data collected by the Ministry of Justice. Weights are calculated based on the value of real estate transactions of each sector comprising the index.</t>
  </si>
  <si>
    <t>General Authority for Statistics (GASTAT)</t>
  </si>
  <si>
    <t>https://www.stats.gov.sa/en/5263</t>
  </si>
  <si>
    <t>Q:SA:2:C:0:1:6:0</t>
  </si>
  <si>
    <t>Saudi Arabia - Commercial property price index, retail properties, Ar Riyad</t>
  </si>
  <si>
    <t>Q:SG:0:B:0:3:1:0</t>
  </si>
  <si>
    <t>Singapore</t>
  </si>
  <si>
    <t>Singapore - Commercial property prices, office buildings</t>
  </si>
  <si>
    <t>Index, 1998 Q4 = 100</t>
  </si>
  <si>
    <t>The space used or intended to be used as a place of business and for conducting administrative work such as agency, banking, legal, architectural, engineering and other professional services. Commercial schools are excluded.</t>
  </si>
  <si>
    <t>https://www.ura.gov.sg/Corporate/Property/Property-Data/Commercial-Properties</t>
  </si>
  <si>
    <t>https://spring.ura.gov.sg/lad/ore/login/glossary.cfm?no=1</t>
  </si>
  <si>
    <t>Office</t>
  </si>
  <si>
    <t>Q:SG:0:C:0:3:1:0</t>
  </si>
  <si>
    <t>Singapore - Commercial property price index, retail buildings</t>
  </si>
  <si>
    <t>The space used or intended to be used for any trade where the primary purpose is the sale of goods by retail, for example, provision shop, take-away food shop, departmental store. Space used for the provision of services, such as tailoring, barber/beauty salon, photographic and medical services are also included.</t>
  </si>
  <si>
    <t>Shop</t>
  </si>
  <si>
    <t>Q:SG:0:G:0:3:1:0</t>
  </si>
  <si>
    <t>Singapore - industrial property price index, all industrial property and warehouses</t>
  </si>
  <si>
    <t>Index, 2012 Q4 = 100</t>
  </si>
  <si>
    <t>This refers to the factory space and the warehouse space. Factory Space - refers to the space used or intended to be used for industrial purposes, comprising buildings or part of the buildings used for the manufacturing, altering, repairing, ornamenting, finishing, cleaning, washing, packing, canning, breaking-up or demolition of any article or its parts and the processing and treatment of minerals. Factory buildings are further classified into multiple-user factory, single-user factory and Business Park. Warehouse Space - covered space used or intended to be used predominantly as storage area for raw materials, semi-finished or finished goods. The statistics exclude space in shophouses used for storage.</t>
  </si>
  <si>
    <t>https://tablebuilder.singstat.gov.sg/table/TS/M212181</t>
  </si>
  <si>
    <t>All Industrial</t>
  </si>
  <si>
    <t>Q:SI:0:B:0:1:6:0</t>
  </si>
  <si>
    <t>Slovenia</t>
  </si>
  <si>
    <t>Slovenia - Commercial property price index, office buildings, whole country</t>
  </si>
  <si>
    <t>Office.</t>
  </si>
  <si>
    <t>https://pxweb.stat.si/SiStatData/pxweb/en/Data/-/0419035S.px</t>
  </si>
  <si>
    <t>https://www.stat.si/statweb/File/DocSysFile/11468</t>
  </si>
  <si>
    <t>Q:SI:0:C:0:1:6:0</t>
  </si>
  <si>
    <t>Slovenia - Commercial property price index, retail buildings, whole country</t>
  </si>
  <si>
    <t>Retail (including hotels).</t>
  </si>
  <si>
    <t>Q:SI:0:D:0:1:6:0</t>
  </si>
  <si>
    <t>Slovenia - Commercial property price index, office and retail buildings, whole country</t>
  </si>
  <si>
    <t>Offce, Retail (including hotels).</t>
  </si>
  <si>
    <t>Q:US:0:A:0:2:6:0</t>
  </si>
  <si>
    <t>United States</t>
  </si>
  <si>
    <t>United States - Commercial property price index, all properties</t>
  </si>
  <si>
    <t>All commercial properties</t>
  </si>
  <si>
    <t>Starting in Q1 1996, the level index comes from the Costar Commercial Repeat Sales Index. A single, repeat-sales regression equation is used to estimate an index for all commercial properties; therefore, no weights are applied. Series has no flows; data for the most recent ten years show no significant seasonality. Prior to Q1 1996, the level index is a weighted-average of three appraisal-based commercial property prices per square foot series, office property, retail property, and warehouse/industrial property, from NREI. The weights applied to the NREI were calculated using annual data from Current-Cost Net Stock of Private Fixed Assets, Equipment and Software, and Structures, by Type; Structures; Nonresidential structures; line 40, Office, including medical buildings; line 41, Commercial; and line 43, Manufacturing. The weights are not revised. The sum of the weighted indexes is the commercial property price index (rebased by the BIS).</t>
  </si>
  <si>
    <t>http://www.federalreserve.gov/apps/fof/SeriesAnalyzer.aspx?s=FL075035503&amp;t=&amp;bc=:FI075035503&amp;suf=Q</t>
  </si>
  <si>
    <t>Q:XM:0:A:0:0:0:0</t>
  </si>
  <si>
    <t>Euro area</t>
  </si>
  <si>
    <t>Per dwelling</t>
  </si>
  <si>
    <t>Euro area - commercial property price index, all properties</t>
  </si>
  <si>
    <t>Index, 2011 = 100</t>
  </si>
  <si>
    <t>Euro area 19 (fixed composition); Transaction value; Hybrid/Transaction linked; All property types; ECB; Neither seasonally nor working day adjusted; Index.</t>
  </si>
  <si>
    <t>http://sdw.ecb.europa.eu/quickview.do?SERIES_KEY=348.CPP.Q.I7.N.TH.TVAL.TP.3.INX</t>
  </si>
  <si>
    <t>Commercial property price indicator</t>
  </si>
  <si>
    <t>Period</t>
  </si>
  <si>
    <t/>
  </si>
  <si>
    <t>Index, 2016 Jan = 100 (Units)</t>
  </si>
  <si>
    <t>Index, 1999 = 100 (Units)</t>
  </si>
  <si>
    <t>Index, 2023 Jun = 100 (Units)</t>
  </si>
  <si>
    <t>US dollar (Units)</t>
  </si>
  <si>
    <t>Index, 2005 Q1 = 100 (Units)</t>
  </si>
  <si>
    <t>Index, 2010 = 100 (Units)</t>
  </si>
  <si>
    <t>Index, 2006 = 100 (Units)</t>
  </si>
  <si>
    <t>Index, 2014 = 100 (Units)</t>
  </si>
  <si>
    <t>Index, 2010 Q1 = 100 (Units)</t>
  </si>
  <si>
    <t>Index, 2017 = 100 (Units)</t>
  </si>
  <si>
    <t>Index, 1995 = 100 (Units)</t>
  </si>
  <si>
    <t>Index, 2010 Mar = 100 (Units)</t>
  </si>
  <si>
    <t>Index, 2006 Q1 = 100 (Units)</t>
  </si>
  <si>
    <t>Index, 2015  = 100 (Units)</t>
  </si>
  <si>
    <t>Philippine peso (Units)</t>
  </si>
  <si>
    <t>Index, 1998 Q4 = 100 (Units)</t>
  </si>
  <si>
    <t>Index, 2012 Q4 = 100 (Units)</t>
  </si>
  <si>
    <t>Index, 2011 = 100 (Units)</t>
  </si>
  <si>
    <t xml:space="preserve">  BANK FOR INTERNATIONAL SETTLEMENTS</t>
  </si>
  <si>
    <t>Commercial Property Price Statistics</t>
  </si>
  <si>
    <t>A) Quick presentation</t>
  </si>
  <si>
    <t>The property price statistics bring together data from a variety of national sources.</t>
  </si>
  <si>
    <t>The BIS, with the assistance of its member central banks, has obtained approval of these sources to disseminate the statistics as long as the national sources are clearly indicated.</t>
  </si>
  <si>
    <r>
      <t>The sources and any relevant disclaimers are listed separately (</t>
    </r>
    <r>
      <rPr>
        <u/>
        <sz val="10"/>
        <color indexed="12"/>
        <rFont val="Arial"/>
        <family val="2"/>
      </rPr>
      <t>sources of data</t>
    </r>
    <r>
      <rPr>
        <sz val="10"/>
        <rFont val="Arial"/>
        <family val="2"/>
      </rPr>
      <t>).</t>
    </r>
  </si>
  <si>
    <t>Copyright in these data must be honoured.</t>
  </si>
  <si>
    <r>
      <t xml:space="preserve">For more details, please visit the </t>
    </r>
    <r>
      <rPr>
        <u/>
        <sz val="10"/>
        <color indexed="12"/>
        <rFont val="Arial"/>
        <family val="2"/>
      </rPr>
      <t>Property Price Statistics</t>
    </r>
    <r>
      <rPr>
        <sz val="10"/>
        <rFont val="Arial"/>
        <family val="2"/>
      </rPr>
      <t>.</t>
    </r>
  </si>
  <si>
    <t>B) Content and tips to retrieve series</t>
  </si>
  <si>
    <t>The property price time series are grouped together according to frequency in four spreadsheets:</t>
  </si>
  <si>
    <t>Monthly Series</t>
  </si>
  <si>
    <t>Quarterly Series</t>
  </si>
  <si>
    <t>Half-Yearly Series</t>
  </si>
  <si>
    <t>Annual Series</t>
  </si>
  <si>
    <t>To find time series:</t>
  </si>
  <si>
    <r>
      <t>1)</t>
    </r>
    <r>
      <rPr>
        <sz val="10"/>
        <rFont val="Arial"/>
        <family val="2"/>
      </rPr>
      <t xml:space="preserve"> In the spreadsheet " Summary Documentation", select items in one or several of the following dimensions </t>
    </r>
    <r>
      <rPr>
        <i/>
        <sz val="10"/>
        <rFont val="Arial"/>
        <family val="2"/>
      </rPr>
      <t xml:space="preserve">(columns C to J) </t>
    </r>
    <r>
      <rPr>
        <sz val="10"/>
        <rFont val="Arial"/>
        <family val="2"/>
      </rPr>
      <t xml:space="preserve">and check whether the series titles meet your needs </t>
    </r>
    <r>
      <rPr>
        <i/>
        <sz val="10"/>
        <rFont val="Arial"/>
        <family val="2"/>
      </rPr>
      <t>(column K)</t>
    </r>
    <r>
      <rPr>
        <sz val="10"/>
        <rFont val="Arial"/>
        <family val="2"/>
      </rPr>
      <t>:</t>
    </r>
  </si>
  <si>
    <r>
      <t>2)</t>
    </r>
    <r>
      <rPr>
        <sz val="10"/>
        <rFont val="Arial"/>
        <family val="2"/>
      </rPr>
      <t xml:space="preserve"> Among the obtained series, click on a code </t>
    </r>
    <r>
      <rPr>
        <i/>
        <sz val="10"/>
        <rFont val="Arial"/>
        <family val="2"/>
      </rPr>
      <t>(column B)</t>
    </r>
    <r>
      <rPr>
        <sz val="10"/>
        <rFont val="Arial"/>
        <family val="2"/>
      </rPr>
      <t xml:space="preserve"> you are interested in to get access to the data in the corresponding frequency spreadsheet.</t>
    </r>
  </si>
  <si>
    <r>
      <t>3)</t>
    </r>
    <r>
      <rPr>
        <sz val="10"/>
        <rFont val="Arial"/>
        <family val="2"/>
      </rPr>
      <t xml:space="preserve"> The spreadsheet " Summary Documentation" provides additional metadata information on the series </t>
    </r>
    <r>
      <rPr>
        <i/>
        <sz val="10"/>
        <rFont val="Arial"/>
        <family val="2"/>
      </rPr>
      <t>(columns L to V)</t>
    </r>
    <r>
      <rPr>
        <sz val="10"/>
        <rFont val="Arial"/>
        <family val="2"/>
      </rPr>
      <t>:</t>
    </r>
  </si>
  <si>
    <t>Any use of the series shall be cited as follows "Source: National sources, Bank for International Settlements (2023), Property prices, BIS WS_CPP 1.0 (data set), https://data.bis.org/topics/CPP/data".</t>
  </si>
  <si>
    <r>
      <t xml:space="preserve">For any queries, please contact  </t>
    </r>
    <r>
      <rPr>
        <sz val="10"/>
        <color indexed="12"/>
        <rFont val="Arial"/>
        <family val="2"/>
      </rPr>
      <t>property.prices@bis.org</t>
    </r>
  </si>
  <si>
    <t>The data set is now also accessible on the BIS Data Portal with a dashboard: https://data.bis.org/topics/CPP/tables-and-dashboards.</t>
  </si>
  <si>
    <t>Data cut-off date: 23/01/2024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</si>
</sst>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6" x14ac:knownFonts="1">
    <font>
      <sz val="11"/>
      <color indexed="8"/>
      <name val="Calibri"/>
      <family val="2"/>
      <scheme val="minor"/>
    </font>
    <font>
      <b/>
      <sz val="11"/>
      <name val="Arial"/>
      <family val="2"/>
    </font>
    <font>
      <sz val="11"/>
      <name val="Arial"/>
      <family val="2"/>
    </font>
    <font>
      <u/>
      <sz val="11"/>
      <color indexed="12"/>
      <name val="Arial"/>
      <family val="2"/>
    </font>
    <font>
      <b/>
      <sz val="11"/>
      <name val="Arial"/>
      <family val="2"/>
    </font>
    <font>
      <sz val="11"/>
      <name val="Arial"/>
      <family val="2"/>
    </font>
    <font>
      <u/>
      <sz val="11"/>
      <color indexed="12"/>
      <name val="Arial"/>
      <family val="2"/>
    </font>
    <font>
      <sz val="9"/>
      <name val="Arial"/>
      <family val="2"/>
    </font>
    <font>
      <sz val="10"/>
      <name val="Arial"/>
      <family val="2"/>
    </font>
    <font>
      <sz val="13"/>
      <name val="Arial"/>
      <family val="2"/>
    </font>
    <font>
      <b/>
      <sz val="16"/>
      <name val="Arial"/>
      <family val="2"/>
    </font>
    <font>
      <b/>
      <sz val="10"/>
      <name val="Arial"/>
      <family val="2"/>
    </font>
    <font>
      <u/>
      <sz val="10"/>
      <color indexed="12"/>
      <name val="Arial"/>
      <family val="2"/>
    </font>
    <font>
      <u/>
      <sz val="10"/>
      <name val="Arial"/>
      <family val="2"/>
    </font>
    <font>
      <i/>
      <sz val="10"/>
      <name val="Arial"/>
      <family val="2"/>
    </font>
    <font>
      <sz val="10"/>
      <color indexed="12"/>
      <name val="Arial"/>
      <family val="2"/>
    </font>
  </fonts>
  <fills count="2">
    <fill>
      <patternFill patternType="none"/>
    </fill>
    <fill>
      <patternFill patternType="gray125"/>
    </fill>
  </fills>
  <borders count="1">
    <border>
      <left/>
      <right/>
      <top/>
      <bottom/>
      <diagonal/>
    </border>
  </borders>
  <cellStyleXfs count="4">
    <xf numFmtId="0" fontId="0" fillId="0" borderId="0"/>
    <xf numFmtId="0" fontId="8" fillId="0" borderId="0"/>
    <xf numFmtId="0" fontId="12" fillId="0" borderId="0" applyNumberFormat="0" applyFill="0" applyBorder="0" applyAlignment="0" applyProtection="0">
      <alignment vertical="top"/>
      <protection locked="0"/>
    </xf>
    <xf numFmtId="0" fontId="8" fillId="0" borderId="0"/>
  </cellStyleXfs>
  <cellXfs count="22">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9" fillId="0" borderId="0" xfId="1" applyFont="1" applyAlignment="1">
      <alignment horizontal="left" vertical="center" indent="5"/>
    </xf>
    <xf numFmtId="0" fontId="8" fillId="0" borderId="0" xfId="1"/>
    <xf numFmtId="0" fontId="10" fillId="0" borderId="0" xfId="1" applyFont="1" applyAlignment="1">
      <alignment horizontal="center"/>
    </xf>
    <xf numFmtId="0" fontId="11" fillId="0" borderId="0" xfId="1" applyFont="1"/>
    <xf numFmtId="0" fontId="8" fillId="0" borderId="0" xfId="2" applyFont="1" applyAlignment="1" applyProtection="1"/>
    <xf numFmtId="0" fontId="8" fillId="0" borderId="0" xfId="1" applyAlignment="1">
      <alignment horizontal="left" indent="1"/>
    </xf>
    <xf numFmtId="0" fontId="13" fillId="0" borderId="0" xfId="1" applyFont="1"/>
    <xf numFmtId="0" fontId="1" fillId="0" borderId="0" xfId="1" applyFont="1"/>
    <xf numFmtId="0" fontId="8" fillId="0" borderId="0" xfId="1" applyAlignment="1">
      <alignment horizontal="left" indent="2"/>
    </xf>
    <xf numFmtId="0" fontId="8" fillId="0" borderId="0" xfId="2" applyFont="1" applyAlignment="1" applyProtection="1">
      <alignment horizontal="left"/>
    </xf>
    <xf numFmtId="0" fontId="8" fillId="0" borderId="0" xfId="3"/>
  </cellXfs>
  <cellStyles count="4">
    <cellStyle name="Hyperlink 2" xfId="2" xr:uid="{744F3AC3-D7E7-4A95-A3C5-C936505A95AA}"/>
    <cellStyle name="Normal" xfId="0" builtinId="0"/>
    <cellStyle name="Normal 2" xfId="1" xr:uid="{A86104A7-2700-4DC0-9DB8-1F0CA0A7A1F6}"/>
    <cellStyle name="Normal 4" xfId="3" xr:uid="{B11231DB-B952-4E99-B900-5B4FF4330A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a:extLst>
            <a:ext uri="{FF2B5EF4-FFF2-40B4-BE49-F238E27FC236}">
              <a16:creationId xmlns:a16="http://schemas.microsoft.com/office/drawing/2014/main" id="{F55D6CA8-0899-413A-970B-65978A66B3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9525</xdr:rowOff>
    </xdr:from>
    <xdr:ext cx="514350" cy="333375"/>
    <xdr:pic>
      <xdr:nvPicPr>
        <xdr:cNvPr id="3" name="Picture 1" descr="bis_logo">
          <a:extLst>
            <a:ext uri="{FF2B5EF4-FFF2-40B4-BE49-F238E27FC236}">
              <a16:creationId xmlns:a16="http://schemas.microsoft.com/office/drawing/2014/main" id="{D800C04B-C22A-493E-94BD-A0844E0EBE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bis.org/statistics/pp.htm" TargetMode="External"/><Relationship Id="rId2" Type="http://schemas.openxmlformats.org/officeDocument/2006/relationships/hyperlink" Target="http://www.bis.org/statistics/pp/disclaimer.htm" TargetMode="External"/><Relationship Id="rId1" Type="http://schemas.openxmlformats.org/officeDocument/2006/relationships/hyperlink" Target="mailto:property.prices@bis.or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E42EF-9DE3-4D53-BD66-AF51B02343B6}">
  <sheetPr>
    <pageSetUpPr fitToPage="1"/>
  </sheetPr>
  <dimension ref="A1:A36"/>
  <sheetViews>
    <sheetView tabSelected="1" workbookViewId="0">
      <pane ySplit="2" topLeftCell="A20" activePane="bottomLeft" state="frozen"/>
      <selection pane="bottomLeft" activeCell="A34" sqref="A34"/>
    </sheetView>
  </sheetViews>
  <sheetFormatPr defaultColWidth="9.28515625" defaultRowHeight="12.75" x14ac:dyDescent="0.2"/>
  <cols>
    <col min="1" max="1" width="155.7109375" style="12" customWidth="1"/>
    <col min="2" max="19" width="9.28515625" style="12"/>
    <col min="20" max="20" width="18.7109375" style="12" customWidth="1"/>
    <col min="21" max="21" width="29.7109375" style="12" customWidth="1"/>
    <col min="22" max="16384" width="9.28515625" style="12"/>
  </cols>
  <sheetData>
    <row r="1" spans="1:1" ht="27.75" customHeight="1" x14ac:dyDescent="0.2">
      <c r="A1" s="11" t="s">
        <v>382</v>
      </c>
    </row>
    <row r="2" spans="1:1" ht="20.25" x14ac:dyDescent="0.3">
      <c r="A2" s="13" t="s">
        <v>383</v>
      </c>
    </row>
    <row r="4" spans="1:1" x14ac:dyDescent="0.2">
      <c r="A4" s="14" t="s">
        <v>384</v>
      </c>
    </row>
    <row r="5" spans="1:1" x14ac:dyDescent="0.2">
      <c r="A5" s="12" t="s">
        <v>385</v>
      </c>
    </row>
    <row r="6" spans="1:1" x14ac:dyDescent="0.2">
      <c r="A6" s="12" t="s">
        <v>386</v>
      </c>
    </row>
    <row r="7" spans="1:1" x14ac:dyDescent="0.2">
      <c r="A7" s="15" t="s">
        <v>387</v>
      </c>
    </row>
    <row r="8" spans="1:1" x14ac:dyDescent="0.2">
      <c r="A8" s="12" t="s">
        <v>388</v>
      </c>
    </row>
    <row r="10" spans="1:1" x14ac:dyDescent="0.2">
      <c r="A10" s="15" t="s">
        <v>389</v>
      </c>
    </row>
    <row r="12" spans="1:1" x14ac:dyDescent="0.2">
      <c r="A12" s="14" t="s">
        <v>390</v>
      </c>
    </row>
    <row r="13" spans="1:1" x14ac:dyDescent="0.2">
      <c r="A13" s="12" t="s">
        <v>391</v>
      </c>
    </row>
    <row r="14" spans="1:1" x14ac:dyDescent="0.2">
      <c r="A14" s="16" t="s">
        <v>392</v>
      </c>
    </row>
    <row r="15" spans="1:1" x14ac:dyDescent="0.2">
      <c r="A15" s="16" t="s">
        <v>393</v>
      </c>
    </row>
    <row r="16" spans="1:1" x14ac:dyDescent="0.2">
      <c r="A16" s="16" t="s">
        <v>394</v>
      </c>
    </row>
    <row r="17" spans="1:1" ht="12.75" customHeight="1" x14ac:dyDescent="0.2">
      <c r="A17" s="16" t="s">
        <v>395</v>
      </c>
    </row>
    <row r="19" spans="1:1" x14ac:dyDescent="0.2">
      <c r="A19" s="17" t="s">
        <v>396</v>
      </c>
    </row>
    <row r="20" spans="1:1" ht="15" x14ac:dyDescent="0.25">
      <c r="A20" s="18" t="s">
        <v>397</v>
      </c>
    </row>
    <row r="21" spans="1:1" x14ac:dyDescent="0.2">
      <c r="A21" s="19" t="s">
        <v>2</v>
      </c>
    </row>
    <row r="22" spans="1:1" x14ac:dyDescent="0.2">
      <c r="A22" s="19" t="s">
        <v>3</v>
      </c>
    </row>
    <row r="23" spans="1:1" x14ac:dyDescent="0.2">
      <c r="A23" s="19" t="s">
        <v>4</v>
      </c>
    </row>
    <row r="24" spans="1:1" x14ac:dyDescent="0.2">
      <c r="A24" s="19" t="s">
        <v>5</v>
      </c>
    </row>
    <row r="25" spans="1:1" x14ac:dyDescent="0.2">
      <c r="A25" s="19" t="s">
        <v>6</v>
      </c>
    </row>
    <row r="26" spans="1:1" x14ac:dyDescent="0.2">
      <c r="A26" s="19" t="s">
        <v>7</v>
      </c>
    </row>
    <row r="27" spans="1:1" x14ac:dyDescent="0.2">
      <c r="A27" s="19" t="s">
        <v>8</v>
      </c>
    </row>
    <row r="28" spans="1:1" x14ac:dyDescent="0.2">
      <c r="A28" s="19" t="s">
        <v>9</v>
      </c>
    </row>
    <row r="29" spans="1:1" ht="15" x14ac:dyDescent="0.25">
      <c r="A29" s="18" t="s">
        <v>398</v>
      </c>
    </row>
    <row r="30" spans="1:1" ht="15" x14ac:dyDescent="0.25">
      <c r="A30" s="18" t="s">
        <v>399</v>
      </c>
    </row>
    <row r="31" spans="1:1" x14ac:dyDescent="0.2">
      <c r="A31" s="12" t="s">
        <v>400</v>
      </c>
    </row>
    <row r="32" spans="1:1" x14ac:dyDescent="0.2">
      <c r="A32" s="20" t="s">
        <v>401</v>
      </c>
    </row>
    <row r="34" spans="1:1" x14ac:dyDescent="0.2">
      <c r="A34" s="12" t="s">
        <v>403</v>
      </c>
    </row>
    <row r="36" spans="1:1" x14ac:dyDescent="0.2">
      <c r="A36" s="21" t="s">
        <v>402</v>
      </c>
    </row>
  </sheetData>
  <hyperlinks>
    <hyperlink ref="A32" r:id="rId1" xr:uid="{95908C35-4DCE-4BCA-AD91-CC9918F812F2}"/>
    <hyperlink ref="A7" r:id="rId2" xr:uid="{16FE677C-2B97-4357-AA06-1D7958F6318F}"/>
    <hyperlink ref="A10" r:id="rId3" display="For more details, please visit the Property Price Statistics" xr:uid="{6C1E1758-0646-475B-8728-891B40C053DC}"/>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8"/>
  <sheetViews>
    <sheetView workbookViewId="0">
      <pane xSplit="2" ySplit="1" topLeftCell="C2" activePane="bottomRight" state="frozen"/>
      <selection pane="topRight"/>
      <selection pane="bottomLeft"/>
      <selection pane="bottomRight" activeCell="B14" sqref="B14"/>
    </sheetView>
  </sheetViews>
  <sheetFormatPr defaultRowHeight="15" x14ac:dyDescent="0.25"/>
  <cols>
    <col min="1" max="1" width="11.85546875" bestFit="1" customWidth="1"/>
    <col min="2" max="2" width="20.28515625" bestFit="1" customWidth="1"/>
    <col min="3" max="3" width="14.42578125" bestFit="1" customWidth="1"/>
    <col min="4" max="4" width="18.42578125" bestFit="1" customWidth="1"/>
    <col min="5" max="5" width="54.7109375" bestFit="1" customWidth="1"/>
    <col min="6" max="6" width="43.5703125" bestFit="1" customWidth="1"/>
    <col min="7" max="7" width="25.5703125" bestFit="1" customWidth="1"/>
    <col min="8" max="8" width="29.140625" bestFit="1" customWidth="1"/>
    <col min="9" max="9" width="32.140625" bestFit="1" customWidth="1"/>
    <col min="10" max="10" width="28.140625" bestFit="1" customWidth="1"/>
    <col min="11" max="11" width="106" bestFit="1" customWidth="1"/>
    <col min="12" max="12" width="26.5703125" bestFit="1" customWidth="1"/>
    <col min="13" max="13" width="57.28515625" bestFit="1" customWidth="1"/>
    <col min="14" max="17" width="255" bestFit="1" customWidth="1"/>
    <col min="18" max="18" width="182.85546875" bestFit="1" customWidth="1"/>
    <col min="19" max="19" width="43.5703125" bestFit="1" customWidth="1"/>
    <col min="20" max="20" width="19.42578125" bestFit="1" customWidth="1"/>
    <col min="21" max="21" width="202.28515625" bestFit="1" customWidth="1"/>
    <col min="22" max="22" width="217.7109375" bestFit="1" customWidth="1"/>
  </cols>
  <sheetData>
    <row r="1" spans="1:22"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row>
    <row r="2" spans="1:22" x14ac:dyDescent="0.25">
      <c r="A2" s="2" t="s">
        <v>22</v>
      </c>
      <c r="B2" s="3" t="str">
        <f ca="1">HYPERLINK("#"&amp;CELL("address",'Annual Series'!B4),"A:DE:4:D:0:2:6:0")</f>
        <v>A:DE:4:D:0:2:6:0</v>
      </c>
      <c r="C2" s="2" t="s">
        <v>24</v>
      </c>
      <c r="D2" s="2" t="s">
        <v>25</v>
      </c>
      <c r="E2" s="2" t="s">
        <v>26</v>
      </c>
      <c r="F2" s="2" t="s">
        <v>27</v>
      </c>
      <c r="G2" s="2" t="s">
        <v>28</v>
      </c>
      <c r="H2" s="2" t="s">
        <v>29</v>
      </c>
      <c r="I2" s="2" t="s">
        <v>30</v>
      </c>
      <c r="J2" s="2" t="s">
        <v>31</v>
      </c>
      <c r="K2" s="2" t="s">
        <v>32</v>
      </c>
      <c r="L2" s="2" t="s">
        <v>33</v>
      </c>
      <c r="M2" s="2" t="s">
        <v>34</v>
      </c>
      <c r="N2" s="2" t="s">
        <v>35</v>
      </c>
      <c r="O2" s="2" t="s">
        <v>36</v>
      </c>
      <c r="P2" s="2" t="s">
        <v>37</v>
      </c>
      <c r="Q2" s="2" t="s">
        <v>38</v>
      </c>
      <c r="R2" s="2" t="s">
        <v>39</v>
      </c>
      <c r="S2" s="2" t="s">
        <v>40</v>
      </c>
      <c r="T2" s="2" t="s">
        <v>41</v>
      </c>
      <c r="U2" s="2" t="s">
        <v>34</v>
      </c>
      <c r="V2" s="2" t="s">
        <v>42</v>
      </c>
    </row>
    <row r="3" spans="1:22" x14ac:dyDescent="0.25">
      <c r="A3" s="2" t="s">
        <v>22</v>
      </c>
      <c r="B3" s="3" t="str">
        <f ca="1">HYPERLINK("#"&amp;CELL("address",'Annual Series'!C4),"A:DE:9:D:0:2:6:0")</f>
        <v>A:DE:9:D:0:2:6:0</v>
      </c>
      <c r="C3" s="2" t="s">
        <v>24</v>
      </c>
      <c r="D3" s="2" t="s">
        <v>25</v>
      </c>
      <c r="E3" s="2" t="s">
        <v>44</v>
      </c>
      <c r="F3" s="2" t="s">
        <v>27</v>
      </c>
      <c r="G3" s="2" t="s">
        <v>28</v>
      </c>
      <c r="H3" s="2" t="s">
        <v>29</v>
      </c>
      <c r="I3" s="2" t="s">
        <v>30</v>
      </c>
      <c r="J3" s="2" t="s">
        <v>31</v>
      </c>
      <c r="K3" s="2" t="s">
        <v>45</v>
      </c>
      <c r="L3" s="2" t="s">
        <v>33</v>
      </c>
      <c r="M3" s="2" t="s">
        <v>34</v>
      </c>
      <c r="N3" s="2" t="s">
        <v>46</v>
      </c>
      <c r="O3" s="2" t="s">
        <v>36</v>
      </c>
      <c r="P3" s="2" t="s">
        <v>37</v>
      </c>
      <c r="Q3" s="2" t="s">
        <v>38</v>
      </c>
      <c r="R3" s="2" t="s">
        <v>47</v>
      </c>
      <c r="S3" s="2" t="s">
        <v>40</v>
      </c>
      <c r="T3" s="2" t="s">
        <v>41</v>
      </c>
      <c r="U3" s="2" t="s">
        <v>34</v>
      </c>
      <c r="V3" s="2" t="s">
        <v>42</v>
      </c>
    </row>
    <row r="4" spans="1:22" x14ac:dyDescent="0.25">
      <c r="A4" s="2" t="s">
        <v>22</v>
      </c>
      <c r="B4" s="3" t="str">
        <f ca="1">HYPERLINK("#"&amp;CELL("address",'Annual Series'!D4),"A:JP:2:A:0:3:6:0")</f>
        <v>A:JP:2:A:0:3:6:0</v>
      </c>
      <c r="C4" s="2" t="s">
        <v>24</v>
      </c>
      <c r="D4" s="2" t="s">
        <v>49</v>
      </c>
      <c r="E4" s="2" t="s">
        <v>50</v>
      </c>
      <c r="F4" s="2" t="s">
        <v>51</v>
      </c>
      <c r="G4" s="2" t="s">
        <v>28</v>
      </c>
      <c r="H4" s="2" t="s">
        <v>52</v>
      </c>
      <c r="I4" s="2" t="s">
        <v>30</v>
      </c>
      <c r="J4" s="2" t="s">
        <v>31</v>
      </c>
      <c r="K4" s="2" t="s">
        <v>53</v>
      </c>
      <c r="L4" s="2" t="s">
        <v>33</v>
      </c>
      <c r="M4" s="2" t="s">
        <v>34</v>
      </c>
      <c r="N4" s="2" t="s">
        <v>54</v>
      </c>
      <c r="O4" s="2" t="s">
        <v>55</v>
      </c>
      <c r="P4" s="2" t="s">
        <v>56</v>
      </c>
      <c r="Q4" s="2" t="s">
        <v>57</v>
      </c>
      <c r="R4" s="2" t="s">
        <v>34</v>
      </c>
      <c r="S4" s="2" t="s">
        <v>34</v>
      </c>
      <c r="T4" s="2" t="s">
        <v>41</v>
      </c>
      <c r="U4" s="2" t="s">
        <v>34</v>
      </c>
      <c r="V4" s="2" t="s">
        <v>34</v>
      </c>
    </row>
    <row r="5" spans="1:22" x14ac:dyDescent="0.25">
      <c r="A5" s="2" t="s">
        <v>22</v>
      </c>
      <c r="B5" s="3" t="str">
        <f ca="1">HYPERLINK("#"&amp;CELL("address",'Annual Series'!E4),"A:PL:0:B:0:0:6:0")</f>
        <v>A:PL:0:B:0:0:6:0</v>
      </c>
      <c r="C5" s="2" t="s">
        <v>24</v>
      </c>
      <c r="D5" s="2" t="s">
        <v>59</v>
      </c>
      <c r="E5" s="2" t="s">
        <v>60</v>
      </c>
      <c r="F5" s="2" t="s">
        <v>61</v>
      </c>
      <c r="G5" s="2" t="s">
        <v>28</v>
      </c>
      <c r="H5" s="2" t="s">
        <v>62</v>
      </c>
      <c r="I5" s="2" t="s">
        <v>30</v>
      </c>
      <c r="J5" s="2" t="s">
        <v>31</v>
      </c>
      <c r="K5" s="2" t="s">
        <v>63</v>
      </c>
      <c r="L5" s="2" t="s">
        <v>64</v>
      </c>
      <c r="M5" s="2" t="s">
        <v>34</v>
      </c>
      <c r="N5" s="2" t="s">
        <v>65</v>
      </c>
      <c r="O5" s="2" t="s">
        <v>66</v>
      </c>
      <c r="P5" s="2" t="s">
        <v>34</v>
      </c>
      <c r="Q5" s="2" t="s">
        <v>67</v>
      </c>
      <c r="R5" s="2" t="s">
        <v>34</v>
      </c>
      <c r="S5" s="2" t="s">
        <v>34</v>
      </c>
      <c r="T5" s="2" t="s">
        <v>41</v>
      </c>
      <c r="U5" s="2" t="s">
        <v>34</v>
      </c>
      <c r="V5" s="2" t="s">
        <v>34</v>
      </c>
    </row>
    <row r="6" spans="1:22" x14ac:dyDescent="0.25">
      <c r="A6" s="2" t="s">
        <v>22</v>
      </c>
      <c r="B6" s="3" t="str">
        <f ca="1">HYPERLINK("#"&amp;CELL("address",'Annual Series'!F4),"A:PL:0:C:0:0:6:0")</f>
        <v>A:PL:0:C:0:0:6:0</v>
      </c>
      <c r="C6" s="2" t="s">
        <v>24</v>
      </c>
      <c r="D6" s="2" t="s">
        <v>59</v>
      </c>
      <c r="E6" s="2" t="s">
        <v>60</v>
      </c>
      <c r="F6" s="2" t="s">
        <v>69</v>
      </c>
      <c r="G6" s="2" t="s">
        <v>28</v>
      </c>
      <c r="H6" s="2" t="s">
        <v>62</v>
      </c>
      <c r="I6" s="2" t="s">
        <v>30</v>
      </c>
      <c r="J6" s="2" t="s">
        <v>31</v>
      </c>
      <c r="K6" s="2" t="s">
        <v>70</v>
      </c>
      <c r="L6" s="2" t="s">
        <v>64</v>
      </c>
      <c r="M6" s="2" t="s">
        <v>34</v>
      </c>
      <c r="N6" s="2" t="s">
        <v>65</v>
      </c>
      <c r="O6" s="2" t="s">
        <v>66</v>
      </c>
      <c r="P6" s="2" t="s">
        <v>34</v>
      </c>
      <c r="Q6" s="2" t="s">
        <v>67</v>
      </c>
      <c r="R6" s="2" t="s">
        <v>34</v>
      </c>
      <c r="S6" s="2" t="s">
        <v>34</v>
      </c>
      <c r="T6" s="2" t="s">
        <v>41</v>
      </c>
      <c r="U6" s="2" t="s">
        <v>34</v>
      </c>
      <c r="V6" s="2" t="s">
        <v>34</v>
      </c>
    </row>
    <row r="7" spans="1:22" x14ac:dyDescent="0.25">
      <c r="A7" s="2" t="s">
        <v>22</v>
      </c>
      <c r="B7" s="3" t="str">
        <f ca="1">HYPERLINK("#"&amp;CELL("address",'Annual Series'!G4),"A:PL:2:B:0:0:6:0")</f>
        <v>A:PL:2:B:0:0:6:0</v>
      </c>
      <c r="C7" s="2" t="s">
        <v>24</v>
      </c>
      <c r="D7" s="2" t="s">
        <v>59</v>
      </c>
      <c r="E7" s="2" t="s">
        <v>50</v>
      </c>
      <c r="F7" s="2" t="s">
        <v>61</v>
      </c>
      <c r="G7" s="2" t="s">
        <v>28</v>
      </c>
      <c r="H7" s="2" t="s">
        <v>62</v>
      </c>
      <c r="I7" s="2" t="s">
        <v>30</v>
      </c>
      <c r="J7" s="2" t="s">
        <v>31</v>
      </c>
      <c r="K7" s="2" t="s">
        <v>72</v>
      </c>
      <c r="L7" s="2" t="s">
        <v>64</v>
      </c>
      <c r="M7" s="2" t="s">
        <v>34</v>
      </c>
      <c r="N7" s="2" t="s">
        <v>73</v>
      </c>
      <c r="O7" s="2" t="s">
        <v>66</v>
      </c>
      <c r="P7" s="2" t="s">
        <v>34</v>
      </c>
      <c r="Q7" s="2" t="s">
        <v>67</v>
      </c>
      <c r="R7" s="2" t="s">
        <v>34</v>
      </c>
      <c r="S7" s="2" t="s">
        <v>34</v>
      </c>
      <c r="T7" s="2" t="s">
        <v>41</v>
      </c>
      <c r="U7" s="2" t="s">
        <v>34</v>
      </c>
      <c r="V7" s="2" t="s">
        <v>34</v>
      </c>
    </row>
    <row r="8" spans="1:22" x14ac:dyDescent="0.25">
      <c r="A8" s="2" t="s">
        <v>22</v>
      </c>
      <c r="B8" s="3" t="str">
        <f ca="1">HYPERLINK("#"&amp;CELL("address",'Annual Series'!H4),"A:PT:0:A:0:1:6:0")</f>
        <v>A:PT:0:A:0:1:6:0</v>
      </c>
      <c r="C8" s="2" t="s">
        <v>24</v>
      </c>
      <c r="D8" s="2" t="s">
        <v>75</v>
      </c>
      <c r="E8" s="2" t="s">
        <v>60</v>
      </c>
      <c r="F8" s="2" t="s">
        <v>51</v>
      </c>
      <c r="G8" s="2" t="s">
        <v>28</v>
      </c>
      <c r="H8" s="2" t="s">
        <v>76</v>
      </c>
      <c r="I8" s="2" t="s">
        <v>30</v>
      </c>
      <c r="J8" s="2" t="s">
        <v>31</v>
      </c>
      <c r="K8" s="2" t="s">
        <v>77</v>
      </c>
      <c r="L8" s="2" t="s">
        <v>78</v>
      </c>
      <c r="M8" s="2" t="s">
        <v>34</v>
      </c>
      <c r="N8" s="2" t="s">
        <v>79</v>
      </c>
      <c r="O8" s="2" t="s">
        <v>80</v>
      </c>
      <c r="P8" s="2" t="s">
        <v>81</v>
      </c>
      <c r="Q8" s="2" t="s">
        <v>82</v>
      </c>
      <c r="R8" s="2" t="s">
        <v>34</v>
      </c>
      <c r="S8" s="2" t="s">
        <v>34</v>
      </c>
      <c r="T8" s="2" t="s">
        <v>41</v>
      </c>
      <c r="U8" s="2" t="s">
        <v>34</v>
      </c>
      <c r="V8" s="2" t="s">
        <v>34</v>
      </c>
    </row>
    <row r="9" spans="1:22" x14ac:dyDescent="0.25">
      <c r="A9" s="2" t="s">
        <v>22</v>
      </c>
      <c r="B9" s="3" t="str">
        <f ca="1">HYPERLINK("#"&amp;CELL("address",'Half-yearly Series'!B4),"H:GR:0:B:0:0:6:0")</f>
        <v>H:GR:0:B:0:0:6:0</v>
      </c>
      <c r="C9" s="2" t="s">
        <v>84</v>
      </c>
      <c r="D9" s="2" t="s">
        <v>85</v>
      </c>
      <c r="E9" s="2" t="s">
        <v>60</v>
      </c>
      <c r="F9" s="2" t="s">
        <v>61</v>
      </c>
      <c r="G9" s="2" t="s">
        <v>28</v>
      </c>
      <c r="H9" s="2" t="s">
        <v>62</v>
      </c>
      <c r="I9" s="2" t="s">
        <v>30</v>
      </c>
      <c r="J9" s="2" t="s">
        <v>31</v>
      </c>
      <c r="K9" s="2" t="s">
        <v>86</v>
      </c>
      <c r="L9" s="2" t="s">
        <v>33</v>
      </c>
      <c r="M9" s="2" t="s">
        <v>34</v>
      </c>
      <c r="N9" s="2" t="s">
        <v>87</v>
      </c>
      <c r="O9" s="2" t="s">
        <v>88</v>
      </c>
      <c r="P9" s="2" t="s">
        <v>89</v>
      </c>
      <c r="Q9" s="2" t="s">
        <v>90</v>
      </c>
      <c r="R9" s="2" t="s">
        <v>91</v>
      </c>
      <c r="S9" s="2" t="s">
        <v>34</v>
      </c>
      <c r="T9" s="2" t="s">
        <v>41</v>
      </c>
      <c r="U9" s="2" t="s">
        <v>34</v>
      </c>
      <c r="V9" s="2" t="s">
        <v>34</v>
      </c>
    </row>
    <row r="10" spans="1:22" x14ac:dyDescent="0.25">
      <c r="A10" s="2" t="s">
        <v>22</v>
      </c>
      <c r="B10" s="3" t="str">
        <f ca="1">HYPERLINK("#"&amp;CELL("address",'Half-yearly Series'!C4),"H:GR:0:C:0:0:6:0")</f>
        <v>H:GR:0:C:0:0:6:0</v>
      </c>
      <c r="C10" s="2" t="s">
        <v>84</v>
      </c>
      <c r="D10" s="2" t="s">
        <v>85</v>
      </c>
      <c r="E10" s="2" t="s">
        <v>60</v>
      </c>
      <c r="F10" s="2" t="s">
        <v>69</v>
      </c>
      <c r="G10" s="2" t="s">
        <v>28</v>
      </c>
      <c r="H10" s="2" t="s">
        <v>62</v>
      </c>
      <c r="I10" s="2" t="s">
        <v>30</v>
      </c>
      <c r="J10" s="2" t="s">
        <v>31</v>
      </c>
      <c r="K10" s="2" t="s">
        <v>93</v>
      </c>
      <c r="L10" s="2" t="s">
        <v>33</v>
      </c>
      <c r="M10" s="2" t="s">
        <v>34</v>
      </c>
      <c r="N10" s="2" t="s">
        <v>87</v>
      </c>
      <c r="O10" s="2" t="s">
        <v>88</v>
      </c>
      <c r="P10" s="2" t="s">
        <v>94</v>
      </c>
      <c r="Q10" s="2" t="s">
        <v>90</v>
      </c>
      <c r="R10" s="2" t="s">
        <v>95</v>
      </c>
      <c r="S10" s="2" t="s">
        <v>34</v>
      </c>
      <c r="T10" s="2" t="s">
        <v>41</v>
      </c>
      <c r="U10" s="2" t="s">
        <v>34</v>
      </c>
      <c r="V10" s="2" t="s">
        <v>34</v>
      </c>
    </row>
    <row r="11" spans="1:22" x14ac:dyDescent="0.25">
      <c r="A11" s="2" t="s">
        <v>22</v>
      </c>
      <c r="B11" s="3" t="str">
        <f ca="1">HYPERLINK("#"&amp;CELL("address",'Half-yearly Series'!D4),"H:GR:2:B:0:0:6:0")</f>
        <v>H:GR:2:B:0:0:6:0</v>
      </c>
      <c r="C11" s="2" t="s">
        <v>84</v>
      </c>
      <c r="D11" s="2" t="s">
        <v>85</v>
      </c>
      <c r="E11" s="2" t="s">
        <v>50</v>
      </c>
      <c r="F11" s="2" t="s">
        <v>61</v>
      </c>
      <c r="G11" s="2" t="s">
        <v>28</v>
      </c>
      <c r="H11" s="2" t="s">
        <v>62</v>
      </c>
      <c r="I11" s="2" t="s">
        <v>30</v>
      </c>
      <c r="J11" s="2" t="s">
        <v>31</v>
      </c>
      <c r="K11" s="2" t="s">
        <v>97</v>
      </c>
      <c r="L11" s="2" t="s">
        <v>33</v>
      </c>
      <c r="M11" s="2" t="s">
        <v>34</v>
      </c>
      <c r="N11" s="2" t="s">
        <v>87</v>
      </c>
      <c r="O11" s="2" t="s">
        <v>88</v>
      </c>
      <c r="P11" s="2" t="s">
        <v>89</v>
      </c>
      <c r="Q11" s="2" t="s">
        <v>90</v>
      </c>
      <c r="R11" s="2" t="s">
        <v>98</v>
      </c>
      <c r="S11" s="2" t="s">
        <v>34</v>
      </c>
      <c r="T11" s="2" t="s">
        <v>41</v>
      </c>
      <c r="U11" s="2" t="s">
        <v>34</v>
      </c>
      <c r="V11" s="2" t="s">
        <v>34</v>
      </c>
    </row>
    <row r="12" spans="1:22" x14ac:dyDescent="0.25">
      <c r="A12" s="2" t="s">
        <v>22</v>
      </c>
      <c r="B12" s="3" t="str">
        <f ca="1">HYPERLINK("#"&amp;CELL("address",'Half-yearly Series'!E4),"H:GR:2:C:0:0:6:0")</f>
        <v>H:GR:2:C:0:0:6:0</v>
      </c>
      <c r="C12" s="2" t="s">
        <v>84</v>
      </c>
      <c r="D12" s="2" t="s">
        <v>85</v>
      </c>
      <c r="E12" s="2" t="s">
        <v>50</v>
      </c>
      <c r="F12" s="2" t="s">
        <v>69</v>
      </c>
      <c r="G12" s="2" t="s">
        <v>28</v>
      </c>
      <c r="H12" s="2" t="s">
        <v>62</v>
      </c>
      <c r="I12" s="2" t="s">
        <v>30</v>
      </c>
      <c r="J12" s="2" t="s">
        <v>31</v>
      </c>
      <c r="K12" s="2" t="s">
        <v>100</v>
      </c>
      <c r="L12" s="2" t="s">
        <v>33</v>
      </c>
      <c r="M12" s="2" t="s">
        <v>34</v>
      </c>
      <c r="N12" s="2" t="s">
        <v>87</v>
      </c>
      <c r="O12" s="2" t="s">
        <v>88</v>
      </c>
      <c r="P12" s="2" t="s">
        <v>94</v>
      </c>
      <c r="Q12" s="2" t="s">
        <v>90</v>
      </c>
      <c r="R12" s="2" t="s">
        <v>101</v>
      </c>
      <c r="S12" s="2" t="s">
        <v>34</v>
      </c>
      <c r="T12" s="2" t="s">
        <v>41</v>
      </c>
      <c r="U12" s="2" t="s">
        <v>34</v>
      </c>
      <c r="V12" s="2" t="s">
        <v>34</v>
      </c>
    </row>
    <row r="13" spans="1:22" x14ac:dyDescent="0.25">
      <c r="A13" s="2" t="s">
        <v>22</v>
      </c>
      <c r="B13" s="3" t="str">
        <f ca="1">HYPERLINK("#"&amp;CELL("address",'Monthly Series'!B4),"M:BR:4:D:0:2:1:0")</f>
        <v>M:BR:4:D:0:2:1:0</v>
      </c>
      <c r="C13" s="2" t="s">
        <v>103</v>
      </c>
      <c r="D13" s="2" t="s">
        <v>104</v>
      </c>
      <c r="E13" s="2" t="s">
        <v>26</v>
      </c>
      <c r="F13" s="2" t="s">
        <v>27</v>
      </c>
      <c r="G13" s="2" t="s">
        <v>28</v>
      </c>
      <c r="H13" s="2" t="s">
        <v>29</v>
      </c>
      <c r="I13" s="2" t="s">
        <v>105</v>
      </c>
      <c r="J13" s="2" t="s">
        <v>31</v>
      </c>
      <c r="K13" s="2" t="s">
        <v>106</v>
      </c>
      <c r="L13" s="2" t="s">
        <v>107</v>
      </c>
      <c r="M13" s="2" t="s">
        <v>108</v>
      </c>
      <c r="N13" s="2" t="s">
        <v>109</v>
      </c>
      <c r="O13" s="2" t="s">
        <v>110</v>
      </c>
      <c r="P13" s="2" t="s">
        <v>111</v>
      </c>
      <c r="Q13" s="2" t="s">
        <v>112</v>
      </c>
      <c r="R13" s="2" t="s">
        <v>113</v>
      </c>
      <c r="S13" s="2" t="s">
        <v>34</v>
      </c>
      <c r="T13" s="2" t="s">
        <v>41</v>
      </c>
      <c r="U13" s="2" t="s">
        <v>114</v>
      </c>
      <c r="V13" s="2" t="s">
        <v>34</v>
      </c>
    </row>
    <row r="14" spans="1:22" x14ac:dyDescent="0.25">
      <c r="A14" s="2" t="s">
        <v>22</v>
      </c>
      <c r="B14" s="3" t="str">
        <f ca="1">HYPERLINK("#"&amp;CELL("address",'Monthly Series'!C4),"M:HK:0:B:0:1:1:0")</f>
        <v>M:HK:0:B:0:1:1:0</v>
      </c>
      <c r="C14" s="2" t="s">
        <v>103</v>
      </c>
      <c r="D14" s="2" t="s">
        <v>116</v>
      </c>
      <c r="E14" s="2" t="s">
        <v>60</v>
      </c>
      <c r="F14" s="2" t="s">
        <v>61</v>
      </c>
      <c r="G14" s="2" t="s">
        <v>28</v>
      </c>
      <c r="H14" s="2" t="s">
        <v>76</v>
      </c>
      <c r="I14" s="2" t="s">
        <v>105</v>
      </c>
      <c r="J14" s="2" t="s">
        <v>31</v>
      </c>
      <c r="K14" s="2" t="s">
        <v>117</v>
      </c>
      <c r="L14" s="2" t="s">
        <v>118</v>
      </c>
      <c r="M14" s="2" t="s">
        <v>119</v>
      </c>
      <c r="N14" s="2" t="s">
        <v>120</v>
      </c>
      <c r="O14" s="2" t="s">
        <v>121</v>
      </c>
      <c r="P14" s="2" t="s">
        <v>122</v>
      </c>
      <c r="Q14" s="2" t="s">
        <v>123</v>
      </c>
      <c r="R14" s="2" t="s">
        <v>124</v>
      </c>
      <c r="S14" s="2" t="s">
        <v>125</v>
      </c>
      <c r="T14" s="2" t="s">
        <v>41</v>
      </c>
      <c r="U14" s="2" t="s">
        <v>126</v>
      </c>
      <c r="V14" s="2" t="s">
        <v>42</v>
      </c>
    </row>
    <row r="15" spans="1:22" x14ac:dyDescent="0.25">
      <c r="A15" s="2" t="s">
        <v>22</v>
      </c>
      <c r="B15" s="3" t="str">
        <f ca="1">HYPERLINK("#"&amp;CELL("address",'Monthly Series'!D4),"M:HK:0:C:0:1:1:0")</f>
        <v>M:HK:0:C:0:1:1:0</v>
      </c>
      <c r="C15" s="2" t="s">
        <v>103</v>
      </c>
      <c r="D15" s="2" t="s">
        <v>116</v>
      </c>
      <c r="E15" s="2" t="s">
        <v>60</v>
      </c>
      <c r="F15" s="2" t="s">
        <v>69</v>
      </c>
      <c r="G15" s="2" t="s">
        <v>28</v>
      </c>
      <c r="H15" s="2" t="s">
        <v>76</v>
      </c>
      <c r="I15" s="2" t="s">
        <v>105</v>
      </c>
      <c r="J15" s="2" t="s">
        <v>31</v>
      </c>
      <c r="K15" s="2" t="s">
        <v>128</v>
      </c>
      <c r="L15" s="2" t="s">
        <v>118</v>
      </c>
      <c r="M15" s="2" t="s">
        <v>119</v>
      </c>
      <c r="N15" s="2" t="s">
        <v>129</v>
      </c>
      <c r="O15" s="2" t="s">
        <v>121</v>
      </c>
      <c r="P15" s="2" t="s">
        <v>130</v>
      </c>
      <c r="Q15" s="2" t="s">
        <v>123</v>
      </c>
      <c r="R15" s="2" t="s">
        <v>124</v>
      </c>
      <c r="S15" s="2" t="s">
        <v>131</v>
      </c>
      <c r="T15" s="2" t="s">
        <v>41</v>
      </c>
      <c r="U15" s="2" t="s">
        <v>34</v>
      </c>
      <c r="V15" s="2" t="s">
        <v>42</v>
      </c>
    </row>
    <row r="16" spans="1:22" x14ac:dyDescent="0.25">
      <c r="A16" s="2" t="s">
        <v>22</v>
      </c>
      <c r="B16" s="3" t="str">
        <f ca="1">HYPERLINK("#"&amp;CELL("address",'Monthly Series'!E4),"M:KR:0:M:0:3:6:0")</f>
        <v>M:KR:0:M:0:3:6:0</v>
      </c>
      <c r="C16" s="2" t="s">
        <v>103</v>
      </c>
      <c r="D16" s="2" t="s">
        <v>133</v>
      </c>
      <c r="E16" s="2" t="s">
        <v>60</v>
      </c>
      <c r="F16" s="2" t="s">
        <v>134</v>
      </c>
      <c r="G16" s="2" t="s">
        <v>28</v>
      </c>
      <c r="H16" s="2" t="s">
        <v>52</v>
      </c>
      <c r="I16" s="2" t="s">
        <v>30</v>
      </c>
      <c r="J16" s="2" t="s">
        <v>31</v>
      </c>
      <c r="K16" s="2" t="s">
        <v>135</v>
      </c>
      <c r="L16" s="2" t="s">
        <v>136</v>
      </c>
      <c r="M16" s="2" t="s">
        <v>34</v>
      </c>
      <c r="N16" s="2" t="s">
        <v>137</v>
      </c>
      <c r="O16" s="2" t="s">
        <v>138</v>
      </c>
      <c r="P16" s="2" t="s">
        <v>139</v>
      </c>
      <c r="Q16" s="2" t="s">
        <v>34</v>
      </c>
      <c r="R16" s="2" t="s">
        <v>34</v>
      </c>
      <c r="S16" s="2" t="s">
        <v>34</v>
      </c>
      <c r="T16" s="2" t="s">
        <v>41</v>
      </c>
      <c r="U16" s="2" t="s">
        <v>34</v>
      </c>
      <c r="V16" s="2" t="s">
        <v>34</v>
      </c>
    </row>
    <row r="17" spans="1:22" x14ac:dyDescent="0.25">
      <c r="A17" s="2" t="s">
        <v>22</v>
      </c>
      <c r="B17" s="3" t="str">
        <f ca="1">HYPERLINK("#"&amp;CELL("address",'Quarterly Series'!B4),"Q:AR:2:B:0:1:1:0")</f>
        <v>Q:AR:2:B:0:1:1:0</v>
      </c>
      <c r="C17" s="2" t="s">
        <v>141</v>
      </c>
      <c r="D17" s="2" t="s">
        <v>142</v>
      </c>
      <c r="E17" s="2" t="s">
        <v>50</v>
      </c>
      <c r="F17" s="2" t="s">
        <v>61</v>
      </c>
      <c r="G17" s="2" t="s">
        <v>28</v>
      </c>
      <c r="H17" s="2" t="s">
        <v>76</v>
      </c>
      <c r="I17" s="2" t="s">
        <v>105</v>
      </c>
      <c r="J17" s="2" t="s">
        <v>31</v>
      </c>
      <c r="K17" s="2" t="s">
        <v>143</v>
      </c>
      <c r="L17" s="2" t="s">
        <v>144</v>
      </c>
      <c r="M17" s="2" t="s">
        <v>34</v>
      </c>
      <c r="N17" s="2" t="s">
        <v>145</v>
      </c>
      <c r="O17" s="2" t="s">
        <v>146</v>
      </c>
      <c r="P17" s="2" t="s">
        <v>147</v>
      </c>
      <c r="Q17" s="2" t="s">
        <v>148</v>
      </c>
      <c r="R17" s="2" t="s">
        <v>149</v>
      </c>
      <c r="S17" s="2" t="s">
        <v>34</v>
      </c>
      <c r="T17" s="2" t="s">
        <v>41</v>
      </c>
      <c r="U17" s="2" t="s">
        <v>34</v>
      </c>
      <c r="V17" s="2" t="s">
        <v>34</v>
      </c>
    </row>
    <row r="18" spans="1:22" x14ac:dyDescent="0.25">
      <c r="A18" s="2" t="s">
        <v>22</v>
      </c>
      <c r="B18" s="3" t="str">
        <f ca="1">HYPERLINK("#"&amp;CELL("address",'Quarterly Series'!C4),"Q:AR:2:C:0:1:1:0")</f>
        <v>Q:AR:2:C:0:1:1:0</v>
      </c>
      <c r="C18" s="2" t="s">
        <v>141</v>
      </c>
      <c r="D18" s="2" t="s">
        <v>142</v>
      </c>
      <c r="E18" s="2" t="s">
        <v>50</v>
      </c>
      <c r="F18" s="2" t="s">
        <v>69</v>
      </c>
      <c r="G18" s="2" t="s">
        <v>28</v>
      </c>
      <c r="H18" s="2" t="s">
        <v>76</v>
      </c>
      <c r="I18" s="2" t="s">
        <v>105</v>
      </c>
      <c r="J18" s="2" t="s">
        <v>31</v>
      </c>
      <c r="K18" s="2" t="s">
        <v>151</v>
      </c>
      <c r="L18" s="2" t="s">
        <v>144</v>
      </c>
      <c r="M18" s="2" t="s">
        <v>34</v>
      </c>
      <c r="N18" s="2" t="s">
        <v>152</v>
      </c>
      <c r="O18" s="2" t="s">
        <v>146</v>
      </c>
      <c r="P18" s="2" t="s">
        <v>147</v>
      </c>
      <c r="Q18" s="2" t="s">
        <v>153</v>
      </c>
      <c r="R18" s="2" t="s">
        <v>154</v>
      </c>
      <c r="S18" s="2" t="s">
        <v>34</v>
      </c>
      <c r="T18" s="2" t="s">
        <v>41</v>
      </c>
      <c r="U18" s="2" t="s">
        <v>34</v>
      </c>
      <c r="V18" s="2" t="s">
        <v>34</v>
      </c>
    </row>
    <row r="19" spans="1:22" x14ac:dyDescent="0.25">
      <c r="A19" s="2" t="s">
        <v>22</v>
      </c>
      <c r="B19" s="3" t="str">
        <f ca="1">HYPERLINK("#"&amp;CELL("address",'Quarterly Series'!D4),"Q:CH:0:O:0:2:6:0")</f>
        <v>Q:CH:0:O:0:2:6:0</v>
      </c>
      <c r="C19" s="2" t="s">
        <v>141</v>
      </c>
      <c r="D19" s="2" t="s">
        <v>156</v>
      </c>
      <c r="E19" s="2" t="s">
        <v>60</v>
      </c>
      <c r="F19" s="2" t="s">
        <v>157</v>
      </c>
      <c r="G19" s="2" t="s">
        <v>28</v>
      </c>
      <c r="H19" s="2" t="s">
        <v>29</v>
      </c>
      <c r="I19" s="2" t="s">
        <v>30</v>
      </c>
      <c r="J19" s="2" t="s">
        <v>31</v>
      </c>
      <c r="K19" s="2" t="s">
        <v>158</v>
      </c>
      <c r="L19" s="2" t="s">
        <v>159</v>
      </c>
      <c r="M19" s="2" t="s">
        <v>34</v>
      </c>
      <c r="N19" s="2" t="s">
        <v>160</v>
      </c>
      <c r="O19" s="2" t="s">
        <v>34</v>
      </c>
      <c r="P19" s="2" t="s">
        <v>161</v>
      </c>
      <c r="Q19" s="2" t="s">
        <v>34</v>
      </c>
      <c r="R19" s="2" t="s">
        <v>34</v>
      </c>
      <c r="S19" s="2" t="s">
        <v>34</v>
      </c>
      <c r="T19" s="2" t="s">
        <v>41</v>
      </c>
      <c r="U19" s="2" t="s">
        <v>34</v>
      </c>
      <c r="V19" s="2" t="s">
        <v>42</v>
      </c>
    </row>
    <row r="20" spans="1:22" x14ac:dyDescent="0.25">
      <c r="A20" s="2" t="s">
        <v>22</v>
      </c>
      <c r="B20" s="3" t="str">
        <f ca="1">HYPERLINK("#"&amp;CELL("address",'Quarterly Series'!E4),"Q:DE:0:B:0:2:6:0")</f>
        <v>Q:DE:0:B:0:2:6:0</v>
      </c>
      <c r="C20" s="2" t="s">
        <v>141</v>
      </c>
      <c r="D20" s="2" t="s">
        <v>25</v>
      </c>
      <c r="E20" s="2" t="s">
        <v>60</v>
      </c>
      <c r="F20" s="2" t="s">
        <v>61</v>
      </c>
      <c r="G20" s="2" t="s">
        <v>28</v>
      </c>
      <c r="H20" s="2" t="s">
        <v>29</v>
      </c>
      <c r="I20" s="2" t="s">
        <v>30</v>
      </c>
      <c r="J20" s="2" t="s">
        <v>31</v>
      </c>
      <c r="K20" s="2" t="s">
        <v>163</v>
      </c>
      <c r="L20" s="2" t="s">
        <v>33</v>
      </c>
      <c r="M20" s="2" t="s">
        <v>34</v>
      </c>
      <c r="N20" s="2" t="s">
        <v>164</v>
      </c>
      <c r="O20" s="2" t="s">
        <v>165</v>
      </c>
      <c r="P20" s="2" t="s">
        <v>166</v>
      </c>
      <c r="Q20" s="2" t="s">
        <v>167</v>
      </c>
      <c r="R20" s="2" t="s">
        <v>168</v>
      </c>
      <c r="S20" s="2" t="s">
        <v>34</v>
      </c>
      <c r="T20" s="2" t="s">
        <v>41</v>
      </c>
      <c r="U20" s="2" t="s">
        <v>34</v>
      </c>
      <c r="V20" s="2" t="s">
        <v>42</v>
      </c>
    </row>
    <row r="21" spans="1:22" x14ac:dyDescent="0.25">
      <c r="A21" s="2" t="s">
        <v>22</v>
      </c>
      <c r="B21" s="3" t="str">
        <f ca="1">HYPERLINK("#"&amp;CELL("address",'Quarterly Series'!F4),"Q:DE:0:C:0:2:6:0")</f>
        <v>Q:DE:0:C:0:2:6:0</v>
      </c>
      <c r="C21" s="2" t="s">
        <v>141</v>
      </c>
      <c r="D21" s="2" t="s">
        <v>25</v>
      </c>
      <c r="E21" s="2" t="s">
        <v>60</v>
      </c>
      <c r="F21" s="2" t="s">
        <v>69</v>
      </c>
      <c r="G21" s="2" t="s">
        <v>28</v>
      </c>
      <c r="H21" s="2" t="s">
        <v>29</v>
      </c>
      <c r="I21" s="2" t="s">
        <v>30</v>
      </c>
      <c r="J21" s="2" t="s">
        <v>31</v>
      </c>
      <c r="K21" s="2" t="s">
        <v>170</v>
      </c>
      <c r="L21" s="2" t="s">
        <v>33</v>
      </c>
      <c r="M21" s="2" t="s">
        <v>34</v>
      </c>
      <c r="N21" s="2" t="s">
        <v>171</v>
      </c>
      <c r="O21" s="2" t="s">
        <v>165</v>
      </c>
      <c r="P21" s="2" t="s">
        <v>166</v>
      </c>
      <c r="Q21" s="2" t="s">
        <v>167</v>
      </c>
      <c r="R21" s="2" t="s">
        <v>172</v>
      </c>
      <c r="S21" s="2" t="s">
        <v>34</v>
      </c>
      <c r="T21" s="2" t="s">
        <v>41</v>
      </c>
      <c r="U21" s="2" t="s">
        <v>34</v>
      </c>
      <c r="V21" s="2" t="s">
        <v>42</v>
      </c>
    </row>
    <row r="22" spans="1:22" x14ac:dyDescent="0.25">
      <c r="A22" s="2" t="s">
        <v>22</v>
      </c>
      <c r="B22" s="3" t="str">
        <f ca="1">HYPERLINK("#"&amp;CELL("address",'Quarterly Series'!G4),"Q:DE:0:D:0:2:6:0")</f>
        <v>Q:DE:0:D:0:2:6:0</v>
      </c>
      <c r="C22" s="2" t="s">
        <v>141</v>
      </c>
      <c r="D22" s="2" t="s">
        <v>25</v>
      </c>
      <c r="E22" s="2" t="s">
        <v>60</v>
      </c>
      <c r="F22" s="2" t="s">
        <v>27</v>
      </c>
      <c r="G22" s="2" t="s">
        <v>28</v>
      </c>
      <c r="H22" s="2" t="s">
        <v>29</v>
      </c>
      <c r="I22" s="2" t="s">
        <v>30</v>
      </c>
      <c r="J22" s="2" t="s">
        <v>31</v>
      </c>
      <c r="K22" s="2" t="s">
        <v>174</v>
      </c>
      <c r="L22" s="2" t="s">
        <v>33</v>
      </c>
      <c r="M22" s="2" t="s">
        <v>34</v>
      </c>
      <c r="N22" s="2" t="s">
        <v>175</v>
      </c>
      <c r="O22" s="2" t="s">
        <v>165</v>
      </c>
      <c r="P22" s="2" t="s">
        <v>166</v>
      </c>
      <c r="Q22" s="2" t="s">
        <v>167</v>
      </c>
      <c r="R22" s="2" t="s">
        <v>176</v>
      </c>
      <c r="S22" s="2" t="s">
        <v>34</v>
      </c>
      <c r="T22" s="2" t="s">
        <v>41</v>
      </c>
      <c r="U22" s="2" t="s">
        <v>34</v>
      </c>
      <c r="V22" s="2" t="s">
        <v>42</v>
      </c>
    </row>
    <row r="23" spans="1:22" x14ac:dyDescent="0.25">
      <c r="A23" s="2" t="s">
        <v>22</v>
      </c>
      <c r="B23" s="3" t="str">
        <f ca="1">HYPERLINK("#"&amp;CELL("address",'Quarterly Series'!H4),"Q:DK:0:A:0:1:5:0")</f>
        <v>Q:DK:0:A:0:1:5:0</v>
      </c>
      <c r="C23" s="2" t="s">
        <v>141</v>
      </c>
      <c r="D23" s="2" t="s">
        <v>178</v>
      </c>
      <c r="E23" s="2" t="s">
        <v>60</v>
      </c>
      <c r="F23" s="2" t="s">
        <v>51</v>
      </c>
      <c r="G23" s="2" t="s">
        <v>28</v>
      </c>
      <c r="H23" s="2" t="s">
        <v>76</v>
      </c>
      <c r="I23" s="2" t="s">
        <v>179</v>
      </c>
      <c r="J23" s="2" t="s">
        <v>31</v>
      </c>
      <c r="K23" s="2" t="s">
        <v>180</v>
      </c>
      <c r="L23" s="2" t="s">
        <v>181</v>
      </c>
      <c r="M23" s="2" t="s">
        <v>182</v>
      </c>
      <c r="N23" s="2" t="s">
        <v>183</v>
      </c>
      <c r="O23" s="2" t="s">
        <v>184</v>
      </c>
      <c r="P23" s="2" t="s">
        <v>185</v>
      </c>
      <c r="Q23" s="2" t="s">
        <v>186</v>
      </c>
      <c r="R23" s="2" t="s">
        <v>187</v>
      </c>
      <c r="S23" s="2" t="s">
        <v>34</v>
      </c>
      <c r="T23" s="2" t="s">
        <v>41</v>
      </c>
      <c r="U23" s="2" t="s">
        <v>34</v>
      </c>
      <c r="V23" s="2" t="s">
        <v>42</v>
      </c>
    </row>
    <row r="24" spans="1:22" x14ac:dyDescent="0.25">
      <c r="A24" s="2" t="s">
        <v>22</v>
      </c>
      <c r="B24" s="3" t="str">
        <f ca="1">HYPERLINK("#"&amp;CELL("address",'Quarterly Series'!I4),"Q:DK:0:G:0:1:5:0")</f>
        <v>Q:DK:0:G:0:1:5:0</v>
      </c>
      <c r="C24" s="2" t="s">
        <v>141</v>
      </c>
      <c r="D24" s="2" t="s">
        <v>178</v>
      </c>
      <c r="E24" s="2" t="s">
        <v>60</v>
      </c>
      <c r="F24" s="2" t="s">
        <v>189</v>
      </c>
      <c r="G24" s="2" t="s">
        <v>28</v>
      </c>
      <c r="H24" s="2" t="s">
        <v>76</v>
      </c>
      <c r="I24" s="2" t="s">
        <v>179</v>
      </c>
      <c r="J24" s="2" t="s">
        <v>31</v>
      </c>
      <c r="K24" s="2" t="s">
        <v>190</v>
      </c>
      <c r="L24" s="2" t="s">
        <v>181</v>
      </c>
      <c r="M24" s="2" t="s">
        <v>182</v>
      </c>
      <c r="N24" s="2" t="s">
        <v>191</v>
      </c>
      <c r="O24" s="2" t="s">
        <v>184</v>
      </c>
      <c r="P24" s="2" t="s">
        <v>185</v>
      </c>
      <c r="Q24" s="2" t="s">
        <v>186</v>
      </c>
      <c r="R24" s="2" t="s">
        <v>192</v>
      </c>
      <c r="S24" s="2" t="s">
        <v>34</v>
      </c>
      <c r="T24" s="2" t="s">
        <v>41</v>
      </c>
      <c r="U24" s="2" t="s">
        <v>34</v>
      </c>
      <c r="V24" s="2" t="s">
        <v>42</v>
      </c>
    </row>
    <row r="25" spans="1:22" x14ac:dyDescent="0.25">
      <c r="A25" s="2" t="s">
        <v>22</v>
      </c>
      <c r="B25" s="3" t="str">
        <f ca="1">HYPERLINK("#"&amp;CELL("address",'Quarterly Series'!J4),"Q:DK:0:I:0:1:5:0")</f>
        <v>Q:DK:0:I:0:1:5:0</v>
      </c>
      <c r="C25" s="2" t="s">
        <v>141</v>
      </c>
      <c r="D25" s="2" t="s">
        <v>178</v>
      </c>
      <c r="E25" s="2" t="s">
        <v>60</v>
      </c>
      <c r="F25" s="2" t="s">
        <v>194</v>
      </c>
      <c r="G25" s="2" t="s">
        <v>28</v>
      </c>
      <c r="H25" s="2" t="s">
        <v>76</v>
      </c>
      <c r="I25" s="2" t="s">
        <v>179</v>
      </c>
      <c r="J25" s="2" t="s">
        <v>31</v>
      </c>
      <c r="K25" s="2" t="s">
        <v>195</v>
      </c>
      <c r="L25" s="2" t="s">
        <v>181</v>
      </c>
      <c r="M25" s="2" t="s">
        <v>182</v>
      </c>
      <c r="N25" s="2" t="s">
        <v>196</v>
      </c>
      <c r="O25" s="2" t="s">
        <v>184</v>
      </c>
      <c r="P25" s="2" t="s">
        <v>185</v>
      </c>
      <c r="Q25" s="2" t="s">
        <v>186</v>
      </c>
      <c r="R25" s="2" t="s">
        <v>197</v>
      </c>
      <c r="S25" s="2" t="s">
        <v>34</v>
      </c>
      <c r="T25" s="2" t="s">
        <v>41</v>
      </c>
      <c r="U25" s="2" t="s">
        <v>34</v>
      </c>
      <c r="V25" s="2" t="s">
        <v>42</v>
      </c>
    </row>
    <row r="26" spans="1:22" x14ac:dyDescent="0.25">
      <c r="A26" s="2" t="s">
        <v>22</v>
      </c>
      <c r="B26" s="3" t="str">
        <f ca="1">HYPERLINK("#"&amp;CELL("address",'Quarterly Series'!K4),"Q:ES:0:A:0:0:6:0")</f>
        <v>Q:ES:0:A:0:0:6:0</v>
      </c>
      <c r="C26" s="2" t="s">
        <v>141</v>
      </c>
      <c r="D26" s="2" t="s">
        <v>199</v>
      </c>
      <c r="E26" s="2" t="s">
        <v>60</v>
      </c>
      <c r="F26" s="2" t="s">
        <v>51</v>
      </c>
      <c r="G26" s="2" t="s">
        <v>28</v>
      </c>
      <c r="H26" s="2" t="s">
        <v>62</v>
      </c>
      <c r="I26" s="2" t="s">
        <v>30</v>
      </c>
      <c r="J26" s="2" t="s">
        <v>31</v>
      </c>
      <c r="K26" s="2" t="s">
        <v>200</v>
      </c>
      <c r="L26" s="2" t="s">
        <v>201</v>
      </c>
      <c r="M26" s="2" t="s">
        <v>34</v>
      </c>
      <c r="N26" s="2" t="s">
        <v>202</v>
      </c>
      <c r="O26" s="2" t="s">
        <v>203</v>
      </c>
      <c r="P26" s="2" t="s">
        <v>204</v>
      </c>
      <c r="Q26" s="2" t="s">
        <v>205</v>
      </c>
      <c r="R26" s="2" t="s">
        <v>34</v>
      </c>
      <c r="S26" s="2" t="s">
        <v>34</v>
      </c>
      <c r="T26" s="2" t="s">
        <v>41</v>
      </c>
      <c r="U26" s="2" t="s">
        <v>34</v>
      </c>
      <c r="V26" s="2" t="s">
        <v>42</v>
      </c>
    </row>
    <row r="27" spans="1:22" x14ac:dyDescent="0.25">
      <c r="A27" s="2" t="s">
        <v>22</v>
      </c>
      <c r="B27" s="3" t="str">
        <f ca="1">HYPERLINK("#"&amp;CELL("address",'Quarterly Series'!L4),"Q:ES:0:B:0:0:6:0")</f>
        <v>Q:ES:0:B:0:0:6:0</v>
      </c>
      <c r="C27" s="2" t="s">
        <v>141</v>
      </c>
      <c r="D27" s="2" t="s">
        <v>199</v>
      </c>
      <c r="E27" s="2" t="s">
        <v>60</v>
      </c>
      <c r="F27" s="2" t="s">
        <v>61</v>
      </c>
      <c r="G27" s="2" t="s">
        <v>28</v>
      </c>
      <c r="H27" s="2" t="s">
        <v>62</v>
      </c>
      <c r="I27" s="2" t="s">
        <v>30</v>
      </c>
      <c r="J27" s="2" t="s">
        <v>31</v>
      </c>
      <c r="K27" s="2" t="s">
        <v>207</v>
      </c>
      <c r="L27" s="2" t="s">
        <v>201</v>
      </c>
      <c r="M27" s="2" t="s">
        <v>34</v>
      </c>
      <c r="N27" s="2" t="s">
        <v>208</v>
      </c>
      <c r="O27" s="2" t="s">
        <v>203</v>
      </c>
      <c r="P27" s="2" t="s">
        <v>204</v>
      </c>
      <c r="Q27" s="2" t="s">
        <v>205</v>
      </c>
      <c r="R27" s="2" t="s">
        <v>34</v>
      </c>
      <c r="S27" s="2" t="s">
        <v>34</v>
      </c>
      <c r="T27" s="2" t="s">
        <v>41</v>
      </c>
      <c r="U27" s="2" t="s">
        <v>34</v>
      </c>
      <c r="V27" s="2" t="s">
        <v>42</v>
      </c>
    </row>
    <row r="28" spans="1:22" x14ac:dyDescent="0.25">
      <c r="A28" s="2" t="s">
        <v>22</v>
      </c>
      <c r="B28" s="3" t="str">
        <f ca="1">HYPERLINK("#"&amp;CELL("address",'Quarterly Series'!M4),"Q:ES:0:C:0:0:6:0")</f>
        <v>Q:ES:0:C:0:0:6:0</v>
      </c>
      <c r="C28" s="2" t="s">
        <v>141</v>
      </c>
      <c r="D28" s="2" t="s">
        <v>199</v>
      </c>
      <c r="E28" s="2" t="s">
        <v>60</v>
      </c>
      <c r="F28" s="2" t="s">
        <v>69</v>
      </c>
      <c r="G28" s="2" t="s">
        <v>28</v>
      </c>
      <c r="H28" s="2" t="s">
        <v>62</v>
      </c>
      <c r="I28" s="2" t="s">
        <v>30</v>
      </c>
      <c r="J28" s="2" t="s">
        <v>31</v>
      </c>
      <c r="K28" s="2" t="s">
        <v>210</v>
      </c>
      <c r="L28" s="2" t="s">
        <v>201</v>
      </c>
      <c r="M28" s="2" t="s">
        <v>34</v>
      </c>
      <c r="N28" s="2" t="s">
        <v>211</v>
      </c>
      <c r="O28" s="2" t="s">
        <v>203</v>
      </c>
      <c r="P28" s="2" t="s">
        <v>204</v>
      </c>
      <c r="Q28" s="2" t="s">
        <v>205</v>
      </c>
      <c r="R28" s="2" t="s">
        <v>34</v>
      </c>
      <c r="S28" s="2" t="s">
        <v>34</v>
      </c>
      <c r="T28" s="2" t="s">
        <v>41</v>
      </c>
      <c r="U28" s="2" t="s">
        <v>34</v>
      </c>
      <c r="V28" s="2" t="s">
        <v>42</v>
      </c>
    </row>
    <row r="29" spans="1:22" x14ac:dyDescent="0.25">
      <c r="A29" s="2" t="s">
        <v>22</v>
      </c>
      <c r="B29" s="3" t="str">
        <f ca="1">HYPERLINK("#"&amp;CELL("address",'Quarterly Series'!N4),"Q:ES:0:G:0:0:6:0")</f>
        <v>Q:ES:0:G:0:0:6:0</v>
      </c>
      <c r="C29" s="2" t="s">
        <v>141</v>
      </c>
      <c r="D29" s="2" t="s">
        <v>199</v>
      </c>
      <c r="E29" s="2" t="s">
        <v>60</v>
      </c>
      <c r="F29" s="2" t="s">
        <v>189</v>
      </c>
      <c r="G29" s="2" t="s">
        <v>28</v>
      </c>
      <c r="H29" s="2" t="s">
        <v>62</v>
      </c>
      <c r="I29" s="2" t="s">
        <v>30</v>
      </c>
      <c r="J29" s="2" t="s">
        <v>31</v>
      </c>
      <c r="K29" s="2" t="s">
        <v>213</v>
      </c>
      <c r="L29" s="2" t="s">
        <v>201</v>
      </c>
      <c r="M29" s="2" t="s">
        <v>34</v>
      </c>
      <c r="N29" s="2" t="s">
        <v>214</v>
      </c>
      <c r="O29" s="2" t="s">
        <v>203</v>
      </c>
      <c r="P29" s="2" t="s">
        <v>204</v>
      </c>
      <c r="Q29" s="2" t="s">
        <v>205</v>
      </c>
      <c r="R29" s="2" t="s">
        <v>34</v>
      </c>
      <c r="S29" s="2" t="s">
        <v>34</v>
      </c>
      <c r="T29" s="2" t="s">
        <v>41</v>
      </c>
      <c r="U29" s="2" t="s">
        <v>34</v>
      </c>
      <c r="V29" s="2" t="s">
        <v>42</v>
      </c>
    </row>
    <row r="30" spans="1:22" x14ac:dyDescent="0.25">
      <c r="A30" s="2" t="s">
        <v>22</v>
      </c>
      <c r="B30" s="3" t="str">
        <f ca="1">HYPERLINK("#"&amp;CELL("address",'Quarterly Series'!O4),"Q:ES:4:A:0:0:6:0")</f>
        <v>Q:ES:4:A:0:0:6:0</v>
      </c>
      <c r="C30" s="2" t="s">
        <v>141</v>
      </c>
      <c r="D30" s="2" t="s">
        <v>199</v>
      </c>
      <c r="E30" s="2" t="s">
        <v>26</v>
      </c>
      <c r="F30" s="2" t="s">
        <v>51</v>
      </c>
      <c r="G30" s="2" t="s">
        <v>28</v>
      </c>
      <c r="H30" s="2" t="s">
        <v>62</v>
      </c>
      <c r="I30" s="2" t="s">
        <v>30</v>
      </c>
      <c r="J30" s="2" t="s">
        <v>31</v>
      </c>
      <c r="K30" s="2" t="s">
        <v>216</v>
      </c>
      <c r="L30" s="2" t="s">
        <v>201</v>
      </c>
      <c r="M30" s="2" t="s">
        <v>34</v>
      </c>
      <c r="N30" s="2" t="s">
        <v>217</v>
      </c>
      <c r="O30" s="2" t="s">
        <v>203</v>
      </c>
      <c r="P30" s="2" t="s">
        <v>204</v>
      </c>
      <c r="Q30" s="2" t="s">
        <v>205</v>
      </c>
      <c r="R30" s="2" t="s">
        <v>34</v>
      </c>
      <c r="S30" s="2" t="s">
        <v>34</v>
      </c>
      <c r="T30" s="2" t="s">
        <v>41</v>
      </c>
      <c r="U30" s="2" t="s">
        <v>34</v>
      </c>
      <c r="V30" s="2" t="s">
        <v>42</v>
      </c>
    </row>
    <row r="31" spans="1:22" x14ac:dyDescent="0.25">
      <c r="A31" s="2" t="s">
        <v>22</v>
      </c>
      <c r="B31" s="3" t="str">
        <f ca="1">HYPERLINK("#"&amp;CELL("address",'Quarterly Series'!P4),"Q:FR:0:A:0:0:6:0")</f>
        <v>Q:FR:0:A:0:0:6:0</v>
      </c>
      <c r="C31" s="2" t="s">
        <v>141</v>
      </c>
      <c r="D31" s="2" t="s">
        <v>219</v>
      </c>
      <c r="E31" s="2" t="s">
        <v>60</v>
      </c>
      <c r="F31" s="2" t="s">
        <v>51</v>
      </c>
      <c r="G31" s="2" t="s">
        <v>28</v>
      </c>
      <c r="H31" s="2" t="s">
        <v>62</v>
      </c>
      <c r="I31" s="2" t="s">
        <v>30</v>
      </c>
      <c r="J31" s="2" t="s">
        <v>31</v>
      </c>
      <c r="K31" s="2" t="s">
        <v>220</v>
      </c>
      <c r="L31" s="2" t="s">
        <v>221</v>
      </c>
      <c r="M31" s="2" t="s">
        <v>34</v>
      </c>
      <c r="N31" s="2" t="s">
        <v>222</v>
      </c>
      <c r="O31" s="2" t="s">
        <v>223</v>
      </c>
      <c r="P31" s="2" t="s">
        <v>224</v>
      </c>
      <c r="Q31" s="2" t="s">
        <v>34</v>
      </c>
      <c r="R31" s="2" t="s">
        <v>225</v>
      </c>
      <c r="S31" s="2" t="s">
        <v>34</v>
      </c>
      <c r="T31" s="2" t="s">
        <v>41</v>
      </c>
      <c r="U31" s="2" t="s">
        <v>34</v>
      </c>
      <c r="V31" s="2" t="s">
        <v>34</v>
      </c>
    </row>
    <row r="32" spans="1:22" x14ac:dyDescent="0.25">
      <c r="A32" s="2" t="s">
        <v>22</v>
      </c>
      <c r="B32" s="3" t="str">
        <f ca="1">HYPERLINK("#"&amp;CELL("address",'Quarterly Series'!Q4),"Q:FR:4:A:0:0:6:0")</f>
        <v>Q:FR:4:A:0:0:6:0</v>
      </c>
      <c r="C32" s="2" t="s">
        <v>141</v>
      </c>
      <c r="D32" s="2" t="s">
        <v>219</v>
      </c>
      <c r="E32" s="2" t="s">
        <v>26</v>
      </c>
      <c r="F32" s="2" t="s">
        <v>51</v>
      </c>
      <c r="G32" s="2" t="s">
        <v>28</v>
      </c>
      <c r="H32" s="2" t="s">
        <v>62</v>
      </c>
      <c r="I32" s="2" t="s">
        <v>30</v>
      </c>
      <c r="J32" s="2" t="s">
        <v>31</v>
      </c>
      <c r="K32" s="2" t="s">
        <v>227</v>
      </c>
      <c r="L32" s="2" t="s">
        <v>221</v>
      </c>
      <c r="M32" s="2" t="s">
        <v>34</v>
      </c>
      <c r="N32" s="2" t="s">
        <v>228</v>
      </c>
      <c r="O32" s="2" t="s">
        <v>223</v>
      </c>
      <c r="P32" s="2" t="s">
        <v>224</v>
      </c>
      <c r="Q32" s="2" t="s">
        <v>34</v>
      </c>
      <c r="R32" s="2" t="s">
        <v>225</v>
      </c>
      <c r="S32" s="2" t="s">
        <v>34</v>
      </c>
      <c r="T32" s="2" t="s">
        <v>41</v>
      </c>
      <c r="U32" s="2" t="s">
        <v>34</v>
      </c>
      <c r="V32" s="2" t="s">
        <v>34</v>
      </c>
    </row>
    <row r="33" spans="1:22" x14ac:dyDescent="0.25">
      <c r="A33" s="2" t="s">
        <v>22</v>
      </c>
      <c r="B33" s="3" t="str">
        <f ca="1">HYPERLINK("#"&amp;CELL("address",'Quarterly Series'!R4),"Q:ID:3:A:0:0:6:0")</f>
        <v>Q:ID:3:A:0:0:6:0</v>
      </c>
      <c r="C33" s="2" t="s">
        <v>141</v>
      </c>
      <c r="D33" s="2" t="s">
        <v>230</v>
      </c>
      <c r="E33" s="2" t="s">
        <v>231</v>
      </c>
      <c r="F33" s="2" t="s">
        <v>51</v>
      </c>
      <c r="G33" s="2" t="s">
        <v>28</v>
      </c>
      <c r="H33" s="2" t="s">
        <v>62</v>
      </c>
      <c r="I33" s="2" t="s">
        <v>30</v>
      </c>
      <c r="J33" s="2" t="s">
        <v>31</v>
      </c>
      <c r="K33" s="2" t="s">
        <v>232</v>
      </c>
      <c r="L33" s="2" t="s">
        <v>64</v>
      </c>
      <c r="M33" s="2" t="s">
        <v>34</v>
      </c>
      <c r="N33" s="2" t="s">
        <v>233</v>
      </c>
      <c r="O33" s="2" t="s">
        <v>34</v>
      </c>
      <c r="P33" s="2" t="s">
        <v>234</v>
      </c>
      <c r="Q33" s="2" t="s">
        <v>235</v>
      </c>
      <c r="R33" s="2" t="s">
        <v>34</v>
      </c>
      <c r="S33" s="2" t="s">
        <v>34</v>
      </c>
      <c r="T33" s="2" t="s">
        <v>41</v>
      </c>
      <c r="U33" s="2" t="s">
        <v>34</v>
      </c>
      <c r="V33" s="2" t="s">
        <v>34</v>
      </c>
    </row>
    <row r="34" spans="1:22" x14ac:dyDescent="0.25">
      <c r="A34" s="2" t="s">
        <v>22</v>
      </c>
      <c r="B34" s="3" t="str">
        <f ca="1">HYPERLINK("#"&amp;CELL("address",'Quarterly Series'!S4),"Q:ID:4:A:0:0:6:0")</f>
        <v>Q:ID:4:A:0:0:6:0</v>
      </c>
      <c r="C34" s="2" t="s">
        <v>141</v>
      </c>
      <c r="D34" s="2" t="s">
        <v>230</v>
      </c>
      <c r="E34" s="2" t="s">
        <v>26</v>
      </c>
      <c r="F34" s="2" t="s">
        <v>51</v>
      </c>
      <c r="G34" s="2" t="s">
        <v>28</v>
      </c>
      <c r="H34" s="2" t="s">
        <v>62</v>
      </c>
      <c r="I34" s="2" t="s">
        <v>30</v>
      </c>
      <c r="J34" s="2" t="s">
        <v>31</v>
      </c>
      <c r="K34" s="2" t="s">
        <v>237</v>
      </c>
      <c r="L34" s="2" t="s">
        <v>64</v>
      </c>
      <c r="M34" s="2" t="s">
        <v>34</v>
      </c>
      <c r="N34" s="2" t="s">
        <v>238</v>
      </c>
      <c r="O34" s="2" t="s">
        <v>34</v>
      </c>
      <c r="P34" s="2" t="s">
        <v>234</v>
      </c>
      <c r="Q34" s="2" t="s">
        <v>235</v>
      </c>
      <c r="R34" s="2" t="s">
        <v>34</v>
      </c>
      <c r="S34" s="2" t="s">
        <v>34</v>
      </c>
      <c r="T34" s="2" t="s">
        <v>41</v>
      </c>
      <c r="U34" s="2" t="s">
        <v>34</v>
      </c>
      <c r="V34" s="2" t="s">
        <v>34</v>
      </c>
    </row>
    <row r="35" spans="1:22" x14ac:dyDescent="0.25">
      <c r="A35" s="2" t="s">
        <v>22</v>
      </c>
      <c r="B35" s="3" t="str">
        <f ca="1">HYPERLINK("#"&amp;CELL("address",'Quarterly Series'!T4),"Q:IS:3:A:0:0:1:0")</f>
        <v>Q:IS:3:A:0:0:1:0</v>
      </c>
      <c r="C35" s="2" t="s">
        <v>141</v>
      </c>
      <c r="D35" s="2" t="s">
        <v>240</v>
      </c>
      <c r="E35" s="2" t="s">
        <v>231</v>
      </c>
      <c r="F35" s="2" t="s">
        <v>51</v>
      </c>
      <c r="G35" s="2" t="s">
        <v>28</v>
      </c>
      <c r="H35" s="2" t="s">
        <v>62</v>
      </c>
      <c r="I35" s="2" t="s">
        <v>105</v>
      </c>
      <c r="J35" s="2" t="s">
        <v>31</v>
      </c>
      <c r="K35" s="2" t="s">
        <v>241</v>
      </c>
      <c r="L35" s="2" t="s">
        <v>242</v>
      </c>
      <c r="M35" s="2" t="s">
        <v>34</v>
      </c>
      <c r="N35" s="2" t="s">
        <v>243</v>
      </c>
      <c r="O35" s="2" t="s">
        <v>244</v>
      </c>
      <c r="P35" s="2" t="s">
        <v>245</v>
      </c>
      <c r="Q35" s="2" t="s">
        <v>34</v>
      </c>
      <c r="R35" s="2" t="s">
        <v>34</v>
      </c>
      <c r="S35" s="2" t="s">
        <v>34</v>
      </c>
      <c r="T35" s="2" t="s">
        <v>41</v>
      </c>
      <c r="U35" s="2" t="s">
        <v>34</v>
      </c>
      <c r="V35" s="2" t="s">
        <v>34</v>
      </c>
    </row>
    <row r="36" spans="1:22" x14ac:dyDescent="0.25">
      <c r="A36" s="2" t="s">
        <v>22</v>
      </c>
      <c r="B36" s="3" t="str">
        <f ca="1">HYPERLINK("#"&amp;CELL("address",'Quarterly Series'!U4),"Q:IS:3:A:0:0:8:0")</f>
        <v>Q:IS:3:A:0:0:8:0</v>
      </c>
      <c r="C36" s="2" t="s">
        <v>141</v>
      </c>
      <c r="D36" s="2" t="s">
        <v>240</v>
      </c>
      <c r="E36" s="2" t="s">
        <v>231</v>
      </c>
      <c r="F36" s="2" t="s">
        <v>51</v>
      </c>
      <c r="G36" s="2" t="s">
        <v>28</v>
      </c>
      <c r="H36" s="2" t="s">
        <v>62</v>
      </c>
      <c r="I36" s="2" t="s">
        <v>247</v>
      </c>
      <c r="J36" s="2" t="s">
        <v>31</v>
      </c>
      <c r="K36" s="2" t="s">
        <v>248</v>
      </c>
      <c r="L36" s="2" t="s">
        <v>242</v>
      </c>
      <c r="M36" s="2" t="s">
        <v>34</v>
      </c>
      <c r="N36" s="2" t="s">
        <v>243</v>
      </c>
      <c r="O36" s="2" t="s">
        <v>249</v>
      </c>
      <c r="P36" s="2" t="s">
        <v>250</v>
      </c>
      <c r="Q36" s="2" t="s">
        <v>34</v>
      </c>
      <c r="R36" s="2" t="s">
        <v>34</v>
      </c>
      <c r="S36" s="2" t="s">
        <v>34</v>
      </c>
      <c r="T36" s="2" t="s">
        <v>41</v>
      </c>
      <c r="U36" s="2" t="s">
        <v>34</v>
      </c>
      <c r="V36" s="2" t="s">
        <v>34</v>
      </c>
    </row>
    <row r="37" spans="1:22" x14ac:dyDescent="0.25">
      <c r="A37" s="2" t="s">
        <v>22</v>
      </c>
      <c r="B37" s="3" t="str">
        <f ca="1">HYPERLINK("#"&amp;CELL("address",'Quarterly Series'!V4),"Q:JP:0:A:0:3:6:0")</f>
        <v>Q:JP:0:A:0:3:6:0</v>
      </c>
      <c r="C37" s="2" t="s">
        <v>141</v>
      </c>
      <c r="D37" s="2" t="s">
        <v>49</v>
      </c>
      <c r="E37" s="2" t="s">
        <v>60</v>
      </c>
      <c r="F37" s="2" t="s">
        <v>51</v>
      </c>
      <c r="G37" s="2" t="s">
        <v>28</v>
      </c>
      <c r="H37" s="2" t="s">
        <v>52</v>
      </c>
      <c r="I37" s="2" t="s">
        <v>30</v>
      </c>
      <c r="J37" s="2" t="s">
        <v>31</v>
      </c>
      <c r="K37" s="2" t="s">
        <v>252</v>
      </c>
      <c r="L37" s="2" t="s">
        <v>33</v>
      </c>
      <c r="M37" s="2" t="s">
        <v>34</v>
      </c>
      <c r="N37" s="2" t="s">
        <v>54</v>
      </c>
      <c r="O37" s="2" t="s">
        <v>253</v>
      </c>
      <c r="P37" s="2" t="s">
        <v>56</v>
      </c>
      <c r="Q37" s="2" t="s">
        <v>57</v>
      </c>
      <c r="R37" s="2" t="s">
        <v>34</v>
      </c>
      <c r="S37" s="2" t="s">
        <v>34</v>
      </c>
      <c r="T37" s="2" t="s">
        <v>41</v>
      </c>
      <c r="U37" s="2" t="s">
        <v>34</v>
      </c>
      <c r="V37" s="2" t="s">
        <v>34</v>
      </c>
    </row>
    <row r="38" spans="1:22" x14ac:dyDescent="0.25">
      <c r="A38" s="2" t="s">
        <v>22</v>
      </c>
      <c r="B38" s="3" t="str">
        <f ca="1">HYPERLINK("#"&amp;CELL("address",'Quarterly Series'!W4),"Q:JP:3:M:1:4:1:0")</f>
        <v>Q:JP:3:M:1:4:1:0</v>
      </c>
      <c r="C38" s="2" t="s">
        <v>141</v>
      </c>
      <c r="D38" s="2" t="s">
        <v>49</v>
      </c>
      <c r="E38" s="2" t="s">
        <v>231</v>
      </c>
      <c r="F38" s="2" t="s">
        <v>134</v>
      </c>
      <c r="G38" s="2" t="s">
        <v>255</v>
      </c>
      <c r="H38" s="2" t="s">
        <v>256</v>
      </c>
      <c r="I38" s="2" t="s">
        <v>105</v>
      </c>
      <c r="J38" s="2" t="s">
        <v>31</v>
      </c>
      <c r="K38" s="2" t="s">
        <v>257</v>
      </c>
      <c r="L38" s="2" t="s">
        <v>258</v>
      </c>
      <c r="M38" s="2" t="s">
        <v>119</v>
      </c>
      <c r="N38" s="2" t="s">
        <v>259</v>
      </c>
      <c r="O38" s="2" t="s">
        <v>260</v>
      </c>
      <c r="P38" s="2" t="s">
        <v>261</v>
      </c>
      <c r="Q38" s="2" t="s">
        <v>262</v>
      </c>
      <c r="R38" s="2" t="s">
        <v>263</v>
      </c>
      <c r="S38" s="2" t="s">
        <v>34</v>
      </c>
      <c r="T38" s="2" t="s">
        <v>41</v>
      </c>
      <c r="U38" s="2" t="s">
        <v>34</v>
      </c>
      <c r="V38" s="2" t="s">
        <v>264</v>
      </c>
    </row>
    <row r="39" spans="1:22" x14ac:dyDescent="0.25">
      <c r="A39" s="2" t="s">
        <v>22</v>
      </c>
      <c r="B39" s="3" t="str">
        <f ca="1">HYPERLINK("#"&amp;CELL("address",'Quarterly Series'!X4),"Q:JP:4:A:0:3:6:0")</f>
        <v>Q:JP:4:A:0:3:6:0</v>
      </c>
      <c r="C39" s="2" t="s">
        <v>141</v>
      </c>
      <c r="D39" s="2" t="s">
        <v>49</v>
      </c>
      <c r="E39" s="2" t="s">
        <v>26</v>
      </c>
      <c r="F39" s="2" t="s">
        <v>51</v>
      </c>
      <c r="G39" s="2" t="s">
        <v>28</v>
      </c>
      <c r="H39" s="2" t="s">
        <v>52</v>
      </c>
      <c r="I39" s="2" t="s">
        <v>30</v>
      </c>
      <c r="J39" s="2" t="s">
        <v>31</v>
      </c>
      <c r="K39" s="2" t="s">
        <v>266</v>
      </c>
      <c r="L39" s="2" t="s">
        <v>33</v>
      </c>
      <c r="M39" s="2" t="s">
        <v>34</v>
      </c>
      <c r="N39" s="2" t="s">
        <v>54</v>
      </c>
      <c r="O39" s="2" t="s">
        <v>253</v>
      </c>
      <c r="P39" s="2" t="s">
        <v>56</v>
      </c>
      <c r="Q39" s="2" t="s">
        <v>57</v>
      </c>
      <c r="R39" s="2" t="s">
        <v>34</v>
      </c>
      <c r="S39" s="2" t="s">
        <v>34</v>
      </c>
      <c r="T39" s="2" t="s">
        <v>41</v>
      </c>
      <c r="U39" s="2" t="s">
        <v>34</v>
      </c>
      <c r="V39" s="2" t="s">
        <v>34</v>
      </c>
    </row>
    <row r="40" spans="1:22" x14ac:dyDescent="0.25">
      <c r="A40" s="2" t="s">
        <v>22</v>
      </c>
      <c r="B40" s="3" t="str">
        <f ca="1">HYPERLINK("#"&amp;CELL("address",'Quarterly Series'!Y4),"Q:JP:4:M:1:4:1:0")</f>
        <v>Q:JP:4:M:1:4:1:0</v>
      </c>
      <c r="C40" s="2" t="s">
        <v>141</v>
      </c>
      <c r="D40" s="2" t="s">
        <v>49</v>
      </c>
      <c r="E40" s="2" t="s">
        <v>26</v>
      </c>
      <c r="F40" s="2" t="s">
        <v>134</v>
      </c>
      <c r="G40" s="2" t="s">
        <v>255</v>
      </c>
      <c r="H40" s="2" t="s">
        <v>256</v>
      </c>
      <c r="I40" s="2" t="s">
        <v>105</v>
      </c>
      <c r="J40" s="2" t="s">
        <v>31</v>
      </c>
      <c r="K40" s="2" t="s">
        <v>268</v>
      </c>
      <c r="L40" s="2" t="s">
        <v>258</v>
      </c>
      <c r="M40" s="2" t="s">
        <v>119</v>
      </c>
      <c r="N40" s="2" t="s">
        <v>269</v>
      </c>
      <c r="O40" s="2" t="s">
        <v>260</v>
      </c>
      <c r="P40" s="2" t="s">
        <v>261</v>
      </c>
      <c r="Q40" s="2" t="s">
        <v>262</v>
      </c>
      <c r="R40" s="2" t="s">
        <v>270</v>
      </c>
      <c r="S40" s="2" t="s">
        <v>34</v>
      </c>
      <c r="T40" s="2" t="s">
        <v>41</v>
      </c>
      <c r="U40" s="2" t="s">
        <v>34</v>
      </c>
      <c r="V40" s="2" t="s">
        <v>264</v>
      </c>
    </row>
    <row r="41" spans="1:22" x14ac:dyDescent="0.25">
      <c r="A41" s="2" t="s">
        <v>22</v>
      </c>
      <c r="B41" s="3" t="str">
        <f ca="1">HYPERLINK("#"&amp;CELL("address",'Quarterly Series'!Z4),"Q:JP:9:M:1:4:1:0")</f>
        <v>Q:JP:9:M:1:4:1:0</v>
      </c>
      <c r="C41" s="2" t="s">
        <v>141</v>
      </c>
      <c r="D41" s="2" t="s">
        <v>49</v>
      </c>
      <c r="E41" s="2" t="s">
        <v>44</v>
      </c>
      <c r="F41" s="2" t="s">
        <v>134</v>
      </c>
      <c r="G41" s="2" t="s">
        <v>255</v>
      </c>
      <c r="H41" s="2" t="s">
        <v>256</v>
      </c>
      <c r="I41" s="2" t="s">
        <v>105</v>
      </c>
      <c r="J41" s="2" t="s">
        <v>31</v>
      </c>
      <c r="K41" s="2" t="s">
        <v>272</v>
      </c>
      <c r="L41" s="2" t="s">
        <v>258</v>
      </c>
      <c r="M41" s="2" t="s">
        <v>119</v>
      </c>
      <c r="N41" s="2" t="s">
        <v>273</v>
      </c>
      <c r="O41" s="2" t="s">
        <v>260</v>
      </c>
      <c r="P41" s="2" t="s">
        <v>261</v>
      </c>
      <c r="Q41" s="2" t="s">
        <v>262</v>
      </c>
      <c r="R41" s="2" t="s">
        <v>274</v>
      </c>
      <c r="S41" s="2" t="s">
        <v>34</v>
      </c>
      <c r="T41" s="2" t="s">
        <v>41</v>
      </c>
      <c r="U41" s="2" t="s">
        <v>34</v>
      </c>
      <c r="V41" s="2" t="s">
        <v>264</v>
      </c>
    </row>
    <row r="42" spans="1:22" x14ac:dyDescent="0.25">
      <c r="A42" s="2" t="s">
        <v>22</v>
      </c>
      <c r="B42" s="3" t="str">
        <f ca="1">HYPERLINK("#"&amp;CELL("address",'Quarterly Series'!AA4),"Q:MA:0:D:0:0:6:0")</f>
        <v>Q:MA:0:D:0:0:6:0</v>
      </c>
      <c r="C42" s="2" t="s">
        <v>141</v>
      </c>
      <c r="D42" s="2" t="s">
        <v>276</v>
      </c>
      <c r="E42" s="2" t="s">
        <v>60</v>
      </c>
      <c r="F42" s="2" t="s">
        <v>27</v>
      </c>
      <c r="G42" s="2" t="s">
        <v>28</v>
      </c>
      <c r="H42" s="2" t="s">
        <v>62</v>
      </c>
      <c r="I42" s="2" t="s">
        <v>30</v>
      </c>
      <c r="J42" s="2" t="s">
        <v>31</v>
      </c>
      <c r="K42" s="2" t="s">
        <v>277</v>
      </c>
      <c r="L42" s="2" t="s">
        <v>278</v>
      </c>
      <c r="M42" s="2" t="s">
        <v>34</v>
      </c>
      <c r="N42" s="2" t="s">
        <v>279</v>
      </c>
      <c r="O42" s="2" t="s">
        <v>280</v>
      </c>
      <c r="P42" s="2" t="s">
        <v>281</v>
      </c>
      <c r="Q42" s="2" t="s">
        <v>282</v>
      </c>
      <c r="R42" s="2" t="s">
        <v>34</v>
      </c>
      <c r="S42" s="2" t="s">
        <v>34</v>
      </c>
      <c r="T42" s="2" t="s">
        <v>41</v>
      </c>
      <c r="U42" s="2" t="s">
        <v>34</v>
      </c>
      <c r="V42" s="2" t="s">
        <v>42</v>
      </c>
    </row>
    <row r="43" spans="1:22" x14ac:dyDescent="0.25">
      <c r="A43" s="2" t="s">
        <v>22</v>
      </c>
      <c r="B43" s="3" t="str">
        <f ca="1">HYPERLINK("#"&amp;CELL("address",'Quarterly Series'!AB4),"Q:MA:2:D:0:0:6:0")</f>
        <v>Q:MA:2:D:0:0:6:0</v>
      </c>
      <c r="C43" s="2" t="s">
        <v>141</v>
      </c>
      <c r="D43" s="2" t="s">
        <v>276</v>
      </c>
      <c r="E43" s="2" t="s">
        <v>50</v>
      </c>
      <c r="F43" s="2" t="s">
        <v>27</v>
      </c>
      <c r="G43" s="2" t="s">
        <v>28</v>
      </c>
      <c r="H43" s="2" t="s">
        <v>62</v>
      </c>
      <c r="I43" s="2" t="s">
        <v>30</v>
      </c>
      <c r="J43" s="2" t="s">
        <v>31</v>
      </c>
      <c r="K43" s="2" t="s">
        <v>284</v>
      </c>
      <c r="L43" s="2" t="s">
        <v>278</v>
      </c>
      <c r="M43" s="2" t="s">
        <v>34</v>
      </c>
      <c r="N43" s="2" t="s">
        <v>285</v>
      </c>
      <c r="O43" s="2" t="s">
        <v>280</v>
      </c>
      <c r="P43" s="2" t="s">
        <v>281</v>
      </c>
      <c r="Q43" s="2" t="s">
        <v>282</v>
      </c>
      <c r="R43" s="2" t="s">
        <v>34</v>
      </c>
      <c r="S43" s="2" t="s">
        <v>34</v>
      </c>
      <c r="T43" s="2" t="s">
        <v>41</v>
      </c>
      <c r="U43" s="2" t="s">
        <v>34</v>
      </c>
      <c r="V43" s="2" t="s">
        <v>42</v>
      </c>
    </row>
    <row r="44" spans="1:22" x14ac:dyDescent="0.25">
      <c r="A44" s="2" t="s">
        <v>22</v>
      </c>
      <c r="B44" s="3" t="str">
        <f ca="1">HYPERLINK("#"&amp;CELL("address",'Quarterly Series'!AC4),"Q:NL:0:B:0:1:6:0")</f>
        <v>Q:NL:0:B:0:1:6:0</v>
      </c>
      <c r="C44" s="2" t="s">
        <v>141</v>
      </c>
      <c r="D44" s="2" t="s">
        <v>287</v>
      </c>
      <c r="E44" s="2" t="s">
        <v>60</v>
      </c>
      <c r="F44" s="2" t="s">
        <v>61</v>
      </c>
      <c r="G44" s="2" t="s">
        <v>28</v>
      </c>
      <c r="H44" s="2" t="s">
        <v>76</v>
      </c>
      <c r="I44" s="2" t="s">
        <v>30</v>
      </c>
      <c r="J44" s="2" t="s">
        <v>31</v>
      </c>
      <c r="K44" s="2" t="s">
        <v>288</v>
      </c>
      <c r="L44" s="2" t="s">
        <v>78</v>
      </c>
      <c r="M44" s="2" t="s">
        <v>289</v>
      </c>
      <c r="N44" s="2" t="s">
        <v>290</v>
      </c>
      <c r="O44" s="2" t="s">
        <v>291</v>
      </c>
      <c r="P44" s="2" t="s">
        <v>292</v>
      </c>
      <c r="Q44" s="2" t="s">
        <v>293</v>
      </c>
      <c r="R44" s="2" t="s">
        <v>34</v>
      </c>
      <c r="S44" s="2" t="s">
        <v>34</v>
      </c>
      <c r="T44" s="2" t="s">
        <v>41</v>
      </c>
      <c r="U44" s="2" t="s">
        <v>34</v>
      </c>
      <c r="V44" s="2" t="s">
        <v>34</v>
      </c>
    </row>
    <row r="45" spans="1:22" x14ac:dyDescent="0.25">
      <c r="A45" s="2" t="s">
        <v>22</v>
      </c>
      <c r="B45" s="3" t="str">
        <f ca="1">HYPERLINK("#"&amp;CELL("address",'Quarterly Series'!AD4),"Q:NL:0:C:0:1:6:0")</f>
        <v>Q:NL:0:C:0:1:6:0</v>
      </c>
      <c r="C45" s="2" t="s">
        <v>141</v>
      </c>
      <c r="D45" s="2" t="s">
        <v>287</v>
      </c>
      <c r="E45" s="2" t="s">
        <v>60</v>
      </c>
      <c r="F45" s="2" t="s">
        <v>69</v>
      </c>
      <c r="G45" s="2" t="s">
        <v>28</v>
      </c>
      <c r="H45" s="2" t="s">
        <v>76</v>
      </c>
      <c r="I45" s="2" t="s">
        <v>30</v>
      </c>
      <c r="J45" s="2" t="s">
        <v>31</v>
      </c>
      <c r="K45" s="2" t="s">
        <v>295</v>
      </c>
      <c r="L45" s="2" t="s">
        <v>78</v>
      </c>
      <c r="M45" s="2" t="s">
        <v>289</v>
      </c>
      <c r="N45" s="2" t="s">
        <v>290</v>
      </c>
      <c r="O45" s="2" t="s">
        <v>291</v>
      </c>
      <c r="P45" s="2" t="s">
        <v>292</v>
      </c>
      <c r="Q45" s="2" t="s">
        <v>293</v>
      </c>
      <c r="R45" s="2" t="s">
        <v>34</v>
      </c>
      <c r="S45" s="2" t="s">
        <v>34</v>
      </c>
      <c r="T45" s="2" t="s">
        <v>41</v>
      </c>
      <c r="U45" s="2" t="s">
        <v>34</v>
      </c>
      <c r="V45" s="2" t="s">
        <v>34</v>
      </c>
    </row>
    <row r="46" spans="1:22" x14ac:dyDescent="0.25">
      <c r="A46" s="2" t="s">
        <v>22</v>
      </c>
      <c r="B46" s="3" t="str">
        <f ca="1">HYPERLINK("#"&amp;CELL("address",'Quarterly Series'!AE4),"Q:NL:0:G:0:1:6:0")</f>
        <v>Q:NL:0:G:0:1:6:0</v>
      </c>
      <c r="C46" s="2" t="s">
        <v>141</v>
      </c>
      <c r="D46" s="2" t="s">
        <v>287</v>
      </c>
      <c r="E46" s="2" t="s">
        <v>60</v>
      </c>
      <c r="F46" s="2" t="s">
        <v>189</v>
      </c>
      <c r="G46" s="2" t="s">
        <v>28</v>
      </c>
      <c r="H46" s="2" t="s">
        <v>76</v>
      </c>
      <c r="I46" s="2" t="s">
        <v>30</v>
      </c>
      <c r="J46" s="2" t="s">
        <v>31</v>
      </c>
      <c r="K46" s="2" t="s">
        <v>297</v>
      </c>
      <c r="L46" s="2" t="s">
        <v>78</v>
      </c>
      <c r="M46" s="2" t="s">
        <v>289</v>
      </c>
      <c r="N46" s="2" t="s">
        <v>290</v>
      </c>
      <c r="O46" s="2" t="s">
        <v>291</v>
      </c>
      <c r="P46" s="2" t="s">
        <v>292</v>
      </c>
      <c r="Q46" s="2" t="s">
        <v>293</v>
      </c>
      <c r="R46" s="2" t="s">
        <v>34</v>
      </c>
      <c r="S46" s="2" t="s">
        <v>34</v>
      </c>
      <c r="T46" s="2" t="s">
        <v>41</v>
      </c>
      <c r="U46" s="2" t="s">
        <v>34</v>
      </c>
      <c r="V46" s="2" t="s">
        <v>34</v>
      </c>
    </row>
    <row r="47" spans="1:22" x14ac:dyDescent="0.25">
      <c r="A47" s="2" t="s">
        <v>22</v>
      </c>
      <c r="B47" s="3" t="str">
        <f ca="1">HYPERLINK("#"&amp;CELL("address",'Quarterly Series'!AF4),"Q:NL:0:O:0:1:6:0")</f>
        <v>Q:NL:0:O:0:1:6:0</v>
      </c>
      <c r="C47" s="2" t="s">
        <v>141</v>
      </c>
      <c r="D47" s="2" t="s">
        <v>287</v>
      </c>
      <c r="E47" s="2" t="s">
        <v>60</v>
      </c>
      <c r="F47" s="2" t="s">
        <v>157</v>
      </c>
      <c r="G47" s="2" t="s">
        <v>28</v>
      </c>
      <c r="H47" s="2" t="s">
        <v>76</v>
      </c>
      <c r="I47" s="2" t="s">
        <v>30</v>
      </c>
      <c r="J47" s="2" t="s">
        <v>31</v>
      </c>
      <c r="K47" s="2" t="s">
        <v>299</v>
      </c>
      <c r="L47" s="2" t="s">
        <v>78</v>
      </c>
      <c r="M47" s="2" t="s">
        <v>289</v>
      </c>
      <c r="N47" s="2" t="s">
        <v>290</v>
      </c>
      <c r="O47" s="2" t="s">
        <v>291</v>
      </c>
      <c r="P47" s="2" t="s">
        <v>292</v>
      </c>
      <c r="Q47" s="2" t="s">
        <v>293</v>
      </c>
      <c r="R47" s="2" t="s">
        <v>34</v>
      </c>
      <c r="S47" s="2" t="s">
        <v>34</v>
      </c>
      <c r="T47" s="2" t="s">
        <v>41</v>
      </c>
      <c r="U47" s="2" t="s">
        <v>34</v>
      </c>
      <c r="V47" s="2" t="s">
        <v>34</v>
      </c>
    </row>
    <row r="48" spans="1:22" x14ac:dyDescent="0.25">
      <c r="A48" s="2" t="s">
        <v>22</v>
      </c>
      <c r="B48" s="3" t="str">
        <f ca="1">HYPERLINK("#"&amp;CELL("address",'Quarterly Series'!AG4),"Q:PH:2:M:0:2:1:0")</f>
        <v>Q:PH:2:M:0:2:1:0</v>
      </c>
      <c r="C48" s="2" t="s">
        <v>141</v>
      </c>
      <c r="D48" s="2" t="s">
        <v>301</v>
      </c>
      <c r="E48" s="2" t="s">
        <v>50</v>
      </c>
      <c r="F48" s="2" t="s">
        <v>134</v>
      </c>
      <c r="G48" s="2" t="s">
        <v>28</v>
      </c>
      <c r="H48" s="2" t="s">
        <v>29</v>
      </c>
      <c r="I48" s="2" t="s">
        <v>105</v>
      </c>
      <c r="J48" s="2" t="s">
        <v>31</v>
      </c>
      <c r="K48" s="2" t="s">
        <v>302</v>
      </c>
      <c r="L48" s="2" t="s">
        <v>303</v>
      </c>
      <c r="M48" s="2" t="s">
        <v>119</v>
      </c>
      <c r="N48" s="2" t="s">
        <v>304</v>
      </c>
      <c r="O48" s="2" t="s">
        <v>34</v>
      </c>
      <c r="P48" s="2" t="s">
        <v>305</v>
      </c>
      <c r="Q48" s="2" t="s">
        <v>34</v>
      </c>
      <c r="R48" s="2" t="s">
        <v>306</v>
      </c>
      <c r="S48" s="2" t="s">
        <v>34</v>
      </c>
      <c r="T48" s="2" t="s">
        <v>41</v>
      </c>
      <c r="U48" s="2" t="s">
        <v>307</v>
      </c>
      <c r="V48" s="2" t="s">
        <v>34</v>
      </c>
    </row>
    <row r="49" spans="1:22" x14ac:dyDescent="0.25">
      <c r="A49" s="2" t="s">
        <v>22</v>
      </c>
      <c r="B49" s="3" t="str">
        <f ca="1">HYPERLINK("#"&amp;CELL("address",'Quarterly Series'!AH4),"Q:SA:0:C:0:1:6:0")</f>
        <v>Q:SA:0:C:0:1:6:0</v>
      </c>
      <c r="C49" s="2" t="s">
        <v>141</v>
      </c>
      <c r="D49" s="2" t="s">
        <v>309</v>
      </c>
      <c r="E49" s="2" t="s">
        <v>60</v>
      </c>
      <c r="F49" s="2" t="s">
        <v>69</v>
      </c>
      <c r="G49" s="2" t="s">
        <v>28</v>
      </c>
      <c r="H49" s="2" t="s">
        <v>76</v>
      </c>
      <c r="I49" s="2" t="s">
        <v>30</v>
      </c>
      <c r="J49" s="2" t="s">
        <v>31</v>
      </c>
      <c r="K49" s="2" t="s">
        <v>310</v>
      </c>
      <c r="L49" s="2" t="s">
        <v>201</v>
      </c>
      <c r="M49" s="2" t="s">
        <v>311</v>
      </c>
      <c r="N49" s="2" t="s">
        <v>312</v>
      </c>
      <c r="O49" s="2" t="s">
        <v>313</v>
      </c>
      <c r="P49" s="2" t="s">
        <v>314</v>
      </c>
      <c r="Q49" s="2" t="s">
        <v>315</v>
      </c>
      <c r="R49" s="2" t="s">
        <v>34</v>
      </c>
      <c r="S49" s="2" t="s">
        <v>34</v>
      </c>
      <c r="T49" s="2" t="s">
        <v>41</v>
      </c>
      <c r="U49" s="2" t="s">
        <v>34</v>
      </c>
      <c r="V49" s="2" t="s">
        <v>34</v>
      </c>
    </row>
    <row r="50" spans="1:22" x14ac:dyDescent="0.25">
      <c r="A50" s="2" t="s">
        <v>22</v>
      </c>
      <c r="B50" s="3" t="str">
        <f ca="1">HYPERLINK("#"&amp;CELL("address",'Quarterly Series'!AI4),"Q:SA:2:C:0:1:6:0")</f>
        <v>Q:SA:2:C:0:1:6:0</v>
      </c>
      <c r="C50" s="2" t="s">
        <v>141</v>
      </c>
      <c r="D50" s="2" t="s">
        <v>309</v>
      </c>
      <c r="E50" s="2" t="s">
        <v>50</v>
      </c>
      <c r="F50" s="2" t="s">
        <v>69</v>
      </c>
      <c r="G50" s="2" t="s">
        <v>28</v>
      </c>
      <c r="H50" s="2" t="s">
        <v>76</v>
      </c>
      <c r="I50" s="2" t="s">
        <v>30</v>
      </c>
      <c r="J50" s="2" t="s">
        <v>31</v>
      </c>
      <c r="K50" s="2" t="s">
        <v>317</v>
      </c>
      <c r="L50" s="2" t="s">
        <v>201</v>
      </c>
      <c r="M50" s="2" t="s">
        <v>311</v>
      </c>
      <c r="N50" s="2" t="s">
        <v>312</v>
      </c>
      <c r="O50" s="2" t="s">
        <v>313</v>
      </c>
      <c r="P50" s="2" t="s">
        <v>314</v>
      </c>
      <c r="Q50" s="2" t="s">
        <v>315</v>
      </c>
      <c r="R50" s="2" t="s">
        <v>34</v>
      </c>
      <c r="S50" s="2" t="s">
        <v>34</v>
      </c>
      <c r="T50" s="2" t="s">
        <v>41</v>
      </c>
      <c r="U50" s="2" t="s">
        <v>34</v>
      </c>
      <c r="V50" s="2" t="s">
        <v>34</v>
      </c>
    </row>
    <row r="51" spans="1:22" x14ac:dyDescent="0.25">
      <c r="A51" s="2" t="s">
        <v>22</v>
      </c>
      <c r="B51" s="3" t="str">
        <f ca="1">HYPERLINK("#"&amp;CELL("address",'Quarterly Series'!AJ4),"Q:SG:0:B:0:3:1:0")</f>
        <v>Q:SG:0:B:0:3:1:0</v>
      </c>
      <c r="C51" s="2" t="s">
        <v>141</v>
      </c>
      <c r="D51" s="2" t="s">
        <v>319</v>
      </c>
      <c r="E51" s="2" t="s">
        <v>60</v>
      </c>
      <c r="F51" s="2" t="s">
        <v>61</v>
      </c>
      <c r="G51" s="2" t="s">
        <v>28</v>
      </c>
      <c r="H51" s="2" t="s">
        <v>52</v>
      </c>
      <c r="I51" s="2" t="s">
        <v>105</v>
      </c>
      <c r="J51" s="2" t="s">
        <v>31</v>
      </c>
      <c r="K51" s="2" t="s">
        <v>320</v>
      </c>
      <c r="L51" s="2" t="s">
        <v>321</v>
      </c>
      <c r="M51" s="2" t="s">
        <v>34</v>
      </c>
      <c r="N51" s="2" t="s">
        <v>322</v>
      </c>
      <c r="O51" s="2" t="s">
        <v>34</v>
      </c>
      <c r="P51" s="2" t="s">
        <v>323</v>
      </c>
      <c r="Q51" s="2" t="s">
        <v>324</v>
      </c>
      <c r="R51" s="2" t="s">
        <v>325</v>
      </c>
      <c r="S51" s="2" t="s">
        <v>34</v>
      </c>
      <c r="T51" s="2" t="s">
        <v>41</v>
      </c>
      <c r="U51" s="2" t="s">
        <v>34</v>
      </c>
      <c r="V51" s="2" t="s">
        <v>34</v>
      </c>
    </row>
    <row r="52" spans="1:22" x14ac:dyDescent="0.25">
      <c r="A52" s="2" t="s">
        <v>22</v>
      </c>
      <c r="B52" s="3" t="str">
        <f ca="1">HYPERLINK("#"&amp;CELL("address",'Quarterly Series'!AK4),"Q:SG:0:C:0:3:1:0")</f>
        <v>Q:SG:0:C:0:3:1:0</v>
      </c>
      <c r="C52" s="2" t="s">
        <v>141</v>
      </c>
      <c r="D52" s="2" t="s">
        <v>319</v>
      </c>
      <c r="E52" s="2" t="s">
        <v>60</v>
      </c>
      <c r="F52" s="2" t="s">
        <v>69</v>
      </c>
      <c r="G52" s="2" t="s">
        <v>28</v>
      </c>
      <c r="H52" s="2" t="s">
        <v>52</v>
      </c>
      <c r="I52" s="2" t="s">
        <v>105</v>
      </c>
      <c r="J52" s="2" t="s">
        <v>31</v>
      </c>
      <c r="K52" s="2" t="s">
        <v>327</v>
      </c>
      <c r="L52" s="2" t="s">
        <v>321</v>
      </c>
      <c r="M52" s="2" t="s">
        <v>34</v>
      </c>
      <c r="N52" s="2" t="s">
        <v>328</v>
      </c>
      <c r="O52" s="2" t="s">
        <v>34</v>
      </c>
      <c r="P52" s="2" t="s">
        <v>323</v>
      </c>
      <c r="Q52" s="2" t="s">
        <v>324</v>
      </c>
      <c r="R52" s="2" t="s">
        <v>329</v>
      </c>
      <c r="S52" s="2" t="s">
        <v>34</v>
      </c>
      <c r="T52" s="2" t="s">
        <v>41</v>
      </c>
      <c r="U52" s="2" t="s">
        <v>34</v>
      </c>
      <c r="V52" s="2" t="s">
        <v>34</v>
      </c>
    </row>
    <row r="53" spans="1:22" x14ac:dyDescent="0.25">
      <c r="A53" s="2" t="s">
        <v>22</v>
      </c>
      <c r="B53" s="3" t="str">
        <f ca="1">HYPERLINK("#"&amp;CELL("address",'Quarterly Series'!AL4),"Q:SG:0:G:0:3:1:0")</f>
        <v>Q:SG:0:G:0:3:1:0</v>
      </c>
      <c r="C53" s="2" t="s">
        <v>141</v>
      </c>
      <c r="D53" s="2" t="s">
        <v>319</v>
      </c>
      <c r="E53" s="2" t="s">
        <v>60</v>
      </c>
      <c r="F53" s="2" t="s">
        <v>189</v>
      </c>
      <c r="G53" s="2" t="s">
        <v>28</v>
      </c>
      <c r="H53" s="2" t="s">
        <v>52</v>
      </c>
      <c r="I53" s="2" t="s">
        <v>105</v>
      </c>
      <c r="J53" s="2" t="s">
        <v>31</v>
      </c>
      <c r="K53" s="2" t="s">
        <v>331</v>
      </c>
      <c r="L53" s="2" t="s">
        <v>332</v>
      </c>
      <c r="M53" s="2" t="s">
        <v>34</v>
      </c>
      <c r="N53" s="2" t="s">
        <v>333</v>
      </c>
      <c r="O53" s="2" t="s">
        <v>34</v>
      </c>
      <c r="P53" s="2" t="s">
        <v>334</v>
      </c>
      <c r="Q53" s="2" t="s">
        <v>324</v>
      </c>
      <c r="R53" s="2" t="s">
        <v>335</v>
      </c>
      <c r="S53" s="2" t="s">
        <v>34</v>
      </c>
      <c r="T53" s="2" t="s">
        <v>41</v>
      </c>
      <c r="U53" s="2" t="s">
        <v>34</v>
      </c>
      <c r="V53" s="2" t="s">
        <v>34</v>
      </c>
    </row>
    <row r="54" spans="1:22" x14ac:dyDescent="0.25">
      <c r="A54" s="2" t="s">
        <v>22</v>
      </c>
      <c r="B54" s="3" t="str">
        <f ca="1">HYPERLINK("#"&amp;CELL("address",'Quarterly Series'!AM4),"Q:SI:0:B:0:1:6:0")</f>
        <v>Q:SI:0:B:0:1:6:0</v>
      </c>
      <c r="C54" s="2" t="s">
        <v>141</v>
      </c>
      <c r="D54" s="2" t="s">
        <v>337</v>
      </c>
      <c r="E54" s="2" t="s">
        <v>60</v>
      </c>
      <c r="F54" s="2" t="s">
        <v>61</v>
      </c>
      <c r="G54" s="2" t="s">
        <v>28</v>
      </c>
      <c r="H54" s="2" t="s">
        <v>76</v>
      </c>
      <c r="I54" s="2" t="s">
        <v>30</v>
      </c>
      <c r="J54" s="2" t="s">
        <v>31</v>
      </c>
      <c r="K54" s="2" t="s">
        <v>338</v>
      </c>
      <c r="L54" s="2" t="s">
        <v>78</v>
      </c>
      <c r="M54" s="2" t="s">
        <v>34</v>
      </c>
      <c r="N54" s="2" t="s">
        <v>339</v>
      </c>
      <c r="O54" s="2" t="s">
        <v>34</v>
      </c>
      <c r="P54" s="2" t="s">
        <v>340</v>
      </c>
      <c r="Q54" s="2" t="s">
        <v>341</v>
      </c>
      <c r="R54" s="2" t="s">
        <v>34</v>
      </c>
      <c r="S54" s="2" t="s">
        <v>34</v>
      </c>
      <c r="T54" s="2" t="s">
        <v>41</v>
      </c>
      <c r="U54" s="2" t="s">
        <v>34</v>
      </c>
      <c r="V54" s="2" t="s">
        <v>42</v>
      </c>
    </row>
    <row r="55" spans="1:22" x14ac:dyDescent="0.25">
      <c r="A55" s="2" t="s">
        <v>22</v>
      </c>
      <c r="B55" s="3" t="str">
        <f ca="1">HYPERLINK("#"&amp;CELL("address",'Quarterly Series'!AN4),"Q:SI:0:C:0:1:6:0")</f>
        <v>Q:SI:0:C:0:1:6:0</v>
      </c>
      <c r="C55" s="2" t="s">
        <v>141</v>
      </c>
      <c r="D55" s="2" t="s">
        <v>337</v>
      </c>
      <c r="E55" s="2" t="s">
        <v>60</v>
      </c>
      <c r="F55" s="2" t="s">
        <v>69</v>
      </c>
      <c r="G55" s="2" t="s">
        <v>28</v>
      </c>
      <c r="H55" s="2" t="s">
        <v>76</v>
      </c>
      <c r="I55" s="2" t="s">
        <v>30</v>
      </c>
      <c r="J55" s="2" t="s">
        <v>31</v>
      </c>
      <c r="K55" s="2" t="s">
        <v>343</v>
      </c>
      <c r="L55" s="2" t="s">
        <v>78</v>
      </c>
      <c r="M55" s="2" t="s">
        <v>34</v>
      </c>
      <c r="N55" s="2" t="s">
        <v>344</v>
      </c>
      <c r="O55" s="2" t="s">
        <v>34</v>
      </c>
      <c r="P55" s="2" t="s">
        <v>340</v>
      </c>
      <c r="Q55" s="2" t="s">
        <v>341</v>
      </c>
      <c r="R55" s="2" t="s">
        <v>34</v>
      </c>
      <c r="S55" s="2" t="s">
        <v>34</v>
      </c>
      <c r="T55" s="2" t="s">
        <v>41</v>
      </c>
      <c r="U55" s="2" t="s">
        <v>34</v>
      </c>
      <c r="V55" s="2" t="s">
        <v>42</v>
      </c>
    </row>
    <row r="56" spans="1:22" x14ac:dyDescent="0.25">
      <c r="A56" s="2" t="s">
        <v>22</v>
      </c>
      <c r="B56" s="3" t="str">
        <f ca="1">HYPERLINK("#"&amp;CELL("address",'Quarterly Series'!AO4),"Q:SI:0:D:0:1:6:0")</f>
        <v>Q:SI:0:D:0:1:6:0</v>
      </c>
      <c r="C56" s="2" t="s">
        <v>141</v>
      </c>
      <c r="D56" s="2" t="s">
        <v>337</v>
      </c>
      <c r="E56" s="2" t="s">
        <v>60</v>
      </c>
      <c r="F56" s="2" t="s">
        <v>27</v>
      </c>
      <c r="G56" s="2" t="s">
        <v>28</v>
      </c>
      <c r="H56" s="2" t="s">
        <v>76</v>
      </c>
      <c r="I56" s="2" t="s">
        <v>30</v>
      </c>
      <c r="J56" s="2" t="s">
        <v>31</v>
      </c>
      <c r="K56" s="2" t="s">
        <v>346</v>
      </c>
      <c r="L56" s="2" t="s">
        <v>78</v>
      </c>
      <c r="M56" s="2" t="s">
        <v>34</v>
      </c>
      <c r="N56" s="2" t="s">
        <v>347</v>
      </c>
      <c r="O56" s="2" t="s">
        <v>34</v>
      </c>
      <c r="P56" s="2" t="s">
        <v>340</v>
      </c>
      <c r="Q56" s="2" t="s">
        <v>341</v>
      </c>
      <c r="R56" s="2" t="s">
        <v>34</v>
      </c>
      <c r="S56" s="2" t="s">
        <v>34</v>
      </c>
      <c r="T56" s="2" t="s">
        <v>41</v>
      </c>
      <c r="U56" s="2" t="s">
        <v>34</v>
      </c>
      <c r="V56" s="2" t="s">
        <v>42</v>
      </c>
    </row>
    <row r="57" spans="1:22" x14ac:dyDescent="0.25">
      <c r="A57" s="2" t="s">
        <v>22</v>
      </c>
      <c r="B57" s="3" t="str">
        <f ca="1">HYPERLINK("#"&amp;CELL("address",'Quarterly Series'!AP4),"Q:US:0:A:0:2:6:0")</f>
        <v>Q:US:0:A:0:2:6:0</v>
      </c>
      <c r="C57" s="2" t="s">
        <v>141</v>
      </c>
      <c r="D57" s="2" t="s">
        <v>349</v>
      </c>
      <c r="E57" s="2" t="s">
        <v>60</v>
      </c>
      <c r="F57" s="2" t="s">
        <v>51</v>
      </c>
      <c r="G57" s="2" t="s">
        <v>28</v>
      </c>
      <c r="H57" s="2" t="s">
        <v>29</v>
      </c>
      <c r="I57" s="2" t="s">
        <v>30</v>
      </c>
      <c r="J57" s="2" t="s">
        <v>31</v>
      </c>
      <c r="K57" s="2" t="s">
        <v>350</v>
      </c>
      <c r="L57" s="2" t="s">
        <v>33</v>
      </c>
      <c r="M57" s="2" t="s">
        <v>34</v>
      </c>
      <c r="N57" s="2" t="s">
        <v>351</v>
      </c>
      <c r="O57" s="2" t="s">
        <v>352</v>
      </c>
      <c r="P57" s="2" t="s">
        <v>353</v>
      </c>
      <c r="Q57" s="2" t="s">
        <v>34</v>
      </c>
      <c r="R57" s="2" t="s">
        <v>34</v>
      </c>
      <c r="S57" s="2" t="s">
        <v>34</v>
      </c>
      <c r="T57" s="2" t="s">
        <v>41</v>
      </c>
      <c r="U57" s="2" t="s">
        <v>34</v>
      </c>
      <c r="V57" s="2" t="s">
        <v>34</v>
      </c>
    </row>
    <row r="58" spans="1:22" x14ac:dyDescent="0.25">
      <c r="A58" s="2" t="s">
        <v>22</v>
      </c>
      <c r="B58" s="3" t="str">
        <f ca="1">HYPERLINK("#"&amp;CELL("address",'Quarterly Series'!AQ4),"Q:XM:0:A:0:0:0:0")</f>
        <v>Q:XM:0:A:0:0:0:0</v>
      </c>
      <c r="C58" s="2" t="s">
        <v>141</v>
      </c>
      <c r="D58" s="2" t="s">
        <v>355</v>
      </c>
      <c r="E58" s="2" t="s">
        <v>60</v>
      </c>
      <c r="F58" s="2" t="s">
        <v>51</v>
      </c>
      <c r="G58" s="2" t="s">
        <v>28</v>
      </c>
      <c r="H58" s="2" t="s">
        <v>62</v>
      </c>
      <c r="I58" s="2" t="s">
        <v>356</v>
      </c>
      <c r="J58" s="2" t="s">
        <v>31</v>
      </c>
      <c r="K58" s="2" t="s">
        <v>357</v>
      </c>
      <c r="L58" s="2" t="s">
        <v>358</v>
      </c>
      <c r="M58" s="2" t="s">
        <v>34</v>
      </c>
      <c r="N58" s="2" t="s">
        <v>359</v>
      </c>
      <c r="O58" s="2" t="s">
        <v>34</v>
      </c>
      <c r="P58" s="2" t="s">
        <v>360</v>
      </c>
      <c r="Q58" s="2" t="s">
        <v>34</v>
      </c>
      <c r="R58" s="2" t="s">
        <v>361</v>
      </c>
      <c r="S58" s="2" t="s">
        <v>34</v>
      </c>
      <c r="T58" s="2" t="s">
        <v>41</v>
      </c>
      <c r="U58" s="2" t="s">
        <v>34</v>
      </c>
      <c r="V58" s="2" t="s">
        <v>34</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45"/>
  <sheetViews>
    <sheetView workbookViewId="0">
      <pane xSplit="1" ySplit="4" topLeftCell="B421" activePane="bottomRight" state="frozen"/>
      <selection pane="topRight"/>
      <selection pane="bottomLeft"/>
      <selection pane="bottomRight" activeCell="C4" sqref="C4"/>
    </sheetView>
  </sheetViews>
  <sheetFormatPr defaultRowHeight="15" x14ac:dyDescent="0.25"/>
  <cols>
    <col min="1" max="1" width="16.42578125" bestFit="1" customWidth="1"/>
    <col min="2" max="2" width="22.5703125" bestFit="1" customWidth="1"/>
    <col min="3" max="3" width="22.7109375" bestFit="1" customWidth="1"/>
    <col min="4" max="4" width="22.5703125" bestFit="1" customWidth="1"/>
    <col min="5" max="5" width="23" bestFit="1" customWidth="1"/>
  </cols>
  <sheetData>
    <row r="1" spans="1:5" ht="60" x14ac:dyDescent="0.25">
      <c r="A1" s="9" t="str">
        <f ca="1">HYPERLINK("#"&amp;CELL("address",'Summary Documentation'!A1),"Back to menu")</f>
        <v>Back to menu</v>
      </c>
      <c r="B1" s="10" t="s">
        <v>106</v>
      </c>
      <c r="C1" s="10" t="s">
        <v>117</v>
      </c>
      <c r="D1" s="10" t="s">
        <v>128</v>
      </c>
      <c r="E1" s="10" t="s">
        <v>135</v>
      </c>
    </row>
    <row r="2" spans="1:5" ht="24" x14ac:dyDescent="0.25">
      <c r="B2" s="10" t="s">
        <v>364</v>
      </c>
      <c r="C2" s="10" t="s">
        <v>365</v>
      </c>
      <c r="D2" s="10" t="s">
        <v>365</v>
      </c>
      <c r="E2" s="10" t="s">
        <v>366</v>
      </c>
    </row>
    <row r="3" spans="1:5" x14ac:dyDescent="0.25">
      <c r="B3" s="10" t="s">
        <v>104</v>
      </c>
      <c r="C3" s="10" t="s">
        <v>116</v>
      </c>
      <c r="D3" s="10" t="s">
        <v>116</v>
      </c>
      <c r="E3" s="10" t="s">
        <v>133</v>
      </c>
    </row>
    <row r="4" spans="1:5" x14ac:dyDescent="0.25">
      <c r="A4" s="4" t="s">
        <v>362</v>
      </c>
      <c r="B4" s="5" t="s">
        <v>102</v>
      </c>
      <c r="C4" s="5" t="s">
        <v>115</v>
      </c>
      <c r="D4" s="5" t="s">
        <v>127</v>
      </c>
      <c r="E4" s="5" t="s">
        <v>132</v>
      </c>
    </row>
    <row r="5" spans="1:5" x14ac:dyDescent="0.25">
      <c r="A5" s="7">
        <v>31867</v>
      </c>
      <c r="E5" s="8">
        <v>27.779</v>
      </c>
    </row>
    <row r="6" spans="1:5" x14ac:dyDescent="0.25">
      <c r="A6" s="7">
        <v>31897</v>
      </c>
      <c r="E6" s="6" t="s">
        <v>363</v>
      </c>
    </row>
    <row r="7" spans="1:5" x14ac:dyDescent="0.25">
      <c r="A7" s="7">
        <v>31928</v>
      </c>
      <c r="E7" s="6" t="s">
        <v>363</v>
      </c>
    </row>
    <row r="8" spans="1:5" x14ac:dyDescent="0.25">
      <c r="A8" s="7">
        <v>31958</v>
      </c>
      <c r="E8" s="8">
        <v>28.405000000000001</v>
      </c>
    </row>
    <row r="9" spans="1:5" x14ac:dyDescent="0.25">
      <c r="A9" s="7">
        <v>31989</v>
      </c>
      <c r="E9" s="6" t="s">
        <v>363</v>
      </c>
    </row>
    <row r="10" spans="1:5" x14ac:dyDescent="0.25">
      <c r="A10" s="7">
        <v>32020</v>
      </c>
      <c r="E10" s="6" t="s">
        <v>363</v>
      </c>
    </row>
    <row r="11" spans="1:5" x14ac:dyDescent="0.25">
      <c r="A11" s="7">
        <v>32050</v>
      </c>
      <c r="E11" s="8">
        <v>30.234000000000002</v>
      </c>
    </row>
    <row r="12" spans="1:5" x14ac:dyDescent="0.25">
      <c r="A12" s="7">
        <v>32081</v>
      </c>
      <c r="E12" s="6" t="s">
        <v>363</v>
      </c>
    </row>
    <row r="13" spans="1:5" x14ac:dyDescent="0.25">
      <c r="A13" s="7">
        <v>32111</v>
      </c>
      <c r="E13" s="6" t="s">
        <v>363</v>
      </c>
    </row>
    <row r="14" spans="1:5" x14ac:dyDescent="0.25">
      <c r="A14" s="7">
        <v>32142</v>
      </c>
      <c r="E14" s="8">
        <v>31.548999999999999</v>
      </c>
    </row>
    <row r="15" spans="1:5" x14ac:dyDescent="0.25">
      <c r="A15" s="7">
        <v>32173</v>
      </c>
      <c r="E15" s="6" t="s">
        <v>363</v>
      </c>
    </row>
    <row r="16" spans="1:5" x14ac:dyDescent="0.25">
      <c r="A16" s="7">
        <v>32202</v>
      </c>
      <c r="E16" s="6" t="s">
        <v>363</v>
      </c>
    </row>
    <row r="17" spans="1:5" x14ac:dyDescent="0.25">
      <c r="A17" s="7">
        <v>32233</v>
      </c>
      <c r="E17" s="8">
        <v>33.65</v>
      </c>
    </row>
    <row r="18" spans="1:5" x14ac:dyDescent="0.25">
      <c r="A18" s="7">
        <v>32263</v>
      </c>
      <c r="E18" s="6" t="s">
        <v>363</v>
      </c>
    </row>
    <row r="19" spans="1:5" x14ac:dyDescent="0.25">
      <c r="A19" s="7">
        <v>32294</v>
      </c>
      <c r="E19" s="6" t="s">
        <v>363</v>
      </c>
    </row>
    <row r="20" spans="1:5" x14ac:dyDescent="0.25">
      <c r="A20" s="7">
        <v>32324</v>
      </c>
      <c r="E20" s="8">
        <v>36.066000000000003</v>
      </c>
    </row>
    <row r="21" spans="1:5" x14ac:dyDescent="0.25">
      <c r="A21" s="7">
        <v>32355</v>
      </c>
      <c r="E21" s="6" t="s">
        <v>363</v>
      </c>
    </row>
    <row r="22" spans="1:5" x14ac:dyDescent="0.25">
      <c r="A22" s="7">
        <v>32386</v>
      </c>
      <c r="E22" s="6" t="s">
        <v>363</v>
      </c>
    </row>
    <row r="23" spans="1:5" x14ac:dyDescent="0.25">
      <c r="A23" s="7">
        <v>32416</v>
      </c>
      <c r="E23" s="8">
        <v>38.115000000000002</v>
      </c>
    </row>
    <row r="24" spans="1:5" x14ac:dyDescent="0.25">
      <c r="A24" s="7">
        <v>32447</v>
      </c>
      <c r="E24" s="6" t="s">
        <v>363</v>
      </c>
    </row>
    <row r="25" spans="1:5" x14ac:dyDescent="0.25">
      <c r="A25" s="7">
        <v>32477</v>
      </c>
      <c r="E25" s="6" t="s">
        <v>363</v>
      </c>
    </row>
    <row r="26" spans="1:5" x14ac:dyDescent="0.25">
      <c r="A26" s="7">
        <v>32508</v>
      </c>
      <c r="E26" s="8">
        <v>39.94</v>
      </c>
    </row>
    <row r="27" spans="1:5" x14ac:dyDescent="0.25">
      <c r="A27" s="7">
        <v>32539</v>
      </c>
      <c r="E27" s="6" t="s">
        <v>363</v>
      </c>
    </row>
    <row r="28" spans="1:5" x14ac:dyDescent="0.25">
      <c r="A28" s="7">
        <v>32567</v>
      </c>
      <c r="E28" s="6" t="s">
        <v>363</v>
      </c>
    </row>
    <row r="29" spans="1:5" x14ac:dyDescent="0.25">
      <c r="A29" s="7">
        <v>32598</v>
      </c>
      <c r="E29" s="8">
        <v>43.371000000000002</v>
      </c>
    </row>
    <row r="30" spans="1:5" x14ac:dyDescent="0.25">
      <c r="A30" s="7">
        <v>32628</v>
      </c>
      <c r="E30" s="6" t="s">
        <v>363</v>
      </c>
    </row>
    <row r="31" spans="1:5" x14ac:dyDescent="0.25">
      <c r="A31" s="7">
        <v>32659</v>
      </c>
      <c r="E31" s="6" t="s">
        <v>363</v>
      </c>
    </row>
    <row r="32" spans="1:5" x14ac:dyDescent="0.25">
      <c r="A32" s="7">
        <v>32689</v>
      </c>
      <c r="E32" s="8">
        <v>45.847999999999999</v>
      </c>
    </row>
    <row r="33" spans="1:5" x14ac:dyDescent="0.25">
      <c r="A33" s="7">
        <v>32720</v>
      </c>
      <c r="E33" s="6" t="s">
        <v>363</v>
      </c>
    </row>
    <row r="34" spans="1:5" x14ac:dyDescent="0.25">
      <c r="A34" s="7">
        <v>32751</v>
      </c>
      <c r="E34" s="6" t="s">
        <v>363</v>
      </c>
    </row>
    <row r="35" spans="1:5" x14ac:dyDescent="0.25">
      <c r="A35" s="7">
        <v>32781</v>
      </c>
      <c r="E35" s="8">
        <v>47.801000000000002</v>
      </c>
    </row>
    <row r="36" spans="1:5" x14ac:dyDescent="0.25">
      <c r="A36" s="7">
        <v>32812</v>
      </c>
      <c r="E36" s="6" t="s">
        <v>363</v>
      </c>
    </row>
    <row r="37" spans="1:5" x14ac:dyDescent="0.25">
      <c r="A37" s="7">
        <v>32842</v>
      </c>
      <c r="E37" s="6" t="s">
        <v>363</v>
      </c>
    </row>
    <row r="38" spans="1:5" x14ac:dyDescent="0.25">
      <c r="A38" s="7">
        <v>32873</v>
      </c>
      <c r="E38" s="8">
        <v>49.664999999999999</v>
      </c>
    </row>
    <row r="39" spans="1:5" x14ac:dyDescent="0.25">
      <c r="A39" s="7">
        <v>32904</v>
      </c>
      <c r="E39" s="6" t="s">
        <v>363</v>
      </c>
    </row>
    <row r="40" spans="1:5" x14ac:dyDescent="0.25">
      <c r="A40" s="7">
        <v>32932</v>
      </c>
      <c r="E40" s="6" t="s">
        <v>363</v>
      </c>
    </row>
    <row r="41" spans="1:5" x14ac:dyDescent="0.25">
      <c r="A41" s="7">
        <v>32963</v>
      </c>
      <c r="E41" s="8">
        <v>52.634999999999998</v>
      </c>
    </row>
    <row r="42" spans="1:5" x14ac:dyDescent="0.25">
      <c r="A42" s="7">
        <v>32993</v>
      </c>
      <c r="E42" s="6" t="s">
        <v>363</v>
      </c>
    </row>
    <row r="43" spans="1:5" x14ac:dyDescent="0.25">
      <c r="A43" s="7">
        <v>33024</v>
      </c>
      <c r="E43" s="6" t="s">
        <v>363</v>
      </c>
    </row>
    <row r="44" spans="1:5" x14ac:dyDescent="0.25">
      <c r="A44" s="7">
        <v>33054</v>
      </c>
      <c r="E44" s="8">
        <v>54.383000000000003</v>
      </c>
    </row>
    <row r="45" spans="1:5" x14ac:dyDescent="0.25">
      <c r="A45" s="7">
        <v>33085</v>
      </c>
      <c r="E45" s="6" t="s">
        <v>363</v>
      </c>
    </row>
    <row r="46" spans="1:5" x14ac:dyDescent="0.25">
      <c r="A46" s="7">
        <v>33116</v>
      </c>
      <c r="E46" s="6" t="s">
        <v>363</v>
      </c>
    </row>
    <row r="47" spans="1:5" x14ac:dyDescent="0.25">
      <c r="A47" s="7">
        <v>33146</v>
      </c>
      <c r="E47" s="8">
        <v>56.552999999999997</v>
      </c>
    </row>
    <row r="48" spans="1:5" x14ac:dyDescent="0.25">
      <c r="A48" s="7">
        <v>33177</v>
      </c>
      <c r="E48" s="6" t="s">
        <v>363</v>
      </c>
    </row>
    <row r="49" spans="1:5" x14ac:dyDescent="0.25">
      <c r="A49" s="7">
        <v>33207</v>
      </c>
      <c r="E49" s="6" t="s">
        <v>363</v>
      </c>
    </row>
    <row r="50" spans="1:5" x14ac:dyDescent="0.25">
      <c r="A50" s="7">
        <v>33238</v>
      </c>
      <c r="E50" s="8">
        <v>59.341000000000001</v>
      </c>
    </row>
    <row r="51" spans="1:5" x14ac:dyDescent="0.25">
      <c r="A51" s="7">
        <v>33269</v>
      </c>
      <c r="E51" s="6" t="s">
        <v>363</v>
      </c>
    </row>
    <row r="52" spans="1:5" x14ac:dyDescent="0.25">
      <c r="A52" s="7">
        <v>33297</v>
      </c>
      <c r="E52" s="6" t="s">
        <v>363</v>
      </c>
    </row>
    <row r="53" spans="1:5" x14ac:dyDescent="0.25">
      <c r="A53" s="7">
        <v>33328</v>
      </c>
      <c r="E53" s="8">
        <v>62.088000000000001</v>
      </c>
    </row>
    <row r="54" spans="1:5" x14ac:dyDescent="0.25">
      <c r="A54" s="7">
        <v>33358</v>
      </c>
      <c r="E54" s="6" t="s">
        <v>363</v>
      </c>
    </row>
    <row r="55" spans="1:5" x14ac:dyDescent="0.25">
      <c r="A55" s="7">
        <v>33389</v>
      </c>
      <c r="E55" s="6" t="s">
        <v>363</v>
      </c>
    </row>
    <row r="56" spans="1:5" x14ac:dyDescent="0.25">
      <c r="A56" s="7">
        <v>33419</v>
      </c>
      <c r="E56" s="8">
        <v>64.558999999999997</v>
      </c>
    </row>
    <row r="57" spans="1:5" x14ac:dyDescent="0.25">
      <c r="A57" s="7">
        <v>33450</v>
      </c>
      <c r="E57" s="6" t="s">
        <v>363</v>
      </c>
    </row>
    <row r="58" spans="1:5" x14ac:dyDescent="0.25">
      <c r="A58" s="7">
        <v>33481</v>
      </c>
      <c r="E58" s="6" t="s">
        <v>363</v>
      </c>
    </row>
    <row r="59" spans="1:5" x14ac:dyDescent="0.25">
      <c r="A59" s="7">
        <v>33511</v>
      </c>
      <c r="E59" s="8">
        <v>66.56</v>
      </c>
    </row>
    <row r="60" spans="1:5" x14ac:dyDescent="0.25">
      <c r="A60" s="7">
        <v>33542</v>
      </c>
      <c r="E60" s="6" t="s">
        <v>363</v>
      </c>
    </row>
    <row r="61" spans="1:5" x14ac:dyDescent="0.25">
      <c r="A61" s="7">
        <v>33572</v>
      </c>
      <c r="E61" s="6" t="s">
        <v>363</v>
      </c>
    </row>
    <row r="62" spans="1:5" x14ac:dyDescent="0.25">
      <c r="A62" s="7">
        <v>33603</v>
      </c>
      <c r="E62" s="8">
        <v>67.638999999999996</v>
      </c>
    </row>
    <row r="63" spans="1:5" x14ac:dyDescent="0.25">
      <c r="A63" s="7">
        <v>33634</v>
      </c>
      <c r="E63" s="6" t="s">
        <v>363</v>
      </c>
    </row>
    <row r="64" spans="1:5" x14ac:dyDescent="0.25">
      <c r="A64" s="7">
        <v>33663</v>
      </c>
      <c r="E64" s="6" t="s">
        <v>363</v>
      </c>
    </row>
    <row r="65" spans="1:5" x14ac:dyDescent="0.25">
      <c r="A65" s="7">
        <v>33694</v>
      </c>
      <c r="E65" s="8">
        <v>67.983999999999995</v>
      </c>
    </row>
    <row r="66" spans="1:5" x14ac:dyDescent="0.25">
      <c r="A66" s="7">
        <v>33724</v>
      </c>
      <c r="E66" s="6" t="s">
        <v>363</v>
      </c>
    </row>
    <row r="67" spans="1:5" x14ac:dyDescent="0.25">
      <c r="A67" s="7">
        <v>33755</v>
      </c>
      <c r="E67" s="6" t="s">
        <v>363</v>
      </c>
    </row>
    <row r="68" spans="1:5" x14ac:dyDescent="0.25">
      <c r="A68" s="7">
        <v>33785</v>
      </c>
      <c r="E68" s="8">
        <v>67.739000000000004</v>
      </c>
    </row>
    <row r="69" spans="1:5" x14ac:dyDescent="0.25">
      <c r="A69" s="7">
        <v>33816</v>
      </c>
      <c r="E69" s="6" t="s">
        <v>363</v>
      </c>
    </row>
    <row r="70" spans="1:5" x14ac:dyDescent="0.25">
      <c r="A70" s="7">
        <v>33847</v>
      </c>
      <c r="E70" s="6" t="s">
        <v>363</v>
      </c>
    </row>
    <row r="71" spans="1:5" x14ac:dyDescent="0.25">
      <c r="A71" s="7">
        <v>33877</v>
      </c>
      <c r="E71" s="8">
        <v>67.602999999999994</v>
      </c>
    </row>
    <row r="72" spans="1:5" x14ac:dyDescent="0.25">
      <c r="A72" s="7">
        <v>33908</v>
      </c>
      <c r="E72" s="6" t="s">
        <v>363</v>
      </c>
    </row>
    <row r="73" spans="1:5" x14ac:dyDescent="0.25">
      <c r="A73" s="7">
        <v>33938</v>
      </c>
      <c r="E73" s="6" t="s">
        <v>363</v>
      </c>
    </row>
    <row r="74" spans="1:5" x14ac:dyDescent="0.25">
      <c r="A74" s="7">
        <v>33969</v>
      </c>
      <c r="E74" s="8">
        <v>67.123999999999995</v>
      </c>
    </row>
    <row r="75" spans="1:5" x14ac:dyDescent="0.25">
      <c r="A75" s="7">
        <v>34000</v>
      </c>
      <c r="C75" s="8">
        <v>147.19999999999999</v>
      </c>
      <c r="D75" s="8">
        <v>105.7</v>
      </c>
      <c r="E75" s="6" t="s">
        <v>363</v>
      </c>
    </row>
    <row r="76" spans="1:5" x14ac:dyDescent="0.25">
      <c r="A76" s="7">
        <v>34028</v>
      </c>
      <c r="C76" s="8">
        <v>158.6</v>
      </c>
      <c r="D76" s="8">
        <v>107.7</v>
      </c>
      <c r="E76" s="6" t="s">
        <v>363</v>
      </c>
    </row>
    <row r="77" spans="1:5" x14ac:dyDescent="0.25">
      <c r="A77" s="7">
        <v>34059</v>
      </c>
      <c r="C77" s="8">
        <v>158</v>
      </c>
      <c r="D77" s="8">
        <v>108.9</v>
      </c>
      <c r="E77" s="8">
        <v>66.781000000000006</v>
      </c>
    </row>
    <row r="78" spans="1:5" x14ac:dyDescent="0.25">
      <c r="A78" s="7">
        <v>34089</v>
      </c>
      <c r="C78" s="8">
        <v>156.80000000000001</v>
      </c>
      <c r="D78" s="8">
        <v>106.1</v>
      </c>
      <c r="E78" s="6" t="s">
        <v>363</v>
      </c>
    </row>
    <row r="79" spans="1:5" x14ac:dyDescent="0.25">
      <c r="A79" s="7">
        <v>34120</v>
      </c>
      <c r="C79" s="8">
        <v>157.30000000000001</v>
      </c>
      <c r="D79" s="8">
        <v>115.4</v>
      </c>
      <c r="E79" s="6" t="s">
        <v>363</v>
      </c>
    </row>
    <row r="80" spans="1:5" x14ac:dyDescent="0.25">
      <c r="A80" s="7">
        <v>34150</v>
      </c>
      <c r="C80" s="8">
        <v>164.7</v>
      </c>
      <c r="D80" s="8">
        <v>118.9</v>
      </c>
      <c r="E80" s="8">
        <v>64.718000000000004</v>
      </c>
    </row>
    <row r="81" spans="1:5" x14ac:dyDescent="0.25">
      <c r="A81" s="7">
        <v>34181</v>
      </c>
      <c r="C81" s="8">
        <v>164.7</v>
      </c>
      <c r="D81" s="8">
        <v>117.9</v>
      </c>
      <c r="E81" s="6" t="s">
        <v>363</v>
      </c>
    </row>
    <row r="82" spans="1:5" x14ac:dyDescent="0.25">
      <c r="A82" s="7">
        <v>34212</v>
      </c>
      <c r="C82" s="8">
        <v>167.2</v>
      </c>
      <c r="D82" s="8">
        <v>113.4</v>
      </c>
      <c r="E82" s="6" t="s">
        <v>363</v>
      </c>
    </row>
    <row r="83" spans="1:5" x14ac:dyDescent="0.25">
      <c r="A83" s="7">
        <v>34242</v>
      </c>
      <c r="C83" s="8">
        <v>168.9</v>
      </c>
      <c r="D83" s="8">
        <v>112.5</v>
      </c>
      <c r="E83" s="8">
        <v>62.982999999999997</v>
      </c>
    </row>
    <row r="84" spans="1:5" x14ac:dyDescent="0.25">
      <c r="A84" s="7">
        <v>34273</v>
      </c>
      <c r="C84" s="8">
        <v>173.3</v>
      </c>
      <c r="D84" s="8">
        <v>114.8</v>
      </c>
      <c r="E84" s="6" t="s">
        <v>363</v>
      </c>
    </row>
    <row r="85" spans="1:5" x14ac:dyDescent="0.25">
      <c r="A85" s="7">
        <v>34303</v>
      </c>
      <c r="C85" s="8">
        <v>173.9</v>
      </c>
      <c r="D85" s="8">
        <v>119.2</v>
      </c>
      <c r="E85" s="6" t="s">
        <v>363</v>
      </c>
    </row>
    <row r="86" spans="1:5" x14ac:dyDescent="0.25">
      <c r="A86" s="7">
        <v>34334</v>
      </c>
      <c r="C86" s="8">
        <v>184.1</v>
      </c>
      <c r="D86" s="8">
        <v>119.1</v>
      </c>
      <c r="E86" s="8">
        <v>62.094999999999999</v>
      </c>
    </row>
    <row r="87" spans="1:5" x14ac:dyDescent="0.25">
      <c r="A87" s="7">
        <v>34365</v>
      </c>
      <c r="C87" s="8">
        <v>192.8</v>
      </c>
      <c r="D87" s="8">
        <v>127.9</v>
      </c>
      <c r="E87" s="6" t="s">
        <v>363</v>
      </c>
    </row>
    <row r="88" spans="1:5" x14ac:dyDescent="0.25">
      <c r="A88" s="7">
        <v>34393</v>
      </c>
      <c r="C88" s="8">
        <v>210.2</v>
      </c>
      <c r="D88" s="8">
        <v>130.9</v>
      </c>
      <c r="E88" s="6" t="s">
        <v>363</v>
      </c>
    </row>
    <row r="89" spans="1:5" x14ac:dyDescent="0.25">
      <c r="A89" s="7">
        <v>34424</v>
      </c>
      <c r="C89" s="8">
        <v>236.1</v>
      </c>
      <c r="D89" s="8">
        <v>132.19999999999999</v>
      </c>
      <c r="E89" s="8">
        <v>61.828000000000003</v>
      </c>
    </row>
    <row r="90" spans="1:5" x14ac:dyDescent="0.25">
      <c r="A90" s="7">
        <v>34454</v>
      </c>
      <c r="C90" s="8">
        <v>239.5</v>
      </c>
      <c r="D90" s="8">
        <v>139.19999999999999</v>
      </c>
      <c r="E90" s="6" t="s">
        <v>363</v>
      </c>
    </row>
    <row r="91" spans="1:5" x14ac:dyDescent="0.25">
      <c r="A91" s="7">
        <v>34485</v>
      </c>
      <c r="C91" s="8">
        <v>250</v>
      </c>
      <c r="D91" s="8">
        <v>138.30000000000001</v>
      </c>
      <c r="E91" s="6" t="s">
        <v>363</v>
      </c>
    </row>
    <row r="92" spans="1:5" x14ac:dyDescent="0.25">
      <c r="A92" s="7">
        <v>34515</v>
      </c>
      <c r="C92" s="8">
        <v>228.7</v>
      </c>
      <c r="D92" s="8">
        <v>135.80000000000001</v>
      </c>
      <c r="E92" s="8">
        <v>61.606000000000002</v>
      </c>
    </row>
    <row r="93" spans="1:5" x14ac:dyDescent="0.25">
      <c r="A93" s="7">
        <v>34546</v>
      </c>
      <c r="C93" s="8">
        <v>238.1</v>
      </c>
      <c r="D93" s="8">
        <v>144</v>
      </c>
      <c r="E93" s="6" t="s">
        <v>363</v>
      </c>
    </row>
    <row r="94" spans="1:5" x14ac:dyDescent="0.25">
      <c r="A94" s="7">
        <v>34577</v>
      </c>
      <c r="C94" s="8">
        <v>234.2</v>
      </c>
      <c r="D94" s="8">
        <v>129.6</v>
      </c>
      <c r="E94" s="6" t="s">
        <v>363</v>
      </c>
    </row>
    <row r="95" spans="1:5" x14ac:dyDescent="0.25">
      <c r="A95" s="7">
        <v>34607</v>
      </c>
      <c r="C95" s="8">
        <v>235.8</v>
      </c>
      <c r="D95" s="8">
        <v>130.5</v>
      </c>
      <c r="E95" s="8">
        <v>61.555999999999997</v>
      </c>
    </row>
    <row r="96" spans="1:5" x14ac:dyDescent="0.25">
      <c r="A96" s="7">
        <v>34638</v>
      </c>
      <c r="C96" s="8">
        <v>226.3</v>
      </c>
      <c r="D96" s="8">
        <v>130.1</v>
      </c>
      <c r="E96" s="6" t="s">
        <v>363</v>
      </c>
    </row>
    <row r="97" spans="1:5" x14ac:dyDescent="0.25">
      <c r="A97" s="7">
        <v>34668</v>
      </c>
      <c r="C97" s="8">
        <v>236.5</v>
      </c>
      <c r="D97" s="8">
        <v>133.9</v>
      </c>
      <c r="E97" s="6" t="s">
        <v>363</v>
      </c>
    </row>
    <row r="98" spans="1:5" x14ac:dyDescent="0.25">
      <c r="A98" s="7">
        <v>34699</v>
      </c>
      <c r="C98" s="8">
        <v>235.2</v>
      </c>
      <c r="D98" s="8">
        <v>129.80000000000001</v>
      </c>
      <c r="E98" s="8">
        <v>61.655000000000001</v>
      </c>
    </row>
    <row r="99" spans="1:5" x14ac:dyDescent="0.25">
      <c r="A99" s="7">
        <v>34730</v>
      </c>
      <c r="C99" s="8">
        <v>216.2</v>
      </c>
      <c r="D99" s="8">
        <v>130.1</v>
      </c>
      <c r="E99" s="6" t="s">
        <v>363</v>
      </c>
    </row>
    <row r="100" spans="1:5" x14ac:dyDescent="0.25">
      <c r="A100" s="7">
        <v>34758</v>
      </c>
      <c r="C100" s="8">
        <v>213.8</v>
      </c>
      <c r="D100" s="8">
        <v>121.7</v>
      </c>
      <c r="E100" s="6" t="s">
        <v>363</v>
      </c>
    </row>
    <row r="101" spans="1:5" x14ac:dyDescent="0.25">
      <c r="A101" s="7">
        <v>34789</v>
      </c>
      <c r="C101" s="8">
        <v>208.5</v>
      </c>
      <c r="D101" s="8">
        <v>130.19999999999999</v>
      </c>
      <c r="E101" s="8">
        <v>61.649000000000001</v>
      </c>
    </row>
    <row r="102" spans="1:5" x14ac:dyDescent="0.25">
      <c r="A102" s="7">
        <v>34819</v>
      </c>
      <c r="C102" s="8">
        <v>210.6</v>
      </c>
      <c r="D102" s="8">
        <v>136.80000000000001</v>
      </c>
      <c r="E102" s="6" t="s">
        <v>363</v>
      </c>
    </row>
    <row r="103" spans="1:5" x14ac:dyDescent="0.25">
      <c r="A103" s="7">
        <v>34850</v>
      </c>
      <c r="C103" s="8">
        <v>200.5</v>
      </c>
      <c r="D103" s="8">
        <v>133.4</v>
      </c>
      <c r="E103" s="6" t="s">
        <v>363</v>
      </c>
    </row>
    <row r="104" spans="1:5" x14ac:dyDescent="0.25">
      <c r="A104" s="7">
        <v>34880</v>
      </c>
      <c r="C104" s="8">
        <v>195.4</v>
      </c>
      <c r="D104" s="8">
        <v>134.69999999999999</v>
      </c>
      <c r="E104" s="8">
        <v>61.71</v>
      </c>
    </row>
    <row r="105" spans="1:5" x14ac:dyDescent="0.25">
      <c r="A105" s="7">
        <v>34911</v>
      </c>
      <c r="C105" s="8">
        <v>178.7</v>
      </c>
      <c r="D105" s="8">
        <v>128.5</v>
      </c>
      <c r="E105" s="6" t="s">
        <v>363</v>
      </c>
    </row>
    <row r="106" spans="1:5" x14ac:dyDescent="0.25">
      <c r="A106" s="7">
        <v>34942</v>
      </c>
      <c r="C106" s="8">
        <v>189.8</v>
      </c>
      <c r="D106" s="8">
        <v>127</v>
      </c>
      <c r="E106" s="6" t="s">
        <v>363</v>
      </c>
    </row>
    <row r="107" spans="1:5" x14ac:dyDescent="0.25">
      <c r="A107" s="7">
        <v>34972</v>
      </c>
      <c r="C107" s="8">
        <v>182.4</v>
      </c>
      <c r="D107" s="8">
        <v>125.3</v>
      </c>
      <c r="E107" s="8">
        <v>61.771999999999998</v>
      </c>
    </row>
    <row r="108" spans="1:5" x14ac:dyDescent="0.25">
      <c r="A108" s="7">
        <v>35003</v>
      </c>
      <c r="C108" s="8">
        <v>167.4</v>
      </c>
      <c r="D108" s="8">
        <v>139.6</v>
      </c>
      <c r="E108" s="6" t="s">
        <v>363</v>
      </c>
    </row>
    <row r="109" spans="1:5" x14ac:dyDescent="0.25">
      <c r="A109" s="7">
        <v>35033</v>
      </c>
      <c r="C109" s="8">
        <v>188.4</v>
      </c>
      <c r="D109" s="8">
        <v>122.7</v>
      </c>
      <c r="E109" s="6" t="s">
        <v>363</v>
      </c>
    </row>
    <row r="110" spans="1:5" x14ac:dyDescent="0.25">
      <c r="A110" s="7">
        <v>35064</v>
      </c>
      <c r="C110" s="8">
        <v>183.8</v>
      </c>
      <c r="D110" s="8">
        <v>125.9</v>
      </c>
      <c r="E110" s="8">
        <v>61.828000000000003</v>
      </c>
    </row>
    <row r="111" spans="1:5" x14ac:dyDescent="0.25">
      <c r="A111" s="7">
        <v>35095</v>
      </c>
      <c r="C111" s="8">
        <v>189.2</v>
      </c>
      <c r="D111" s="8">
        <v>134.80000000000001</v>
      </c>
      <c r="E111" s="6" t="s">
        <v>363</v>
      </c>
    </row>
    <row r="112" spans="1:5" x14ac:dyDescent="0.25">
      <c r="A112" s="7">
        <v>35124</v>
      </c>
      <c r="C112" s="8">
        <v>183.5</v>
      </c>
      <c r="D112" s="8">
        <v>135</v>
      </c>
      <c r="E112" s="6" t="s">
        <v>363</v>
      </c>
    </row>
    <row r="113" spans="1:5" x14ac:dyDescent="0.25">
      <c r="A113" s="7">
        <v>35155</v>
      </c>
      <c r="C113" s="8">
        <v>191.9</v>
      </c>
      <c r="D113" s="8">
        <v>127.5</v>
      </c>
      <c r="E113" s="8">
        <v>61.914000000000001</v>
      </c>
    </row>
    <row r="114" spans="1:5" x14ac:dyDescent="0.25">
      <c r="A114" s="7">
        <v>35185</v>
      </c>
      <c r="C114" s="8">
        <v>183.6</v>
      </c>
      <c r="D114" s="8">
        <v>126.4</v>
      </c>
      <c r="E114" s="6" t="s">
        <v>363</v>
      </c>
    </row>
    <row r="115" spans="1:5" x14ac:dyDescent="0.25">
      <c r="A115" s="7">
        <v>35216</v>
      </c>
      <c r="C115" s="8">
        <v>195</v>
      </c>
      <c r="D115" s="8">
        <v>136.69999999999999</v>
      </c>
      <c r="E115" s="6" t="s">
        <v>363</v>
      </c>
    </row>
    <row r="116" spans="1:5" x14ac:dyDescent="0.25">
      <c r="A116" s="7">
        <v>35246</v>
      </c>
      <c r="C116" s="8">
        <v>187.5</v>
      </c>
      <c r="D116" s="8">
        <v>134.4</v>
      </c>
      <c r="E116" s="8">
        <v>62.018999999999998</v>
      </c>
    </row>
    <row r="117" spans="1:5" x14ac:dyDescent="0.25">
      <c r="A117" s="7">
        <v>35277</v>
      </c>
      <c r="C117" s="8">
        <v>178.4</v>
      </c>
      <c r="D117" s="8">
        <v>130.30000000000001</v>
      </c>
      <c r="E117" s="6" t="s">
        <v>363</v>
      </c>
    </row>
    <row r="118" spans="1:5" x14ac:dyDescent="0.25">
      <c r="A118" s="7">
        <v>35308</v>
      </c>
      <c r="C118" s="8">
        <v>177.6</v>
      </c>
      <c r="D118" s="8">
        <v>129</v>
      </c>
      <c r="E118" s="6" t="s">
        <v>363</v>
      </c>
    </row>
    <row r="119" spans="1:5" x14ac:dyDescent="0.25">
      <c r="A119" s="7">
        <v>35338</v>
      </c>
      <c r="C119" s="8">
        <v>183.8</v>
      </c>
      <c r="D119" s="8">
        <v>138.5</v>
      </c>
      <c r="E119" s="8">
        <v>62.112000000000002</v>
      </c>
    </row>
    <row r="120" spans="1:5" x14ac:dyDescent="0.25">
      <c r="A120" s="7">
        <v>35369</v>
      </c>
      <c r="C120" s="8">
        <v>177.6</v>
      </c>
      <c r="D120" s="8">
        <v>132.5</v>
      </c>
      <c r="E120" s="6" t="s">
        <v>363</v>
      </c>
    </row>
    <row r="121" spans="1:5" x14ac:dyDescent="0.25">
      <c r="A121" s="7">
        <v>35399</v>
      </c>
      <c r="C121" s="8">
        <v>195.2</v>
      </c>
      <c r="D121" s="8">
        <v>138.69999999999999</v>
      </c>
      <c r="E121" s="6" t="s">
        <v>363</v>
      </c>
    </row>
    <row r="122" spans="1:5" x14ac:dyDescent="0.25">
      <c r="A122" s="7">
        <v>35430</v>
      </c>
      <c r="C122" s="8">
        <v>217.2</v>
      </c>
      <c r="D122" s="8">
        <v>144.5</v>
      </c>
      <c r="E122" s="8">
        <v>62.261000000000003</v>
      </c>
    </row>
    <row r="123" spans="1:5" x14ac:dyDescent="0.25">
      <c r="A123" s="7">
        <v>35461</v>
      </c>
      <c r="C123" s="8">
        <v>223.2</v>
      </c>
      <c r="D123" s="8">
        <v>150.80000000000001</v>
      </c>
      <c r="E123" s="6" t="s">
        <v>363</v>
      </c>
    </row>
    <row r="124" spans="1:5" x14ac:dyDescent="0.25">
      <c r="A124" s="7">
        <v>35489</v>
      </c>
      <c r="C124" s="8">
        <v>212</v>
      </c>
      <c r="D124" s="8">
        <v>156.19999999999999</v>
      </c>
      <c r="E124" s="6" t="s">
        <v>363</v>
      </c>
    </row>
    <row r="125" spans="1:5" x14ac:dyDescent="0.25">
      <c r="A125" s="7">
        <v>35520</v>
      </c>
      <c r="C125" s="8">
        <v>229.9</v>
      </c>
      <c r="D125" s="8">
        <v>168</v>
      </c>
      <c r="E125" s="8">
        <v>62.33</v>
      </c>
    </row>
    <row r="126" spans="1:5" x14ac:dyDescent="0.25">
      <c r="A126" s="7">
        <v>35550</v>
      </c>
      <c r="C126" s="8">
        <v>219.8</v>
      </c>
      <c r="D126" s="8">
        <v>170.7</v>
      </c>
      <c r="E126" s="6" t="s">
        <v>363</v>
      </c>
    </row>
    <row r="127" spans="1:5" x14ac:dyDescent="0.25">
      <c r="A127" s="7">
        <v>35581</v>
      </c>
      <c r="C127" s="8">
        <v>221.9</v>
      </c>
      <c r="D127" s="8">
        <v>182.9</v>
      </c>
      <c r="E127" s="6" t="s">
        <v>363</v>
      </c>
    </row>
    <row r="128" spans="1:5" x14ac:dyDescent="0.25">
      <c r="A128" s="7">
        <v>35611</v>
      </c>
      <c r="C128" s="8">
        <v>233.2</v>
      </c>
      <c r="D128" s="8">
        <v>180</v>
      </c>
      <c r="E128" s="8">
        <v>62.38</v>
      </c>
    </row>
    <row r="129" spans="1:5" x14ac:dyDescent="0.25">
      <c r="A129" s="7">
        <v>35642</v>
      </c>
      <c r="C129" s="8">
        <v>214.6</v>
      </c>
      <c r="D129" s="8">
        <v>181.7</v>
      </c>
      <c r="E129" s="6" t="s">
        <v>363</v>
      </c>
    </row>
    <row r="130" spans="1:5" x14ac:dyDescent="0.25">
      <c r="A130" s="7">
        <v>35673</v>
      </c>
      <c r="C130" s="8">
        <v>203.6</v>
      </c>
      <c r="D130" s="8">
        <v>195.9</v>
      </c>
      <c r="E130" s="6" t="s">
        <v>363</v>
      </c>
    </row>
    <row r="131" spans="1:5" x14ac:dyDescent="0.25">
      <c r="A131" s="7">
        <v>35703</v>
      </c>
      <c r="C131" s="8">
        <v>210.4</v>
      </c>
      <c r="D131" s="8">
        <v>202.6</v>
      </c>
      <c r="E131" s="8">
        <v>62.472999999999999</v>
      </c>
    </row>
    <row r="132" spans="1:5" x14ac:dyDescent="0.25">
      <c r="A132" s="7">
        <v>35734</v>
      </c>
      <c r="C132" s="8">
        <v>213.9</v>
      </c>
      <c r="D132" s="8">
        <v>192.2</v>
      </c>
      <c r="E132" s="6" t="s">
        <v>363</v>
      </c>
    </row>
    <row r="133" spans="1:5" x14ac:dyDescent="0.25">
      <c r="A133" s="7">
        <v>35764</v>
      </c>
      <c r="C133" s="8">
        <v>200.9</v>
      </c>
      <c r="D133" s="8">
        <v>181.1</v>
      </c>
      <c r="E133" s="6" t="s">
        <v>363</v>
      </c>
    </row>
    <row r="134" spans="1:5" x14ac:dyDescent="0.25">
      <c r="A134" s="7">
        <v>35795</v>
      </c>
      <c r="C134" s="8">
        <v>173.3</v>
      </c>
      <c r="D134" s="8">
        <v>165.3</v>
      </c>
      <c r="E134" s="8">
        <v>62.241999999999997</v>
      </c>
    </row>
    <row r="135" spans="1:5" x14ac:dyDescent="0.25">
      <c r="A135" s="7">
        <v>35826</v>
      </c>
      <c r="C135" s="8">
        <v>172.2</v>
      </c>
      <c r="D135" s="8">
        <v>175</v>
      </c>
      <c r="E135" s="6" t="s">
        <v>363</v>
      </c>
    </row>
    <row r="136" spans="1:5" x14ac:dyDescent="0.25">
      <c r="A136" s="7">
        <v>35854</v>
      </c>
      <c r="C136" s="8">
        <v>158.5</v>
      </c>
      <c r="D136" s="8">
        <v>159.9</v>
      </c>
      <c r="E136" s="6" t="s">
        <v>363</v>
      </c>
    </row>
    <row r="137" spans="1:5" x14ac:dyDescent="0.25">
      <c r="A137" s="7">
        <v>35885</v>
      </c>
      <c r="C137" s="8">
        <v>163.9</v>
      </c>
      <c r="D137" s="8">
        <v>144.9</v>
      </c>
      <c r="E137" s="8">
        <v>61.146999999999998</v>
      </c>
    </row>
    <row r="138" spans="1:5" x14ac:dyDescent="0.25">
      <c r="A138" s="7">
        <v>35915</v>
      </c>
      <c r="C138" s="8">
        <v>162.30000000000001</v>
      </c>
      <c r="D138" s="8">
        <v>138.5</v>
      </c>
      <c r="E138" s="6" t="s">
        <v>363</v>
      </c>
    </row>
    <row r="139" spans="1:5" x14ac:dyDescent="0.25">
      <c r="A139" s="7">
        <v>35946</v>
      </c>
      <c r="C139" s="8">
        <v>150.80000000000001</v>
      </c>
      <c r="D139" s="8">
        <v>138.9</v>
      </c>
      <c r="E139" s="6" t="s">
        <v>363</v>
      </c>
    </row>
    <row r="140" spans="1:5" x14ac:dyDescent="0.25">
      <c r="A140" s="7">
        <v>35976</v>
      </c>
      <c r="C140" s="8">
        <v>139.19999999999999</v>
      </c>
      <c r="D140" s="8">
        <v>135.1</v>
      </c>
      <c r="E140" s="8">
        <v>54.286000000000001</v>
      </c>
    </row>
    <row r="141" spans="1:5" x14ac:dyDescent="0.25">
      <c r="A141" s="7">
        <v>36007</v>
      </c>
      <c r="C141" s="8">
        <v>118.2</v>
      </c>
      <c r="D141" s="8">
        <v>123</v>
      </c>
      <c r="E141" s="6" t="s">
        <v>363</v>
      </c>
    </row>
    <row r="142" spans="1:5" x14ac:dyDescent="0.25">
      <c r="A142" s="7">
        <v>36038</v>
      </c>
      <c r="C142" s="8">
        <v>118.7</v>
      </c>
      <c r="D142" s="8">
        <v>105.3</v>
      </c>
      <c r="E142" s="6" t="s">
        <v>363</v>
      </c>
    </row>
    <row r="143" spans="1:5" x14ac:dyDescent="0.25">
      <c r="A143" s="7">
        <v>36068</v>
      </c>
      <c r="C143" s="8">
        <v>104.8</v>
      </c>
      <c r="D143" s="8">
        <v>110.8</v>
      </c>
      <c r="E143" s="8">
        <v>52.283000000000001</v>
      </c>
    </row>
    <row r="144" spans="1:5" x14ac:dyDescent="0.25">
      <c r="A144" s="7">
        <v>36099</v>
      </c>
      <c r="C144" s="8">
        <v>112.9</v>
      </c>
      <c r="D144" s="8">
        <v>98.6</v>
      </c>
      <c r="E144" s="6" t="s">
        <v>363</v>
      </c>
    </row>
    <row r="145" spans="1:5" x14ac:dyDescent="0.25">
      <c r="A145" s="7">
        <v>36129</v>
      </c>
      <c r="C145" s="8">
        <v>105.4</v>
      </c>
      <c r="D145" s="8">
        <v>106.8</v>
      </c>
      <c r="E145" s="6" t="s">
        <v>363</v>
      </c>
    </row>
    <row r="146" spans="1:5" x14ac:dyDescent="0.25">
      <c r="A146" s="7">
        <v>36160</v>
      </c>
      <c r="C146" s="8">
        <v>106.6</v>
      </c>
      <c r="D146" s="8">
        <v>102.7</v>
      </c>
      <c r="E146" s="8">
        <v>52.027000000000001</v>
      </c>
    </row>
    <row r="147" spans="1:5" x14ac:dyDescent="0.25">
      <c r="A147" s="7">
        <v>36191</v>
      </c>
      <c r="C147" s="8">
        <v>101.9</v>
      </c>
      <c r="D147" s="8">
        <v>104</v>
      </c>
      <c r="E147" s="6" t="s">
        <v>363</v>
      </c>
    </row>
    <row r="148" spans="1:5" x14ac:dyDescent="0.25">
      <c r="A148" s="7">
        <v>36219</v>
      </c>
      <c r="C148" s="8">
        <v>100.2</v>
      </c>
      <c r="D148" s="8">
        <v>97.9</v>
      </c>
      <c r="E148" s="6" t="s">
        <v>363</v>
      </c>
    </row>
    <row r="149" spans="1:5" x14ac:dyDescent="0.25">
      <c r="A149" s="7">
        <v>36250</v>
      </c>
      <c r="C149" s="8">
        <v>102.4</v>
      </c>
      <c r="D149" s="8">
        <v>100.8</v>
      </c>
      <c r="E149" s="8">
        <v>52.079000000000001</v>
      </c>
    </row>
    <row r="150" spans="1:5" x14ac:dyDescent="0.25">
      <c r="A150" s="7">
        <v>36280</v>
      </c>
      <c r="C150" s="8">
        <v>101.6</v>
      </c>
      <c r="D150" s="8">
        <v>100.9</v>
      </c>
      <c r="E150" s="6" t="s">
        <v>363</v>
      </c>
    </row>
    <row r="151" spans="1:5" x14ac:dyDescent="0.25">
      <c r="A151" s="7">
        <v>36311</v>
      </c>
      <c r="C151" s="8">
        <v>101.7</v>
      </c>
      <c r="D151" s="8">
        <v>101.9</v>
      </c>
      <c r="E151" s="6" t="s">
        <v>363</v>
      </c>
    </row>
    <row r="152" spans="1:5" x14ac:dyDescent="0.25">
      <c r="A152" s="7">
        <v>36341</v>
      </c>
      <c r="C152" s="8">
        <v>101.4</v>
      </c>
      <c r="D152" s="8">
        <v>103.2</v>
      </c>
      <c r="E152" s="8">
        <v>52.386000000000003</v>
      </c>
    </row>
    <row r="153" spans="1:5" x14ac:dyDescent="0.25">
      <c r="A153" s="7">
        <v>36372</v>
      </c>
      <c r="C153" s="8">
        <v>102.3</v>
      </c>
      <c r="D153" s="8">
        <v>102.5</v>
      </c>
      <c r="E153" s="6" t="s">
        <v>363</v>
      </c>
    </row>
    <row r="154" spans="1:5" x14ac:dyDescent="0.25">
      <c r="A154" s="7">
        <v>36403</v>
      </c>
      <c r="C154" s="8">
        <v>99.6</v>
      </c>
      <c r="D154" s="8">
        <v>100.4</v>
      </c>
      <c r="E154" s="6" t="s">
        <v>363</v>
      </c>
    </row>
    <row r="155" spans="1:5" x14ac:dyDescent="0.25">
      <c r="A155" s="7">
        <v>36433</v>
      </c>
      <c r="C155" s="8">
        <v>97.4</v>
      </c>
      <c r="D155" s="8">
        <v>99.5</v>
      </c>
      <c r="E155" s="8">
        <v>52.706000000000003</v>
      </c>
    </row>
    <row r="156" spans="1:5" x14ac:dyDescent="0.25">
      <c r="A156" s="7">
        <v>36464</v>
      </c>
      <c r="C156" s="8">
        <v>100.2</v>
      </c>
      <c r="D156" s="8">
        <v>97.7</v>
      </c>
      <c r="E156" s="6" t="s">
        <v>363</v>
      </c>
    </row>
    <row r="157" spans="1:5" x14ac:dyDescent="0.25">
      <c r="A157" s="7">
        <v>36494</v>
      </c>
      <c r="C157" s="8">
        <v>95.9</v>
      </c>
      <c r="D157" s="8">
        <v>95.3</v>
      </c>
      <c r="E157" s="6" t="s">
        <v>363</v>
      </c>
    </row>
    <row r="158" spans="1:5" x14ac:dyDescent="0.25">
      <c r="A158" s="7">
        <v>36525</v>
      </c>
      <c r="C158" s="8">
        <v>95.5</v>
      </c>
      <c r="D158" s="8">
        <v>95.5</v>
      </c>
      <c r="E158" s="8">
        <v>52.973999999999997</v>
      </c>
    </row>
    <row r="159" spans="1:5" x14ac:dyDescent="0.25">
      <c r="A159" s="7">
        <v>36556</v>
      </c>
      <c r="C159" s="8">
        <v>95.6</v>
      </c>
      <c r="D159" s="8">
        <v>97.2</v>
      </c>
      <c r="E159" s="6" t="s">
        <v>363</v>
      </c>
    </row>
    <row r="160" spans="1:5" x14ac:dyDescent="0.25">
      <c r="A160" s="7">
        <v>36585</v>
      </c>
      <c r="C160" s="8">
        <v>98.1</v>
      </c>
      <c r="D160" s="8">
        <v>97.6</v>
      </c>
      <c r="E160" s="6" t="s">
        <v>363</v>
      </c>
    </row>
    <row r="161" spans="1:5" x14ac:dyDescent="0.25">
      <c r="A161" s="7">
        <v>36616</v>
      </c>
      <c r="C161" s="8">
        <v>94.1</v>
      </c>
      <c r="D161" s="8">
        <v>99.7</v>
      </c>
      <c r="E161" s="8">
        <v>53.17</v>
      </c>
    </row>
    <row r="162" spans="1:5" x14ac:dyDescent="0.25">
      <c r="A162" s="7">
        <v>36646</v>
      </c>
      <c r="C162" s="8">
        <v>93.7</v>
      </c>
      <c r="D162" s="8">
        <v>97.6</v>
      </c>
      <c r="E162" s="6" t="s">
        <v>363</v>
      </c>
    </row>
    <row r="163" spans="1:5" x14ac:dyDescent="0.25">
      <c r="A163" s="7">
        <v>36677</v>
      </c>
      <c r="C163" s="8">
        <v>89.6</v>
      </c>
      <c r="D163" s="8">
        <v>93.9</v>
      </c>
      <c r="E163" s="6" t="s">
        <v>363</v>
      </c>
    </row>
    <row r="164" spans="1:5" x14ac:dyDescent="0.25">
      <c r="A164" s="7">
        <v>36707</v>
      </c>
      <c r="C164" s="8">
        <v>92.3</v>
      </c>
      <c r="D164" s="8">
        <v>89.4</v>
      </c>
      <c r="E164" s="8">
        <v>53.33</v>
      </c>
    </row>
    <row r="165" spans="1:5" x14ac:dyDescent="0.25">
      <c r="A165" s="7">
        <v>36738</v>
      </c>
      <c r="C165" s="8">
        <v>83.8</v>
      </c>
      <c r="D165" s="8">
        <v>87.1</v>
      </c>
      <c r="E165" s="6" t="s">
        <v>363</v>
      </c>
    </row>
    <row r="166" spans="1:5" x14ac:dyDescent="0.25">
      <c r="A166" s="7">
        <v>36769</v>
      </c>
      <c r="C166" s="8">
        <v>86.6</v>
      </c>
      <c r="D166" s="8">
        <v>92.2</v>
      </c>
      <c r="E166" s="6" t="s">
        <v>363</v>
      </c>
    </row>
    <row r="167" spans="1:5" x14ac:dyDescent="0.25">
      <c r="A167" s="7">
        <v>36799</v>
      </c>
      <c r="C167" s="8">
        <v>87.1</v>
      </c>
      <c r="D167" s="8">
        <v>94</v>
      </c>
      <c r="E167" s="8">
        <v>53.41</v>
      </c>
    </row>
    <row r="168" spans="1:5" x14ac:dyDescent="0.25">
      <c r="A168" s="7">
        <v>36830</v>
      </c>
      <c r="C168" s="8">
        <v>86.4</v>
      </c>
      <c r="D168" s="8">
        <v>91.3</v>
      </c>
      <c r="E168" s="6" t="s">
        <v>363</v>
      </c>
    </row>
    <row r="169" spans="1:5" x14ac:dyDescent="0.25">
      <c r="A169" s="7">
        <v>36860</v>
      </c>
      <c r="C169" s="8">
        <v>86.7</v>
      </c>
      <c r="D169" s="8">
        <v>91.2</v>
      </c>
      <c r="E169" s="6" t="s">
        <v>363</v>
      </c>
    </row>
    <row r="170" spans="1:5" x14ac:dyDescent="0.25">
      <c r="A170" s="7">
        <v>36891</v>
      </c>
      <c r="C170" s="8">
        <v>84.9</v>
      </c>
      <c r="D170" s="8">
        <v>92.4</v>
      </c>
      <c r="E170" s="8">
        <v>52.918999999999997</v>
      </c>
    </row>
    <row r="171" spans="1:5" x14ac:dyDescent="0.25">
      <c r="A171" s="7">
        <v>36922</v>
      </c>
      <c r="C171" s="8">
        <v>83.3</v>
      </c>
      <c r="D171" s="8">
        <v>92</v>
      </c>
      <c r="E171" s="6" t="s">
        <v>363</v>
      </c>
    </row>
    <row r="172" spans="1:5" x14ac:dyDescent="0.25">
      <c r="A172" s="7">
        <v>36950</v>
      </c>
      <c r="C172" s="8">
        <v>84.6</v>
      </c>
      <c r="D172" s="8">
        <v>87.9</v>
      </c>
      <c r="E172" s="6" t="s">
        <v>363</v>
      </c>
    </row>
    <row r="173" spans="1:5" x14ac:dyDescent="0.25">
      <c r="A173" s="7">
        <v>36981</v>
      </c>
      <c r="B173" s="6" t="s">
        <v>363</v>
      </c>
      <c r="C173" s="8">
        <v>88.5</v>
      </c>
      <c r="D173" s="8">
        <v>87.3</v>
      </c>
      <c r="E173" s="8">
        <v>52.918999999999997</v>
      </c>
    </row>
    <row r="174" spans="1:5" x14ac:dyDescent="0.25">
      <c r="A174" s="7">
        <v>37011</v>
      </c>
      <c r="B174" s="6" t="s">
        <v>363</v>
      </c>
      <c r="C174" s="8">
        <v>83.6</v>
      </c>
      <c r="D174" s="8">
        <v>86.8</v>
      </c>
      <c r="E174" s="6" t="s">
        <v>363</v>
      </c>
    </row>
    <row r="175" spans="1:5" x14ac:dyDescent="0.25">
      <c r="A175" s="7">
        <v>37042</v>
      </c>
      <c r="B175" s="6" t="s">
        <v>363</v>
      </c>
      <c r="C175" s="8">
        <v>82.3</v>
      </c>
      <c r="D175" s="8">
        <v>87.1</v>
      </c>
      <c r="E175" s="6" t="s">
        <v>363</v>
      </c>
    </row>
    <row r="176" spans="1:5" x14ac:dyDescent="0.25">
      <c r="A176" s="7">
        <v>37072</v>
      </c>
      <c r="B176" s="6" t="s">
        <v>363</v>
      </c>
      <c r="C176" s="8">
        <v>80.5</v>
      </c>
      <c r="D176" s="8">
        <v>87.3</v>
      </c>
      <c r="E176" s="8">
        <v>53.045999999999999</v>
      </c>
    </row>
    <row r="177" spans="1:5" x14ac:dyDescent="0.25">
      <c r="A177" s="7">
        <v>37103</v>
      </c>
      <c r="B177" s="6" t="s">
        <v>363</v>
      </c>
      <c r="C177" s="8">
        <v>79</v>
      </c>
      <c r="D177" s="8">
        <v>87.2</v>
      </c>
      <c r="E177" s="6" t="s">
        <v>363</v>
      </c>
    </row>
    <row r="178" spans="1:5" x14ac:dyDescent="0.25">
      <c r="A178" s="7">
        <v>37134</v>
      </c>
      <c r="B178" s="6" t="s">
        <v>363</v>
      </c>
      <c r="C178" s="8">
        <v>75.599999999999994</v>
      </c>
      <c r="D178" s="8">
        <v>88.2</v>
      </c>
      <c r="E178" s="6" t="s">
        <v>363</v>
      </c>
    </row>
    <row r="179" spans="1:5" x14ac:dyDescent="0.25">
      <c r="A179" s="7">
        <v>37164</v>
      </c>
      <c r="B179" s="6" t="s">
        <v>363</v>
      </c>
      <c r="C179" s="8">
        <v>73.599999999999994</v>
      </c>
      <c r="D179" s="8">
        <v>85.5</v>
      </c>
      <c r="E179" s="8">
        <v>53.136000000000003</v>
      </c>
    </row>
    <row r="180" spans="1:5" x14ac:dyDescent="0.25">
      <c r="A180" s="7">
        <v>37195</v>
      </c>
      <c r="B180" s="6" t="s">
        <v>363</v>
      </c>
      <c r="C180" s="8">
        <v>71.2</v>
      </c>
      <c r="D180" s="8">
        <v>83.6</v>
      </c>
      <c r="E180" s="6" t="s">
        <v>363</v>
      </c>
    </row>
    <row r="181" spans="1:5" x14ac:dyDescent="0.25">
      <c r="A181" s="7">
        <v>37225</v>
      </c>
      <c r="B181" s="6" t="s">
        <v>363</v>
      </c>
      <c r="C181" s="8">
        <v>71</v>
      </c>
      <c r="D181" s="8">
        <v>83.7</v>
      </c>
      <c r="E181" s="6" t="s">
        <v>363</v>
      </c>
    </row>
    <row r="182" spans="1:5" x14ac:dyDescent="0.25">
      <c r="A182" s="7">
        <v>37256</v>
      </c>
      <c r="B182" s="6" t="s">
        <v>363</v>
      </c>
      <c r="C182" s="8">
        <v>71.3</v>
      </c>
      <c r="D182" s="8">
        <v>84.6</v>
      </c>
      <c r="E182" s="8">
        <v>53.343000000000004</v>
      </c>
    </row>
    <row r="183" spans="1:5" x14ac:dyDescent="0.25">
      <c r="A183" s="7">
        <v>37287</v>
      </c>
      <c r="B183" s="6" t="s">
        <v>363</v>
      </c>
      <c r="C183" s="8">
        <v>70.599999999999994</v>
      </c>
      <c r="D183" s="8">
        <v>85</v>
      </c>
      <c r="E183" s="6" t="s">
        <v>363</v>
      </c>
    </row>
    <row r="184" spans="1:5" x14ac:dyDescent="0.25">
      <c r="A184" s="7">
        <v>37315</v>
      </c>
      <c r="B184" s="6" t="s">
        <v>363</v>
      </c>
      <c r="C184" s="8">
        <v>71.8</v>
      </c>
      <c r="D184" s="8">
        <v>84.7</v>
      </c>
      <c r="E184" s="6" t="s">
        <v>363</v>
      </c>
    </row>
    <row r="185" spans="1:5" x14ac:dyDescent="0.25">
      <c r="A185" s="7">
        <v>37346</v>
      </c>
      <c r="B185" s="6" t="s">
        <v>363</v>
      </c>
      <c r="C185" s="8">
        <v>71.3</v>
      </c>
      <c r="D185" s="8">
        <v>83.5</v>
      </c>
      <c r="E185" s="8">
        <v>54.292000000000002</v>
      </c>
    </row>
    <row r="186" spans="1:5" x14ac:dyDescent="0.25">
      <c r="A186" s="7">
        <v>37376</v>
      </c>
      <c r="B186" s="6" t="s">
        <v>363</v>
      </c>
      <c r="C186" s="8">
        <v>69.400000000000006</v>
      </c>
      <c r="D186" s="8">
        <v>85.3</v>
      </c>
      <c r="E186" s="6" t="s">
        <v>363</v>
      </c>
    </row>
    <row r="187" spans="1:5" x14ac:dyDescent="0.25">
      <c r="A187" s="7">
        <v>37407</v>
      </c>
      <c r="B187" s="6" t="s">
        <v>363</v>
      </c>
      <c r="C187" s="8">
        <v>68.7</v>
      </c>
      <c r="D187" s="8">
        <v>86.7</v>
      </c>
      <c r="E187" s="6" t="s">
        <v>363</v>
      </c>
    </row>
    <row r="188" spans="1:5" x14ac:dyDescent="0.25">
      <c r="A188" s="7">
        <v>37437</v>
      </c>
      <c r="B188" s="6" t="s">
        <v>363</v>
      </c>
      <c r="C188" s="8">
        <v>68.2</v>
      </c>
      <c r="D188" s="8">
        <v>87.7</v>
      </c>
      <c r="E188" s="8">
        <v>55.042000000000002</v>
      </c>
    </row>
    <row r="189" spans="1:5" x14ac:dyDescent="0.25">
      <c r="A189" s="7">
        <v>37468</v>
      </c>
      <c r="B189" s="6" t="s">
        <v>363</v>
      </c>
      <c r="C189" s="8">
        <v>69.2</v>
      </c>
      <c r="D189" s="8">
        <v>87.1</v>
      </c>
      <c r="E189" s="6" t="s">
        <v>363</v>
      </c>
    </row>
    <row r="190" spans="1:5" x14ac:dyDescent="0.25">
      <c r="A190" s="7">
        <v>37499</v>
      </c>
      <c r="B190" s="6" t="s">
        <v>363</v>
      </c>
      <c r="C190" s="8">
        <v>68.7</v>
      </c>
      <c r="D190" s="8">
        <v>86.9</v>
      </c>
      <c r="E190" s="6" t="s">
        <v>363</v>
      </c>
    </row>
    <row r="191" spans="1:5" x14ac:dyDescent="0.25">
      <c r="A191" s="7">
        <v>37529</v>
      </c>
      <c r="B191" s="6" t="s">
        <v>363</v>
      </c>
      <c r="C191" s="8">
        <v>67.8</v>
      </c>
      <c r="D191" s="8">
        <v>84.2</v>
      </c>
      <c r="E191" s="8">
        <v>57.029000000000003</v>
      </c>
    </row>
    <row r="192" spans="1:5" x14ac:dyDescent="0.25">
      <c r="A192" s="7">
        <v>37560</v>
      </c>
      <c r="B192" s="6" t="s">
        <v>363</v>
      </c>
      <c r="C192" s="8">
        <v>66.7</v>
      </c>
      <c r="D192" s="8">
        <v>84.1</v>
      </c>
      <c r="E192" s="6" t="s">
        <v>363</v>
      </c>
    </row>
    <row r="193" spans="1:5" x14ac:dyDescent="0.25">
      <c r="A193" s="7">
        <v>37590</v>
      </c>
      <c r="B193" s="6" t="s">
        <v>363</v>
      </c>
      <c r="C193" s="8">
        <v>64.599999999999994</v>
      </c>
      <c r="D193" s="8">
        <v>83.7</v>
      </c>
      <c r="E193" s="6" t="s">
        <v>363</v>
      </c>
    </row>
    <row r="194" spans="1:5" x14ac:dyDescent="0.25">
      <c r="A194" s="7">
        <v>37621</v>
      </c>
      <c r="B194" s="6" t="s">
        <v>363</v>
      </c>
      <c r="C194" s="8">
        <v>63.5</v>
      </c>
      <c r="D194" s="8">
        <v>81.3</v>
      </c>
      <c r="E194" s="8">
        <v>58.476999999999997</v>
      </c>
    </row>
    <row r="195" spans="1:5" x14ac:dyDescent="0.25">
      <c r="A195" s="7">
        <v>37652</v>
      </c>
      <c r="B195" s="6" t="s">
        <v>363</v>
      </c>
      <c r="C195" s="8">
        <v>62.5</v>
      </c>
      <c r="D195" s="8">
        <v>82.6</v>
      </c>
      <c r="E195" s="6" t="s">
        <v>363</v>
      </c>
    </row>
    <row r="196" spans="1:5" x14ac:dyDescent="0.25">
      <c r="A196" s="7">
        <v>37680</v>
      </c>
      <c r="B196" s="6" t="s">
        <v>363</v>
      </c>
      <c r="C196" s="8">
        <v>61.9</v>
      </c>
      <c r="D196" s="8">
        <v>80.900000000000006</v>
      </c>
      <c r="E196" s="6" t="s">
        <v>363</v>
      </c>
    </row>
    <row r="197" spans="1:5" x14ac:dyDescent="0.25">
      <c r="A197" s="7">
        <v>37711</v>
      </c>
      <c r="B197" s="6" t="s">
        <v>363</v>
      </c>
      <c r="C197" s="8">
        <v>61.8</v>
      </c>
      <c r="D197" s="8">
        <v>79.599999999999994</v>
      </c>
      <c r="E197" s="8">
        <v>58.710999999999999</v>
      </c>
    </row>
    <row r="198" spans="1:5" x14ac:dyDescent="0.25">
      <c r="A198" s="7">
        <v>37741</v>
      </c>
      <c r="B198" s="6" t="s">
        <v>363</v>
      </c>
      <c r="C198" s="8">
        <v>61</v>
      </c>
      <c r="D198" s="8">
        <v>80</v>
      </c>
      <c r="E198" s="6" t="s">
        <v>363</v>
      </c>
    </row>
    <row r="199" spans="1:5" x14ac:dyDescent="0.25">
      <c r="A199" s="7">
        <v>37772</v>
      </c>
      <c r="B199" s="6" t="s">
        <v>363</v>
      </c>
      <c r="C199" s="8">
        <v>56.9</v>
      </c>
      <c r="D199" s="8">
        <v>82.6</v>
      </c>
      <c r="E199" s="6" t="s">
        <v>363</v>
      </c>
    </row>
    <row r="200" spans="1:5" x14ac:dyDescent="0.25">
      <c r="A200" s="7">
        <v>37802</v>
      </c>
      <c r="B200" s="6" t="s">
        <v>363</v>
      </c>
      <c r="C200" s="8">
        <v>59.1</v>
      </c>
      <c r="D200" s="8">
        <v>82</v>
      </c>
      <c r="E200" s="8">
        <v>58.999000000000002</v>
      </c>
    </row>
    <row r="201" spans="1:5" x14ac:dyDescent="0.25">
      <c r="A201" s="7">
        <v>37833</v>
      </c>
      <c r="B201" s="6" t="s">
        <v>363</v>
      </c>
      <c r="C201" s="8">
        <v>59.9</v>
      </c>
      <c r="D201" s="8">
        <v>79.400000000000006</v>
      </c>
      <c r="E201" s="6" t="s">
        <v>363</v>
      </c>
    </row>
    <row r="202" spans="1:5" x14ac:dyDescent="0.25">
      <c r="A202" s="7">
        <v>37864</v>
      </c>
      <c r="B202" s="6" t="s">
        <v>363</v>
      </c>
      <c r="C202" s="8">
        <v>61.5</v>
      </c>
      <c r="D202" s="8">
        <v>85.4</v>
      </c>
      <c r="E202" s="6" t="s">
        <v>363</v>
      </c>
    </row>
    <row r="203" spans="1:5" x14ac:dyDescent="0.25">
      <c r="A203" s="7">
        <v>37894</v>
      </c>
      <c r="B203" s="6" t="s">
        <v>363</v>
      </c>
      <c r="C203" s="8">
        <v>63.3</v>
      </c>
      <c r="D203" s="8">
        <v>87.4</v>
      </c>
      <c r="E203" s="8">
        <v>59.76</v>
      </c>
    </row>
    <row r="204" spans="1:5" x14ac:dyDescent="0.25">
      <c r="A204" s="7">
        <v>37925</v>
      </c>
      <c r="B204" s="6" t="s">
        <v>363</v>
      </c>
      <c r="C204" s="8">
        <v>64.599999999999994</v>
      </c>
      <c r="D204" s="8">
        <v>92.9</v>
      </c>
      <c r="E204" s="6" t="s">
        <v>363</v>
      </c>
    </row>
    <row r="205" spans="1:5" x14ac:dyDescent="0.25">
      <c r="A205" s="7">
        <v>37955</v>
      </c>
      <c r="B205" s="6" t="s">
        <v>363</v>
      </c>
      <c r="C205" s="8">
        <v>68.5</v>
      </c>
      <c r="D205" s="8">
        <v>94.7</v>
      </c>
      <c r="E205" s="6" t="s">
        <v>363</v>
      </c>
    </row>
    <row r="206" spans="1:5" x14ac:dyDescent="0.25">
      <c r="A206" s="7">
        <v>37986</v>
      </c>
      <c r="B206" s="6" t="s">
        <v>363</v>
      </c>
      <c r="C206" s="8">
        <v>69.5</v>
      </c>
      <c r="D206" s="8">
        <v>98.2</v>
      </c>
      <c r="E206" s="8">
        <v>60.704000000000001</v>
      </c>
    </row>
    <row r="207" spans="1:5" x14ac:dyDescent="0.25">
      <c r="A207" s="7">
        <v>38017</v>
      </c>
      <c r="B207" s="6" t="s">
        <v>363</v>
      </c>
      <c r="C207" s="8">
        <v>82.5</v>
      </c>
      <c r="D207" s="8">
        <v>101.6</v>
      </c>
      <c r="E207" s="6" t="s">
        <v>363</v>
      </c>
    </row>
    <row r="208" spans="1:5" x14ac:dyDescent="0.25">
      <c r="A208" s="7">
        <v>38046</v>
      </c>
      <c r="B208" s="6" t="s">
        <v>363</v>
      </c>
      <c r="C208" s="8">
        <v>87.1</v>
      </c>
      <c r="D208" s="8">
        <v>111.3</v>
      </c>
      <c r="E208" s="6" t="s">
        <v>363</v>
      </c>
    </row>
    <row r="209" spans="1:5" x14ac:dyDescent="0.25">
      <c r="A209" s="7">
        <v>38077</v>
      </c>
      <c r="B209" s="6" t="s">
        <v>363</v>
      </c>
      <c r="C209" s="8">
        <v>96.3</v>
      </c>
      <c r="D209" s="8">
        <v>115.1</v>
      </c>
      <c r="E209" s="8">
        <v>61.53</v>
      </c>
    </row>
    <row r="210" spans="1:5" x14ac:dyDescent="0.25">
      <c r="A210" s="7">
        <v>38107</v>
      </c>
      <c r="B210" s="6" t="s">
        <v>363</v>
      </c>
      <c r="C210" s="8">
        <v>95.3</v>
      </c>
      <c r="D210" s="8">
        <v>115.7</v>
      </c>
      <c r="E210" s="6" t="s">
        <v>363</v>
      </c>
    </row>
    <row r="211" spans="1:5" x14ac:dyDescent="0.25">
      <c r="A211" s="7">
        <v>38138</v>
      </c>
      <c r="B211" s="6" t="s">
        <v>363</v>
      </c>
      <c r="C211" s="8">
        <v>98.1</v>
      </c>
      <c r="D211" s="8">
        <v>116.3</v>
      </c>
      <c r="E211" s="6" t="s">
        <v>363</v>
      </c>
    </row>
    <row r="212" spans="1:5" x14ac:dyDescent="0.25">
      <c r="A212" s="7">
        <v>38168</v>
      </c>
      <c r="B212" s="6" t="s">
        <v>363</v>
      </c>
      <c r="C212" s="8">
        <v>98.1</v>
      </c>
      <c r="D212" s="8">
        <v>113.7</v>
      </c>
      <c r="E212" s="8">
        <v>62.027999999999999</v>
      </c>
    </row>
    <row r="213" spans="1:5" x14ac:dyDescent="0.25">
      <c r="A213" s="7">
        <v>38199</v>
      </c>
      <c r="B213" s="6" t="s">
        <v>363</v>
      </c>
      <c r="C213" s="8">
        <v>95.9</v>
      </c>
      <c r="D213" s="8">
        <v>116</v>
      </c>
      <c r="E213" s="6" t="s">
        <v>363</v>
      </c>
    </row>
    <row r="214" spans="1:5" x14ac:dyDescent="0.25">
      <c r="A214" s="7">
        <v>38230</v>
      </c>
      <c r="B214" s="6" t="s">
        <v>363</v>
      </c>
      <c r="C214" s="8">
        <v>96.8</v>
      </c>
      <c r="D214" s="8">
        <v>115.4</v>
      </c>
      <c r="E214" s="6" t="s">
        <v>363</v>
      </c>
    </row>
    <row r="215" spans="1:5" x14ac:dyDescent="0.25">
      <c r="A215" s="7">
        <v>38260</v>
      </c>
      <c r="B215" s="6" t="s">
        <v>363</v>
      </c>
      <c r="C215" s="8">
        <v>105.5</v>
      </c>
      <c r="D215" s="8">
        <v>124.4</v>
      </c>
      <c r="E215" s="8">
        <v>62.344000000000001</v>
      </c>
    </row>
    <row r="216" spans="1:5" x14ac:dyDescent="0.25">
      <c r="A216" s="7">
        <v>38291</v>
      </c>
      <c r="B216" s="6" t="s">
        <v>363</v>
      </c>
      <c r="C216" s="8">
        <v>108.3</v>
      </c>
      <c r="D216" s="8">
        <v>127</v>
      </c>
      <c r="E216" s="6" t="s">
        <v>363</v>
      </c>
    </row>
    <row r="217" spans="1:5" x14ac:dyDescent="0.25">
      <c r="A217" s="7">
        <v>38321</v>
      </c>
      <c r="B217" s="6" t="s">
        <v>363</v>
      </c>
      <c r="C217" s="8">
        <v>112.1</v>
      </c>
      <c r="D217" s="8">
        <v>133.80000000000001</v>
      </c>
      <c r="E217" s="6" t="s">
        <v>363</v>
      </c>
    </row>
    <row r="218" spans="1:5" x14ac:dyDescent="0.25">
      <c r="A218" s="7">
        <v>38352</v>
      </c>
      <c r="B218" s="6" t="s">
        <v>363</v>
      </c>
      <c r="C218" s="8">
        <v>115.5</v>
      </c>
      <c r="D218" s="8">
        <v>141.80000000000001</v>
      </c>
      <c r="E218" s="8">
        <v>62.581000000000003</v>
      </c>
    </row>
    <row r="219" spans="1:5" x14ac:dyDescent="0.25">
      <c r="A219" s="7">
        <v>38383</v>
      </c>
      <c r="B219" s="6" t="s">
        <v>363</v>
      </c>
      <c r="C219" s="8">
        <v>112.2</v>
      </c>
      <c r="D219" s="8">
        <v>145.69999999999999</v>
      </c>
      <c r="E219" s="8">
        <v>62.674999999999997</v>
      </c>
    </row>
    <row r="220" spans="1:5" x14ac:dyDescent="0.25">
      <c r="A220" s="7">
        <v>38411</v>
      </c>
      <c r="B220" s="6" t="s">
        <v>363</v>
      </c>
      <c r="C220" s="8">
        <v>127.7</v>
      </c>
      <c r="D220" s="8">
        <v>137.80000000000001</v>
      </c>
      <c r="E220" s="8">
        <v>62.749000000000002</v>
      </c>
    </row>
    <row r="221" spans="1:5" x14ac:dyDescent="0.25">
      <c r="A221" s="7">
        <v>38442</v>
      </c>
      <c r="B221" s="6" t="s">
        <v>363</v>
      </c>
      <c r="C221" s="8">
        <v>129.80000000000001</v>
      </c>
      <c r="D221" s="8">
        <v>149.5</v>
      </c>
      <c r="E221" s="8">
        <v>62.921999999999997</v>
      </c>
    </row>
    <row r="222" spans="1:5" x14ac:dyDescent="0.25">
      <c r="A222" s="7">
        <v>38472</v>
      </c>
      <c r="B222" s="6" t="s">
        <v>363</v>
      </c>
      <c r="C222" s="8">
        <v>133</v>
      </c>
      <c r="D222" s="8">
        <v>151.69999999999999</v>
      </c>
      <c r="E222" s="8">
        <v>63.220999999999997</v>
      </c>
    </row>
    <row r="223" spans="1:5" x14ac:dyDescent="0.25">
      <c r="A223" s="7">
        <v>38503</v>
      </c>
      <c r="B223" s="6" t="s">
        <v>363</v>
      </c>
      <c r="C223" s="8">
        <v>139.19999999999999</v>
      </c>
      <c r="D223" s="8">
        <v>149.19999999999999</v>
      </c>
      <c r="E223" s="8">
        <v>63.51</v>
      </c>
    </row>
    <row r="224" spans="1:5" x14ac:dyDescent="0.25">
      <c r="A224" s="7">
        <v>38533</v>
      </c>
      <c r="B224" s="6" t="s">
        <v>363</v>
      </c>
      <c r="C224" s="8">
        <v>133</v>
      </c>
      <c r="D224" s="8">
        <v>157.30000000000001</v>
      </c>
      <c r="E224" s="8">
        <v>64.003</v>
      </c>
    </row>
    <row r="225" spans="1:5" x14ac:dyDescent="0.25">
      <c r="A225" s="7">
        <v>38564</v>
      </c>
      <c r="B225" s="6" t="s">
        <v>363</v>
      </c>
      <c r="C225" s="8">
        <v>136.19999999999999</v>
      </c>
      <c r="D225" s="8">
        <v>143.80000000000001</v>
      </c>
      <c r="E225" s="8">
        <v>64.233000000000004</v>
      </c>
    </row>
    <row r="226" spans="1:5" x14ac:dyDescent="0.25">
      <c r="A226" s="7">
        <v>38595</v>
      </c>
      <c r="B226" s="6" t="s">
        <v>363</v>
      </c>
      <c r="C226" s="8">
        <v>142</v>
      </c>
      <c r="D226" s="8">
        <v>148.4</v>
      </c>
      <c r="E226" s="8">
        <v>64.465000000000003</v>
      </c>
    </row>
    <row r="227" spans="1:5" x14ac:dyDescent="0.25">
      <c r="A227" s="7">
        <v>38625</v>
      </c>
      <c r="B227" s="6" t="s">
        <v>363</v>
      </c>
      <c r="C227" s="8">
        <v>134.69999999999999</v>
      </c>
      <c r="D227" s="8">
        <v>154.4</v>
      </c>
      <c r="E227" s="8">
        <v>64.563999999999993</v>
      </c>
    </row>
    <row r="228" spans="1:5" x14ac:dyDescent="0.25">
      <c r="A228" s="7">
        <v>38656</v>
      </c>
      <c r="B228" s="6" t="s">
        <v>363</v>
      </c>
      <c r="C228" s="8">
        <v>134.6</v>
      </c>
      <c r="D228" s="8">
        <v>153.19999999999999</v>
      </c>
      <c r="E228" s="8">
        <v>64.745999999999995</v>
      </c>
    </row>
    <row r="229" spans="1:5" x14ac:dyDescent="0.25">
      <c r="A229" s="7">
        <v>38686</v>
      </c>
      <c r="B229" s="6" t="s">
        <v>363</v>
      </c>
      <c r="C229" s="8">
        <v>137.5</v>
      </c>
      <c r="D229" s="8">
        <v>151.6</v>
      </c>
      <c r="E229" s="8">
        <v>64.959000000000003</v>
      </c>
    </row>
    <row r="230" spans="1:5" x14ac:dyDescent="0.25">
      <c r="A230" s="7">
        <v>38717</v>
      </c>
      <c r="B230" s="6" t="s">
        <v>363</v>
      </c>
      <c r="C230" s="8">
        <v>134</v>
      </c>
      <c r="D230" s="8">
        <v>148.19999999999999</v>
      </c>
      <c r="E230" s="8">
        <v>65.168000000000006</v>
      </c>
    </row>
    <row r="231" spans="1:5" x14ac:dyDescent="0.25">
      <c r="A231" s="7">
        <v>38748</v>
      </c>
      <c r="B231" s="6" t="s">
        <v>363</v>
      </c>
      <c r="C231" s="8">
        <v>132.80000000000001</v>
      </c>
      <c r="D231" s="8">
        <v>146.30000000000001</v>
      </c>
      <c r="E231" s="8">
        <v>65.328999999999994</v>
      </c>
    </row>
    <row r="232" spans="1:5" x14ac:dyDescent="0.25">
      <c r="A232" s="7">
        <v>38776</v>
      </c>
      <c r="B232" s="6" t="s">
        <v>363</v>
      </c>
      <c r="C232" s="8">
        <v>128.80000000000001</v>
      </c>
      <c r="D232" s="8">
        <v>155.30000000000001</v>
      </c>
      <c r="E232" s="8">
        <v>65.578000000000003</v>
      </c>
    </row>
    <row r="233" spans="1:5" x14ac:dyDescent="0.25">
      <c r="A233" s="7">
        <v>38807</v>
      </c>
      <c r="B233" s="6" t="s">
        <v>363</v>
      </c>
      <c r="C233" s="8">
        <v>131.4</v>
      </c>
      <c r="D233" s="8">
        <v>153.30000000000001</v>
      </c>
      <c r="E233" s="8">
        <v>65.92</v>
      </c>
    </row>
    <row r="234" spans="1:5" x14ac:dyDescent="0.25">
      <c r="A234" s="7">
        <v>38837</v>
      </c>
      <c r="B234" s="6" t="s">
        <v>363</v>
      </c>
      <c r="C234" s="8">
        <v>140.30000000000001</v>
      </c>
      <c r="D234" s="8">
        <v>155.80000000000001</v>
      </c>
      <c r="E234" s="8">
        <v>66.236999999999995</v>
      </c>
    </row>
    <row r="235" spans="1:5" x14ac:dyDescent="0.25">
      <c r="A235" s="7">
        <v>38868</v>
      </c>
      <c r="B235" s="6" t="s">
        <v>363</v>
      </c>
      <c r="C235" s="8">
        <v>137.19999999999999</v>
      </c>
      <c r="D235" s="8">
        <v>157.5</v>
      </c>
      <c r="E235" s="8">
        <v>66.578999999999994</v>
      </c>
    </row>
    <row r="236" spans="1:5" x14ac:dyDescent="0.25">
      <c r="A236" s="7">
        <v>38898</v>
      </c>
      <c r="B236" s="6" t="s">
        <v>363</v>
      </c>
      <c r="C236" s="8">
        <v>141.1</v>
      </c>
      <c r="D236" s="8">
        <v>150.19999999999999</v>
      </c>
      <c r="E236" s="8">
        <v>66.879000000000005</v>
      </c>
    </row>
    <row r="237" spans="1:5" x14ac:dyDescent="0.25">
      <c r="A237" s="7">
        <v>38929</v>
      </c>
      <c r="B237" s="6" t="s">
        <v>363</v>
      </c>
      <c r="C237" s="8">
        <v>143.69999999999999</v>
      </c>
      <c r="D237" s="8">
        <v>151.30000000000001</v>
      </c>
      <c r="E237" s="8">
        <v>67.16</v>
      </c>
    </row>
    <row r="238" spans="1:5" x14ac:dyDescent="0.25">
      <c r="A238" s="7">
        <v>38960</v>
      </c>
      <c r="B238" s="6" t="s">
        <v>363</v>
      </c>
      <c r="C238" s="8">
        <v>145.30000000000001</v>
      </c>
      <c r="D238" s="8">
        <v>153.4</v>
      </c>
      <c r="E238" s="8">
        <v>67.421999999999997</v>
      </c>
    </row>
    <row r="239" spans="1:5" x14ac:dyDescent="0.25">
      <c r="A239" s="7">
        <v>38990</v>
      </c>
      <c r="B239" s="6" t="s">
        <v>363</v>
      </c>
      <c r="C239" s="8">
        <v>142.69999999999999</v>
      </c>
      <c r="D239" s="8">
        <v>156.9</v>
      </c>
      <c r="E239" s="8">
        <v>67.716999999999999</v>
      </c>
    </row>
    <row r="240" spans="1:5" x14ac:dyDescent="0.25">
      <c r="A240" s="7">
        <v>39021</v>
      </c>
      <c r="B240" s="6" t="s">
        <v>363</v>
      </c>
      <c r="C240" s="8">
        <v>143.9</v>
      </c>
      <c r="D240" s="8">
        <v>152</v>
      </c>
      <c r="E240" s="8">
        <v>68.045000000000002</v>
      </c>
    </row>
    <row r="241" spans="1:5" x14ac:dyDescent="0.25">
      <c r="A241" s="7">
        <v>39051</v>
      </c>
      <c r="B241" s="6" t="s">
        <v>363</v>
      </c>
      <c r="C241" s="8">
        <v>143.9</v>
      </c>
      <c r="D241" s="8">
        <v>153.69999999999999</v>
      </c>
      <c r="E241" s="8">
        <v>68.376999999999995</v>
      </c>
    </row>
    <row r="242" spans="1:5" x14ac:dyDescent="0.25">
      <c r="A242" s="7">
        <v>39082</v>
      </c>
      <c r="B242" s="6" t="s">
        <v>363</v>
      </c>
      <c r="C242" s="8">
        <v>140.30000000000001</v>
      </c>
      <c r="D242" s="8">
        <v>156.5</v>
      </c>
      <c r="E242" s="8">
        <v>68.704999999999998</v>
      </c>
    </row>
    <row r="243" spans="1:5" x14ac:dyDescent="0.25">
      <c r="A243" s="7">
        <v>39113</v>
      </c>
      <c r="B243" s="6" t="s">
        <v>363</v>
      </c>
      <c r="C243" s="8">
        <v>145.6</v>
      </c>
      <c r="D243" s="8">
        <v>158.9</v>
      </c>
      <c r="E243" s="8">
        <v>68.926000000000002</v>
      </c>
    </row>
    <row r="244" spans="1:5" x14ac:dyDescent="0.25">
      <c r="A244" s="7">
        <v>39141</v>
      </c>
      <c r="B244" s="6" t="s">
        <v>363</v>
      </c>
      <c r="C244" s="8">
        <v>148.19999999999999</v>
      </c>
      <c r="D244" s="8">
        <v>157.9</v>
      </c>
      <c r="E244" s="8">
        <v>69.108000000000004</v>
      </c>
    </row>
    <row r="245" spans="1:5" x14ac:dyDescent="0.25">
      <c r="A245" s="7">
        <v>39172</v>
      </c>
      <c r="B245" s="6" t="s">
        <v>363</v>
      </c>
      <c r="C245" s="8">
        <v>151.6</v>
      </c>
      <c r="D245" s="8">
        <v>159.69999999999999</v>
      </c>
      <c r="E245" s="8">
        <v>69.275999999999996</v>
      </c>
    </row>
    <row r="246" spans="1:5" x14ac:dyDescent="0.25">
      <c r="A246" s="7">
        <v>39202</v>
      </c>
      <c r="B246" s="6" t="s">
        <v>363</v>
      </c>
      <c r="C246" s="8">
        <v>153</v>
      </c>
      <c r="D246" s="8">
        <v>165.1</v>
      </c>
      <c r="E246" s="8">
        <v>69.432000000000002</v>
      </c>
    </row>
    <row r="247" spans="1:5" x14ac:dyDescent="0.25">
      <c r="A247" s="7">
        <v>39233</v>
      </c>
      <c r="B247" s="6" t="s">
        <v>363</v>
      </c>
      <c r="C247" s="8">
        <v>155.5</v>
      </c>
      <c r="D247" s="8">
        <v>169.5</v>
      </c>
      <c r="E247" s="8">
        <v>69.584999999999994</v>
      </c>
    </row>
    <row r="248" spans="1:5" x14ac:dyDescent="0.25">
      <c r="A248" s="7">
        <v>39263</v>
      </c>
      <c r="B248" s="6" t="s">
        <v>363</v>
      </c>
      <c r="C248" s="8">
        <v>160.1</v>
      </c>
      <c r="D248" s="8">
        <v>171.4</v>
      </c>
      <c r="E248" s="8">
        <v>69.747</v>
      </c>
    </row>
    <row r="249" spans="1:5" x14ac:dyDescent="0.25">
      <c r="A249" s="7">
        <v>39294</v>
      </c>
      <c r="B249" s="6" t="s">
        <v>363</v>
      </c>
      <c r="C249" s="8">
        <v>164</v>
      </c>
      <c r="D249" s="8">
        <v>174.9</v>
      </c>
      <c r="E249" s="8">
        <v>69.950999999999993</v>
      </c>
    </row>
    <row r="250" spans="1:5" x14ac:dyDescent="0.25">
      <c r="A250" s="7">
        <v>39325</v>
      </c>
      <c r="B250" s="6" t="s">
        <v>363</v>
      </c>
      <c r="C250" s="8">
        <v>168.3</v>
      </c>
      <c r="D250" s="8">
        <v>176.4</v>
      </c>
      <c r="E250" s="8">
        <v>70.165000000000006</v>
      </c>
    </row>
    <row r="251" spans="1:5" x14ac:dyDescent="0.25">
      <c r="A251" s="7">
        <v>39355</v>
      </c>
      <c r="B251" s="6" t="s">
        <v>363</v>
      </c>
      <c r="C251" s="8">
        <v>170.2</v>
      </c>
      <c r="D251" s="8">
        <v>178.5</v>
      </c>
      <c r="E251" s="8">
        <v>70.397000000000006</v>
      </c>
    </row>
    <row r="252" spans="1:5" x14ac:dyDescent="0.25">
      <c r="A252" s="7">
        <v>39386</v>
      </c>
      <c r="B252" s="6" t="s">
        <v>363</v>
      </c>
      <c r="C252" s="8">
        <v>178.6</v>
      </c>
      <c r="D252" s="8">
        <v>182.6</v>
      </c>
      <c r="E252" s="8">
        <v>70.677999999999997</v>
      </c>
    </row>
    <row r="253" spans="1:5" x14ac:dyDescent="0.25">
      <c r="A253" s="7">
        <v>39416</v>
      </c>
      <c r="B253" s="6" t="s">
        <v>363</v>
      </c>
      <c r="C253" s="8">
        <v>191.3</v>
      </c>
      <c r="D253" s="8">
        <v>186.4</v>
      </c>
      <c r="E253" s="8">
        <v>70.97</v>
      </c>
    </row>
    <row r="254" spans="1:5" x14ac:dyDescent="0.25">
      <c r="A254" s="7">
        <v>39447</v>
      </c>
      <c r="B254" s="6" t="s">
        <v>363</v>
      </c>
      <c r="C254" s="8">
        <v>199</v>
      </c>
      <c r="D254" s="8">
        <v>188.8</v>
      </c>
      <c r="E254" s="8">
        <v>71.253</v>
      </c>
    </row>
    <row r="255" spans="1:5" x14ac:dyDescent="0.25">
      <c r="A255" s="7">
        <v>39478</v>
      </c>
      <c r="B255" s="6" t="s">
        <v>363</v>
      </c>
      <c r="C255" s="8">
        <v>203.3</v>
      </c>
      <c r="D255" s="8">
        <v>193.5</v>
      </c>
      <c r="E255" s="8">
        <v>71.510000000000005</v>
      </c>
    </row>
    <row r="256" spans="1:5" x14ac:dyDescent="0.25">
      <c r="A256" s="7">
        <v>39507</v>
      </c>
      <c r="B256" s="6" t="s">
        <v>363</v>
      </c>
      <c r="C256" s="8">
        <v>207.6</v>
      </c>
      <c r="D256" s="8">
        <v>197.2</v>
      </c>
      <c r="E256" s="8">
        <v>71.78</v>
      </c>
    </row>
    <row r="257" spans="1:5" x14ac:dyDescent="0.25">
      <c r="A257" s="7">
        <v>39538</v>
      </c>
      <c r="B257" s="6" t="s">
        <v>363</v>
      </c>
      <c r="C257" s="8">
        <v>208.4</v>
      </c>
      <c r="D257" s="8">
        <v>200.8</v>
      </c>
      <c r="E257" s="8">
        <v>72.102999999999994</v>
      </c>
    </row>
    <row r="258" spans="1:5" x14ac:dyDescent="0.25">
      <c r="A258" s="7">
        <v>39568</v>
      </c>
      <c r="B258" s="6" t="s">
        <v>363</v>
      </c>
      <c r="C258" s="8">
        <v>208.5</v>
      </c>
      <c r="D258" s="8">
        <v>202.9</v>
      </c>
      <c r="E258" s="8">
        <v>72.447999999999993</v>
      </c>
    </row>
    <row r="259" spans="1:5" x14ac:dyDescent="0.25">
      <c r="A259" s="7">
        <v>39599</v>
      </c>
      <c r="B259" s="6" t="s">
        <v>363</v>
      </c>
      <c r="C259" s="8">
        <v>211.5</v>
      </c>
      <c r="D259" s="8">
        <v>203.8</v>
      </c>
      <c r="E259" s="8">
        <v>72.784000000000006</v>
      </c>
    </row>
    <row r="260" spans="1:5" x14ac:dyDescent="0.25">
      <c r="A260" s="7">
        <v>39629</v>
      </c>
      <c r="B260" s="6" t="s">
        <v>363</v>
      </c>
      <c r="C260" s="8">
        <v>211.3</v>
      </c>
      <c r="D260" s="8">
        <v>205.9</v>
      </c>
      <c r="E260" s="8">
        <v>73.108000000000004</v>
      </c>
    </row>
    <row r="261" spans="1:5" x14ac:dyDescent="0.25">
      <c r="A261" s="7">
        <v>39660</v>
      </c>
      <c r="B261" s="6" t="s">
        <v>363</v>
      </c>
      <c r="C261" s="8">
        <v>205.6</v>
      </c>
      <c r="D261" s="8">
        <v>200.7</v>
      </c>
      <c r="E261" s="8">
        <v>73.403000000000006</v>
      </c>
    </row>
    <row r="262" spans="1:5" x14ac:dyDescent="0.25">
      <c r="A262" s="7">
        <v>39691</v>
      </c>
      <c r="B262" s="6" t="s">
        <v>363</v>
      </c>
      <c r="C262" s="8">
        <v>200</v>
      </c>
      <c r="D262" s="8">
        <v>195.6</v>
      </c>
      <c r="E262" s="8">
        <v>73.703000000000003</v>
      </c>
    </row>
    <row r="263" spans="1:5" x14ac:dyDescent="0.25">
      <c r="A263" s="7">
        <v>39721</v>
      </c>
      <c r="B263" s="6" t="s">
        <v>363</v>
      </c>
      <c r="C263" s="8">
        <v>207.4</v>
      </c>
      <c r="D263" s="8">
        <v>185.5</v>
      </c>
      <c r="E263" s="8">
        <v>73.933000000000007</v>
      </c>
    </row>
    <row r="264" spans="1:5" x14ac:dyDescent="0.25">
      <c r="A264" s="7">
        <v>39752</v>
      </c>
      <c r="B264" s="6" t="s">
        <v>363</v>
      </c>
      <c r="C264" s="8">
        <v>186</v>
      </c>
      <c r="D264" s="8">
        <v>179.3</v>
      </c>
      <c r="E264" s="8">
        <v>73.896000000000001</v>
      </c>
    </row>
    <row r="265" spans="1:5" x14ac:dyDescent="0.25">
      <c r="A265" s="7">
        <v>39782</v>
      </c>
      <c r="B265" s="6" t="s">
        <v>363</v>
      </c>
      <c r="C265" s="8">
        <v>173.5</v>
      </c>
      <c r="D265" s="8">
        <v>172.4</v>
      </c>
      <c r="E265" s="8">
        <v>72.588999999999999</v>
      </c>
    </row>
    <row r="266" spans="1:5" x14ac:dyDescent="0.25">
      <c r="A266" s="7">
        <v>39813</v>
      </c>
      <c r="B266" s="6" t="s">
        <v>363</v>
      </c>
      <c r="C266" s="8">
        <v>165.4</v>
      </c>
      <c r="D266" s="8">
        <v>170.2</v>
      </c>
      <c r="E266" s="8">
        <v>70.460999999999999</v>
      </c>
    </row>
    <row r="267" spans="1:5" x14ac:dyDescent="0.25">
      <c r="A267" s="7">
        <v>39844</v>
      </c>
      <c r="B267" s="6" t="s">
        <v>363</v>
      </c>
      <c r="C267" s="8">
        <v>158.19999999999999</v>
      </c>
      <c r="D267" s="8">
        <v>162.5</v>
      </c>
      <c r="E267" s="8">
        <v>69.866</v>
      </c>
    </row>
    <row r="268" spans="1:5" x14ac:dyDescent="0.25">
      <c r="A268" s="7">
        <v>39872</v>
      </c>
      <c r="B268" s="6" t="s">
        <v>363</v>
      </c>
      <c r="C268" s="8">
        <v>154.30000000000001</v>
      </c>
      <c r="D268" s="8">
        <v>162.80000000000001</v>
      </c>
      <c r="E268" s="8">
        <v>69.569000000000003</v>
      </c>
    </row>
    <row r="269" spans="1:5" x14ac:dyDescent="0.25">
      <c r="A269" s="7">
        <v>39903</v>
      </c>
      <c r="B269" s="6" t="s">
        <v>363</v>
      </c>
      <c r="C269" s="8">
        <v>151.19999999999999</v>
      </c>
      <c r="D269" s="8">
        <v>167.8</v>
      </c>
      <c r="E269" s="8">
        <v>69.488</v>
      </c>
    </row>
    <row r="270" spans="1:5" x14ac:dyDescent="0.25">
      <c r="A270" s="7">
        <v>39933</v>
      </c>
      <c r="B270" s="6" t="s">
        <v>363</v>
      </c>
      <c r="C270" s="8">
        <v>158.80000000000001</v>
      </c>
      <c r="D270" s="8">
        <v>171.8</v>
      </c>
      <c r="E270" s="8">
        <v>69.531999999999996</v>
      </c>
    </row>
    <row r="271" spans="1:5" x14ac:dyDescent="0.25">
      <c r="A271" s="7">
        <v>39964</v>
      </c>
      <c r="B271" s="6" t="s">
        <v>363</v>
      </c>
      <c r="C271" s="8">
        <v>169.8</v>
      </c>
      <c r="D271" s="8">
        <v>183.8</v>
      </c>
      <c r="E271" s="8">
        <v>69.596999999999994</v>
      </c>
    </row>
    <row r="272" spans="1:5" x14ac:dyDescent="0.25">
      <c r="A272" s="7">
        <v>39994</v>
      </c>
      <c r="B272" s="6" t="s">
        <v>363</v>
      </c>
      <c r="C272" s="8">
        <v>181.7</v>
      </c>
      <c r="D272" s="8">
        <v>189.5</v>
      </c>
      <c r="E272" s="8">
        <v>69.691000000000003</v>
      </c>
    </row>
    <row r="273" spans="1:5" x14ac:dyDescent="0.25">
      <c r="A273" s="7">
        <v>40025</v>
      </c>
      <c r="B273" s="6" t="s">
        <v>363</v>
      </c>
      <c r="C273" s="8">
        <v>185.2</v>
      </c>
      <c r="D273" s="8">
        <v>196.8</v>
      </c>
      <c r="E273" s="8">
        <v>69.819000000000003</v>
      </c>
    </row>
    <row r="274" spans="1:5" x14ac:dyDescent="0.25">
      <c r="A274" s="7">
        <v>40056</v>
      </c>
      <c r="B274" s="6" t="s">
        <v>363</v>
      </c>
      <c r="C274" s="8">
        <v>191.7</v>
      </c>
      <c r="D274" s="8">
        <v>207.3</v>
      </c>
      <c r="E274" s="8">
        <v>70.075999999999993</v>
      </c>
    </row>
    <row r="275" spans="1:5" x14ac:dyDescent="0.25">
      <c r="A275" s="7">
        <v>40086</v>
      </c>
      <c r="B275" s="6" t="s">
        <v>363</v>
      </c>
      <c r="C275" s="8">
        <v>198</v>
      </c>
      <c r="D275" s="8">
        <v>213.6</v>
      </c>
      <c r="E275" s="8">
        <v>70.275999999999996</v>
      </c>
    </row>
    <row r="276" spans="1:5" x14ac:dyDescent="0.25">
      <c r="A276" s="7">
        <v>40117</v>
      </c>
      <c r="B276" s="6" t="s">
        <v>363</v>
      </c>
      <c r="C276" s="8">
        <v>200.4</v>
      </c>
      <c r="D276" s="8">
        <v>215.8</v>
      </c>
      <c r="E276" s="8">
        <v>70.463999999999999</v>
      </c>
    </row>
    <row r="277" spans="1:5" x14ac:dyDescent="0.25">
      <c r="A277" s="7">
        <v>40147</v>
      </c>
      <c r="B277" s="6" t="s">
        <v>363</v>
      </c>
      <c r="C277" s="8">
        <v>201.5</v>
      </c>
      <c r="D277" s="8">
        <v>220.1</v>
      </c>
      <c r="E277" s="8">
        <v>70.617000000000004</v>
      </c>
    </row>
    <row r="278" spans="1:5" x14ac:dyDescent="0.25">
      <c r="A278" s="7">
        <v>40178</v>
      </c>
      <c r="B278" s="6" t="s">
        <v>363</v>
      </c>
      <c r="C278" s="8">
        <v>207</v>
      </c>
      <c r="D278" s="8">
        <v>225.9</v>
      </c>
      <c r="E278" s="8">
        <v>70.787000000000006</v>
      </c>
    </row>
    <row r="279" spans="1:5" x14ac:dyDescent="0.25">
      <c r="A279" s="7">
        <v>40209</v>
      </c>
      <c r="B279" s="6" t="s">
        <v>363</v>
      </c>
      <c r="C279" s="8">
        <v>209.5</v>
      </c>
      <c r="D279" s="8">
        <v>229.4</v>
      </c>
      <c r="E279" s="8">
        <v>70.912000000000006</v>
      </c>
    </row>
    <row r="280" spans="1:5" x14ac:dyDescent="0.25">
      <c r="A280" s="7">
        <v>40237</v>
      </c>
      <c r="B280" s="6" t="s">
        <v>363</v>
      </c>
      <c r="C280" s="8">
        <v>214.4</v>
      </c>
      <c r="D280" s="8">
        <v>233.3</v>
      </c>
      <c r="E280" s="8">
        <v>71.037999999999997</v>
      </c>
    </row>
    <row r="281" spans="1:5" x14ac:dyDescent="0.25">
      <c r="A281" s="7">
        <v>40268</v>
      </c>
      <c r="B281" s="6" t="s">
        <v>363</v>
      </c>
      <c r="C281" s="8">
        <v>216.7</v>
      </c>
      <c r="D281" s="8">
        <v>238.5</v>
      </c>
      <c r="E281" s="8">
        <v>71.138000000000005</v>
      </c>
    </row>
    <row r="282" spans="1:5" x14ac:dyDescent="0.25">
      <c r="A282" s="7">
        <v>40298</v>
      </c>
      <c r="B282" s="6" t="s">
        <v>363</v>
      </c>
      <c r="C282" s="8">
        <v>221.1</v>
      </c>
      <c r="D282" s="8">
        <v>244.8</v>
      </c>
      <c r="E282" s="8">
        <v>71.194000000000003</v>
      </c>
    </row>
    <row r="283" spans="1:5" x14ac:dyDescent="0.25">
      <c r="A283" s="7">
        <v>40329</v>
      </c>
      <c r="B283" s="6" t="s">
        <v>363</v>
      </c>
      <c r="C283" s="8">
        <v>223.5</v>
      </c>
      <c r="D283" s="8">
        <v>247.6</v>
      </c>
      <c r="E283" s="8">
        <v>71.228999999999999</v>
      </c>
    </row>
    <row r="284" spans="1:5" x14ac:dyDescent="0.25">
      <c r="A284" s="7">
        <v>40359</v>
      </c>
      <c r="B284" s="6" t="s">
        <v>363</v>
      </c>
      <c r="C284" s="8">
        <v>224.2</v>
      </c>
      <c r="D284" s="8">
        <v>251.5</v>
      </c>
      <c r="E284" s="8">
        <v>71.23</v>
      </c>
    </row>
    <row r="285" spans="1:5" x14ac:dyDescent="0.25">
      <c r="A285" s="7">
        <v>40390</v>
      </c>
      <c r="B285" s="6" t="s">
        <v>363</v>
      </c>
      <c r="C285" s="8">
        <v>226.2</v>
      </c>
      <c r="D285" s="8">
        <v>255.9</v>
      </c>
      <c r="E285" s="8">
        <v>71.209999999999994</v>
      </c>
    </row>
    <row r="286" spans="1:5" x14ac:dyDescent="0.25">
      <c r="A286" s="7">
        <v>40421</v>
      </c>
      <c r="B286" s="6" t="s">
        <v>363</v>
      </c>
      <c r="C286" s="8">
        <v>232.5</v>
      </c>
      <c r="D286" s="8">
        <v>262.60000000000002</v>
      </c>
      <c r="E286" s="8">
        <v>71.19</v>
      </c>
    </row>
    <row r="287" spans="1:5" x14ac:dyDescent="0.25">
      <c r="A287" s="7">
        <v>40451</v>
      </c>
      <c r="B287" s="6" t="s">
        <v>363</v>
      </c>
      <c r="C287" s="8">
        <v>235.6</v>
      </c>
      <c r="D287" s="8">
        <v>270</v>
      </c>
      <c r="E287" s="8">
        <v>71.135000000000005</v>
      </c>
    </row>
    <row r="288" spans="1:5" x14ac:dyDescent="0.25">
      <c r="A288" s="7">
        <v>40482</v>
      </c>
      <c r="B288" s="6" t="s">
        <v>363</v>
      </c>
      <c r="C288" s="8">
        <v>248.7</v>
      </c>
      <c r="D288" s="8">
        <v>278.7</v>
      </c>
      <c r="E288" s="8">
        <v>71.085999999999999</v>
      </c>
    </row>
    <row r="289" spans="1:5" x14ac:dyDescent="0.25">
      <c r="A289" s="7">
        <v>40512</v>
      </c>
      <c r="B289" s="6" t="s">
        <v>363</v>
      </c>
      <c r="C289" s="8">
        <v>254.1</v>
      </c>
      <c r="D289" s="8">
        <v>286.8</v>
      </c>
      <c r="E289" s="8">
        <v>71.096999999999994</v>
      </c>
    </row>
    <row r="290" spans="1:5" x14ac:dyDescent="0.25">
      <c r="A290" s="7">
        <v>40543</v>
      </c>
      <c r="B290" s="6" t="s">
        <v>363</v>
      </c>
      <c r="C290" s="8">
        <v>258.39999999999998</v>
      </c>
      <c r="D290" s="8">
        <v>287.8</v>
      </c>
      <c r="E290" s="8">
        <v>71.17</v>
      </c>
    </row>
    <row r="291" spans="1:5" x14ac:dyDescent="0.25">
      <c r="A291" s="7">
        <v>40574</v>
      </c>
      <c r="B291" s="6" t="s">
        <v>363</v>
      </c>
      <c r="C291" s="8">
        <v>265.60000000000002</v>
      </c>
      <c r="D291" s="8">
        <v>295.3</v>
      </c>
      <c r="E291" s="8">
        <v>71.228999999999999</v>
      </c>
    </row>
    <row r="292" spans="1:5" x14ac:dyDescent="0.25">
      <c r="A292" s="7">
        <v>40602</v>
      </c>
      <c r="B292" s="6" t="s">
        <v>363</v>
      </c>
      <c r="C292" s="8">
        <v>279.5</v>
      </c>
      <c r="D292" s="8">
        <v>305.3</v>
      </c>
      <c r="E292" s="8">
        <v>71.286000000000001</v>
      </c>
    </row>
    <row r="293" spans="1:5" x14ac:dyDescent="0.25">
      <c r="A293" s="7">
        <v>40633</v>
      </c>
      <c r="B293" s="6" t="s">
        <v>363</v>
      </c>
      <c r="C293" s="8">
        <v>284.89999999999998</v>
      </c>
      <c r="D293" s="8">
        <v>313.10000000000002</v>
      </c>
      <c r="E293" s="8">
        <v>71.358000000000004</v>
      </c>
    </row>
    <row r="294" spans="1:5" x14ac:dyDescent="0.25">
      <c r="A294" s="7">
        <v>40663</v>
      </c>
      <c r="B294" s="6" t="s">
        <v>363</v>
      </c>
      <c r="C294" s="8">
        <v>293.8</v>
      </c>
      <c r="D294" s="8">
        <v>321.89999999999998</v>
      </c>
      <c r="E294" s="8">
        <v>71.418000000000006</v>
      </c>
    </row>
    <row r="295" spans="1:5" x14ac:dyDescent="0.25">
      <c r="A295" s="7">
        <v>40694</v>
      </c>
      <c r="B295" s="6" t="s">
        <v>363</v>
      </c>
      <c r="C295" s="8">
        <v>303.3</v>
      </c>
      <c r="D295" s="8">
        <v>323.60000000000002</v>
      </c>
      <c r="E295" s="8">
        <v>71.474999999999994</v>
      </c>
    </row>
    <row r="296" spans="1:5" x14ac:dyDescent="0.25">
      <c r="A296" s="7">
        <v>40724</v>
      </c>
      <c r="B296" s="6" t="s">
        <v>363</v>
      </c>
      <c r="C296" s="8">
        <v>306.5</v>
      </c>
      <c r="D296" s="8">
        <v>328.2</v>
      </c>
      <c r="E296" s="8">
        <v>71.528000000000006</v>
      </c>
    </row>
    <row r="297" spans="1:5" x14ac:dyDescent="0.25">
      <c r="A297" s="7">
        <v>40755</v>
      </c>
      <c r="B297" s="6" t="s">
        <v>363</v>
      </c>
      <c r="C297" s="8">
        <v>308.7</v>
      </c>
      <c r="D297" s="8">
        <v>330.6</v>
      </c>
      <c r="E297" s="8">
        <v>71.578999999999994</v>
      </c>
    </row>
    <row r="298" spans="1:5" x14ac:dyDescent="0.25">
      <c r="A298" s="7">
        <v>40786</v>
      </c>
      <c r="B298" s="6" t="s">
        <v>363</v>
      </c>
      <c r="C298" s="8">
        <v>311.60000000000002</v>
      </c>
      <c r="D298" s="8">
        <v>334.1</v>
      </c>
      <c r="E298" s="8">
        <v>71.625</v>
      </c>
    </row>
    <row r="299" spans="1:5" x14ac:dyDescent="0.25">
      <c r="A299" s="7">
        <v>40816</v>
      </c>
      <c r="B299" s="6" t="s">
        <v>363</v>
      </c>
      <c r="C299" s="8">
        <v>307.5</v>
      </c>
      <c r="D299" s="8">
        <v>334.5</v>
      </c>
      <c r="E299" s="8">
        <v>71.671000000000006</v>
      </c>
    </row>
    <row r="300" spans="1:5" x14ac:dyDescent="0.25">
      <c r="A300" s="7">
        <v>40847</v>
      </c>
      <c r="B300" s="6" t="s">
        <v>363</v>
      </c>
      <c r="C300" s="8">
        <v>303.7</v>
      </c>
      <c r="D300" s="8">
        <v>343</v>
      </c>
      <c r="E300" s="8">
        <v>71.718000000000004</v>
      </c>
    </row>
    <row r="301" spans="1:5" x14ac:dyDescent="0.25">
      <c r="A301" s="7">
        <v>40877</v>
      </c>
      <c r="B301" s="6" t="s">
        <v>363</v>
      </c>
      <c r="C301" s="8">
        <v>304.3</v>
      </c>
      <c r="D301" s="8">
        <v>344.6</v>
      </c>
      <c r="E301" s="8">
        <v>71.763000000000005</v>
      </c>
    </row>
    <row r="302" spans="1:5" x14ac:dyDescent="0.25">
      <c r="A302" s="7">
        <v>40908</v>
      </c>
      <c r="B302" s="6" t="s">
        <v>363</v>
      </c>
      <c r="C302" s="8">
        <v>305.2</v>
      </c>
      <c r="D302" s="8">
        <v>345.1</v>
      </c>
      <c r="E302" s="8">
        <v>71.811000000000007</v>
      </c>
    </row>
    <row r="303" spans="1:5" x14ac:dyDescent="0.25">
      <c r="A303" s="7">
        <v>40939</v>
      </c>
      <c r="B303" s="8">
        <v>80.988600000000005</v>
      </c>
      <c r="C303" s="8">
        <v>299.39999999999998</v>
      </c>
      <c r="D303" s="8">
        <v>351.8</v>
      </c>
      <c r="E303" s="8">
        <v>71.852000000000004</v>
      </c>
    </row>
    <row r="304" spans="1:5" x14ac:dyDescent="0.25">
      <c r="A304" s="7">
        <v>40968</v>
      </c>
      <c r="B304" s="8">
        <v>82.042500000000004</v>
      </c>
      <c r="C304" s="8">
        <v>299.10000000000002</v>
      </c>
      <c r="D304" s="8">
        <v>362.2</v>
      </c>
      <c r="E304" s="8">
        <v>71.899000000000001</v>
      </c>
    </row>
    <row r="305" spans="1:5" x14ac:dyDescent="0.25">
      <c r="A305" s="7">
        <v>40999</v>
      </c>
      <c r="B305" s="8">
        <v>82.948300000000003</v>
      </c>
      <c r="C305" s="8">
        <v>307.89999999999998</v>
      </c>
      <c r="D305" s="8">
        <v>375.6</v>
      </c>
      <c r="E305" s="8">
        <v>71.974999999999994</v>
      </c>
    </row>
    <row r="306" spans="1:5" x14ac:dyDescent="0.25">
      <c r="A306" s="7">
        <v>41029</v>
      </c>
      <c r="B306" s="8">
        <v>83.908699999999996</v>
      </c>
      <c r="C306" s="8">
        <v>317.3</v>
      </c>
      <c r="D306" s="8">
        <v>387.7</v>
      </c>
      <c r="E306" s="8">
        <v>72.058999999999997</v>
      </c>
    </row>
    <row r="307" spans="1:5" x14ac:dyDescent="0.25">
      <c r="A307" s="7">
        <v>41060</v>
      </c>
      <c r="B307" s="8">
        <v>84.492599999999996</v>
      </c>
      <c r="C307" s="8">
        <v>323.8</v>
      </c>
      <c r="D307" s="8">
        <v>401.8</v>
      </c>
      <c r="E307" s="8">
        <v>72.150000000000006</v>
      </c>
    </row>
    <row r="308" spans="1:5" x14ac:dyDescent="0.25">
      <c r="A308" s="7">
        <v>41090</v>
      </c>
      <c r="B308" s="8">
        <v>85.6297</v>
      </c>
      <c r="C308" s="8">
        <v>327.39999999999998</v>
      </c>
      <c r="D308" s="8">
        <v>416.9</v>
      </c>
      <c r="E308" s="8">
        <v>72.234999999999999</v>
      </c>
    </row>
    <row r="309" spans="1:5" x14ac:dyDescent="0.25">
      <c r="A309" s="7">
        <v>41121</v>
      </c>
      <c r="B309" s="8">
        <v>86.882300000000001</v>
      </c>
      <c r="C309" s="8">
        <v>334.9</v>
      </c>
      <c r="D309" s="8">
        <v>432.1</v>
      </c>
      <c r="E309" s="8">
        <v>72.295000000000002</v>
      </c>
    </row>
    <row r="310" spans="1:5" x14ac:dyDescent="0.25">
      <c r="A310" s="7">
        <v>41152</v>
      </c>
      <c r="B310" s="8">
        <v>87.950299999999999</v>
      </c>
      <c r="C310" s="8">
        <v>341.3</v>
      </c>
      <c r="D310" s="8">
        <v>435</v>
      </c>
      <c r="E310" s="8">
        <v>72.337000000000003</v>
      </c>
    </row>
    <row r="311" spans="1:5" x14ac:dyDescent="0.25">
      <c r="A311" s="7">
        <v>41182</v>
      </c>
      <c r="B311" s="8">
        <v>88.734700000000004</v>
      </c>
      <c r="C311" s="8">
        <v>350</v>
      </c>
      <c r="D311" s="8">
        <v>451</v>
      </c>
      <c r="E311" s="8">
        <v>72.375</v>
      </c>
    </row>
    <row r="312" spans="1:5" x14ac:dyDescent="0.25">
      <c r="A312" s="7">
        <v>41213</v>
      </c>
      <c r="B312" s="8">
        <v>89.405600000000007</v>
      </c>
      <c r="C312" s="8">
        <v>362.7</v>
      </c>
      <c r="D312" s="8">
        <v>467.5</v>
      </c>
      <c r="E312" s="8">
        <v>72.441000000000003</v>
      </c>
    </row>
    <row r="313" spans="1:5" x14ac:dyDescent="0.25">
      <c r="A313" s="7">
        <v>41243</v>
      </c>
      <c r="B313" s="8">
        <v>90.546899999999994</v>
      </c>
      <c r="C313" s="8">
        <v>371.5</v>
      </c>
      <c r="D313" s="8">
        <v>479.6</v>
      </c>
      <c r="E313" s="8">
        <v>72.510000000000005</v>
      </c>
    </row>
    <row r="314" spans="1:5" x14ac:dyDescent="0.25">
      <c r="A314" s="7">
        <v>41274</v>
      </c>
      <c r="B314" s="8">
        <v>91.796999999999997</v>
      </c>
      <c r="C314" s="8">
        <v>380.9</v>
      </c>
      <c r="D314" s="8">
        <v>485.2</v>
      </c>
      <c r="E314" s="8">
        <v>72.575000000000003</v>
      </c>
    </row>
    <row r="315" spans="1:5" x14ac:dyDescent="0.25">
      <c r="A315" s="7">
        <v>41305</v>
      </c>
      <c r="B315" s="8">
        <v>93.087699999999998</v>
      </c>
      <c r="C315" s="8">
        <v>393.7</v>
      </c>
      <c r="D315" s="8">
        <v>496.5</v>
      </c>
      <c r="E315" s="8">
        <v>72.622</v>
      </c>
    </row>
    <row r="316" spans="1:5" x14ac:dyDescent="0.25">
      <c r="A316" s="7">
        <v>41333</v>
      </c>
      <c r="B316" s="8">
        <v>94.183899999999994</v>
      </c>
      <c r="C316" s="8">
        <v>400.7</v>
      </c>
      <c r="D316" s="8">
        <v>503.4</v>
      </c>
      <c r="E316" s="8">
        <v>72.697999999999993</v>
      </c>
    </row>
    <row r="317" spans="1:5" x14ac:dyDescent="0.25">
      <c r="A317" s="7">
        <v>41364</v>
      </c>
      <c r="B317" s="8">
        <v>95.286600000000007</v>
      </c>
      <c r="C317" s="8">
        <v>406.5</v>
      </c>
      <c r="D317" s="8">
        <v>504</v>
      </c>
      <c r="E317" s="8">
        <v>72.766000000000005</v>
      </c>
    </row>
    <row r="318" spans="1:5" x14ac:dyDescent="0.25">
      <c r="A318" s="7">
        <v>41394</v>
      </c>
      <c r="B318" s="8">
        <v>96.470100000000002</v>
      </c>
      <c r="C318" s="8">
        <v>404.1</v>
      </c>
      <c r="D318" s="8">
        <v>506</v>
      </c>
      <c r="E318" s="8">
        <v>72.841999999999999</v>
      </c>
    </row>
    <row r="319" spans="1:5" x14ac:dyDescent="0.25">
      <c r="A319" s="7">
        <v>41425</v>
      </c>
      <c r="B319" s="8">
        <v>97.382300000000001</v>
      </c>
      <c r="C319" s="8">
        <v>410.1</v>
      </c>
      <c r="D319" s="8">
        <v>508.9</v>
      </c>
      <c r="E319" s="8">
        <v>72.92</v>
      </c>
    </row>
    <row r="320" spans="1:5" x14ac:dyDescent="0.25">
      <c r="A320" s="7">
        <v>41455</v>
      </c>
      <c r="B320" s="8">
        <v>97.930300000000003</v>
      </c>
      <c r="C320" s="8">
        <v>414.6</v>
      </c>
      <c r="D320" s="8">
        <v>512.20000000000005</v>
      </c>
      <c r="E320" s="8">
        <v>73.012</v>
      </c>
    </row>
    <row r="321" spans="1:5" x14ac:dyDescent="0.25">
      <c r="A321" s="7">
        <v>41486</v>
      </c>
      <c r="B321" s="8">
        <v>98.114699999999999</v>
      </c>
      <c r="C321" s="8">
        <v>415.5</v>
      </c>
      <c r="D321" s="8">
        <v>513.79999999999995</v>
      </c>
      <c r="E321" s="8">
        <v>73.048000000000002</v>
      </c>
    </row>
    <row r="322" spans="1:5" x14ac:dyDescent="0.25">
      <c r="A322" s="7">
        <v>41517</v>
      </c>
      <c r="B322" s="8">
        <v>98.272900000000007</v>
      </c>
      <c r="C322" s="8">
        <v>415.2</v>
      </c>
      <c r="D322" s="8">
        <v>510.1</v>
      </c>
      <c r="E322" s="8">
        <v>73.054000000000002</v>
      </c>
    </row>
    <row r="323" spans="1:5" x14ac:dyDescent="0.25">
      <c r="A323" s="7">
        <v>41547</v>
      </c>
      <c r="B323" s="8">
        <v>98.878500000000003</v>
      </c>
      <c r="C323" s="8">
        <v>415.4</v>
      </c>
      <c r="D323" s="8">
        <v>508.6</v>
      </c>
      <c r="E323" s="8">
        <v>73.090999999999994</v>
      </c>
    </row>
    <row r="324" spans="1:5" x14ac:dyDescent="0.25">
      <c r="A324" s="7">
        <v>41578</v>
      </c>
      <c r="B324" s="8">
        <v>99.408500000000004</v>
      </c>
      <c r="C324" s="8">
        <v>412.5</v>
      </c>
      <c r="D324" s="8">
        <v>507.7</v>
      </c>
      <c r="E324" s="8">
        <v>73.161000000000001</v>
      </c>
    </row>
    <row r="325" spans="1:5" x14ac:dyDescent="0.25">
      <c r="A325" s="7">
        <v>41608</v>
      </c>
      <c r="B325" s="8">
        <v>100.15779999999999</v>
      </c>
      <c r="C325" s="8">
        <v>414.4</v>
      </c>
      <c r="D325" s="8">
        <v>504.7</v>
      </c>
      <c r="E325" s="8">
        <v>73.266000000000005</v>
      </c>
    </row>
    <row r="326" spans="1:5" x14ac:dyDescent="0.25">
      <c r="A326" s="7">
        <v>41639</v>
      </c>
      <c r="B326" s="8">
        <v>100.39230000000001</v>
      </c>
      <c r="C326" s="8">
        <v>415.4</v>
      </c>
      <c r="D326" s="8">
        <v>505.2</v>
      </c>
      <c r="E326" s="8">
        <v>73.352999999999994</v>
      </c>
    </row>
    <row r="327" spans="1:5" x14ac:dyDescent="0.25">
      <c r="A327" s="7">
        <v>41670</v>
      </c>
      <c r="B327" s="8">
        <v>101.06659999999999</v>
      </c>
      <c r="C327" s="8">
        <v>412.4</v>
      </c>
      <c r="D327" s="8">
        <v>505.3</v>
      </c>
      <c r="E327" s="8">
        <v>73.423000000000002</v>
      </c>
    </row>
    <row r="328" spans="1:5" x14ac:dyDescent="0.25">
      <c r="A328" s="7">
        <v>41698</v>
      </c>
      <c r="B328" s="8">
        <v>101.40309999999999</v>
      </c>
      <c r="C328" s="8">
        <v>418.9</v>
      </c>
      <c r="D328" s="8">
        <v>505</v>
      </c>
      <c r="E328" s="8">
        <v>73.536000000000001</v>
      </c>
    </row>
    <row r="329" spans="1:5" x14ac:dyDescent="0.25">
      <c r="A329" s="7">
        <v>41729</v>
      </c>
      <c r="B329" s="8">
        <v>101.7432</v>
      </c>
      <c r="C329" s="8">
        <v>420.3</v>
      </c>
      <c r="D329" s="8">
        <v>506.3</v>
      </c>
      <c r="E329" s="8">
        <v>73.664000000000001</v>
      </c>
    </row>
    <row r="330" spans="1:5" x14ac:dyDescent="0.25">
      <c r="A330" s="7">
        <v>41759</v>
      </c>
      <c r="B330" s="8">
        <v>102.1211</v>
      </c>
      <c r="C330" s="8">
        <v>419.2</v>
      </c>
      <c r="D330" s="8">
        <v>510.9</v>
      </c>
      <c r="E330" s="8">
        <v>73.793000000000006</v>
      </c>
    </row>
    <row r="331" spans="1:5" x14ac:dyDescent="0.25">
      <c r="A331" s="7">
        <v>41790</v>
      </c>
      <c r="B331" s="8">
        <v>102.2557</v>
      </c>
      <c r="C331" s="8">
        <v>420.2</v>
      </c>
      <c r="D331" s="8">
        <v>514</v>
      </c>
      <c r="E331" s="8">
        <v>73.903999999999996</v>
      </c>
    </row>
    <row r="332" spans="1:5" x14ac:dyDescent="0.25">
      <c r="A332" s="7">
        <v>41820</v>
      </c>
      <c r="B332" s="8">
        <v>102.666</v>
      </c>
      <c r="C332" s="8">
        <v>422.9</v>
      </c>
      <c r="D332" s="8">
        <v>516.29999999999995</v>
      </c>
      <c r="E332" s="8">
        <v>74.007000000000005</v>
      </c>
    </row>
    <row r="333" spans="1:5" x14ac:dyDescent="0.25">
      <c r="A333" s="7">
        <v>41851</v>
      </c>
      <c r="B333" s="8">
        <v>102.66679999999999</v>
      </c>
      <c r="C333" s="8">
        <v>423.9</v>
      </c>
      <c r="D333" s="8">
        <v>520.29999999999995</v>
      </c>
      <c r="E333" s="8">
        <v>74.123000000000005</v>
      </c>
    </row>
    <row r="334" spans="1:5" x14ac:dyDescent="0.25">
      <c r="A334" s="7">
        <v>41882</v>
      </c>
      <c r="B334" s="8">
        <v>102.39449999999999</v>
      </c>
      <c r="C334" s="8">
        <v>423.9</v>
      </c>
      <c r="D334" s="8">
        <v>525.20000000000005</v>
      </c>
      <c r="E334" s="8">
        <v>74.216999999999999</v>
      </c>
    </row>
    <row r="335" spans="1:5" x14ac:dyDescent="0.25">
      <c r="A335" s="7">
        <v>41912</v>
      </c>
      <c r="B335" s="8">
        <v>101.7551</v>
      </c>
      <c r="C335" s="8">
        <v>427.8</v>
      </c>
      <c r="D335" s="8">
        <v>527.29999999999995</v>
      </c>
      <c r="E335" s="8">
        <v>74.350999999999999</v>
      </c>
    </row>
    <row r="336" spans="1:5" x14ac:dyDescent="0.25">
      <c r="A336" s="7">
        <v>41943</v>
      </c>
      <c r="B336" s="8">
        <v>101.68040000000001</v>
      </c>
      <c r="C336" s="8">
        <v>428.9</v>
      </c>
      <c r="D336" s="8">
        <v>535.79999999999995</v>
      </c>
      <c r="E336" s="8">
        <v>74.494</v>
      </c>
    </row>
    <row r="337" spans="1:5" x14ac:dyDescent="0.25">
      <c r="A337" s="7">
        <v>41973</v>
      </c>
      <c r="B337" s="8">
        <v>101.914</v>
      </c>
      <c r="C337" s="8">
        <v>427.6</v>
      </c>
      <c r="D337" s="8">
        <v>543.6</v>
      </c>
      <c r="E337" s="8">
        <v>74.61</v>
      </c>
    </row>
    <row r="338" spans="1:5" x14ac:dyDescent="0.25">
      <c r="A338" s="7">
        <v>42004</v>
      </c>
      <c r="B338" s="8">
        <v>102.29389999999999</v>
      </c>
      <c r="C338" s="8">
        <v>429.6</v>
      </c>
      <c r="D338" s="8">
        <v>544.4</v>
      </c>
      <c r="E338" s="8">
        <v>74.730999999999995</v>
      </c>
    </row>
    <row r="339" spans="1:5" x14ac:dyDescent="0.25">
      <c r="A339" s="7">
        <v>42035</v>
      </c>
      <c r="B339" s="8">
        <v>102.72629999999999</v>
      </c>
      <c r="C339" s="8">
        <v>431.6</v>
      </c>
      <c r="D339" s="8">
        <v>547.70000000000005</v>
      </c>
      <c r="E339" s="8">
        <v>74.828999999999994</v>
      </c>
    </row>
    <row r="340" spans="1:5" x14ac:dyDescent="0.25">
      <c r="A340" s="7">
        <v>42063</v>
      </c>
      <c r="B340" s="8">
        <v>103.2597</v>
      </c>
      <c r="C340" s="8">
        <v>433.6</v>
      </c>
      <c r="D340" s="8">
        <v>550.4</v>
      </c>
      <c r="E340" s="8">
        <v>74.947000000000003</v>
      </c>
    </row>
    <row r="341" spans="1:5" x14ac:dyDescent="0.25">
      <c r="A341" s="7">
        <v>42094</v>
      </c>
      <c r="B341" s="8">
        <v>103.51049999999999</v>
      </c>
      <c r="C341" s="8">
        <v>436.2</v>
      </c>
      <c r="D341" s="8">
        <v>556.9</v>
      </c>
      <c r="E341" s="8">
        <v>75.096000000000004</v>
      </c>
    </row>
    <row r="342" spans="1:5" x14ac:dyDescent="0.25">
      <c r="A342" s="7">
        <v>42124</v>
      </c>
      <c r="B342" s="8">
        <v>103.4969</v>
      </c>
      <c r="C342" s="8">
        <v>440.5</v>
      </c>
      <c r="D342" s="8">
        <v>557.70000000000005</v>
      </c>
      <c r="E342" s="8">
        <v>75.25</v>
      </c>
    </row>
    <row r="343" spans="1:5" x14ac:dyDescent="0.25">
      <c r="A343" s="7">
        <v>42155</v>
      </c>
      <c r="B343" s="8">
        <v>103.0638</v>
      </c>
      <c r="C343" s="8">
        <v>443.5</v>
      </c>
      <c r="D343" s="8">
        <v>560.29999999999995</v>
      </c>
      <c r="E343" s="8">
        <v>75.39</v>
      </c>
    </row>
    <row r="344" spans="1:5" x14ac:dyDescent="0.25">
      <c r="A344" s="7">
        <v>42185</v>
      </c>
      <c r="B344" s="8">
        <v>102.6726</v>
      </c>
      <c r="C344" s="8">
        <v>451.4</v>
      </c>
      <c r="D344" s="8">
        <v>561.4</v>
      </c>
      <c r="E344" s="8">
        <v>75.521000000000001</v>
      </c>
    </row>
    <row r="345" spans="1:5" x14ac:dyDescent="0.25">
      <c r="A345" s="7">
        <v>42216</v>
      </c>
      <c r="B345" s="8">
        <v>102.2034</v>
      </c>
      <c r="C345" s="8">
        <v>457.1</v>
      </c>
      <c r="D345" s="8">
        <v>569.4</v>
      </c>
      <c r="E345" s="8">
        <v>75.680000000000007</v>
      </c>
    </row>
    <row r="346" spans="1:5" x14ac:dyDescent="0.25">
      <c r="A346" s="7">
        <v>42247</v>
      </c>
      <c r="B346" s="8">
        <v>101.9876</v>
      </c>
      <c r="C346" s="8">
        <v>459.8</v>
      </c>
      <c r="D346" s="8">
        <v>571.1</v>
      </c>
      <c r="E346" s="8">
        <v>75.808999999999997</v>
      </c>
    </row>
    <row r="347" spans="1:5" x14ac:dyDescent="0.25">
      <c r="A347" s="7">
        <v>42277</v>
      </c>
      <c r="B347" s="8">
        <v>101.8355</v>
      </c>
      <c r="C347" s="8">
        <v>462</v>
      </c>
      <c r="D347" s="8">
        <v>573.6</v>
      </c>
      <c r="E347" s="8">
        <v>75.959000000000003</v>
      </c>
    </row>
    <row r="348" spans="1:5" x14ac:dyDescent="0.25">
      <c r="A348" s="7">
        <v>42308</v>
      </c>
      <c r="B348" s="8">
        <v>101.6955</v>
      </c>
      <c r="C348" s="8">
        <v>462.9</v>
      </c>
      <c r="D348" s="8">
        <v>566.5</v>
      </c>
      <c r="E348" s="8">
        <v>76.105999999999995</v>
      </c>
    </row>
    <row r="349" spans="1:5" x14ac:dyDescent="0.25">
      <c r="A349" s="7">
        <v>42338</v>
      </c>
      <c r="B349" s="8">
        <v>101.0967</v>
      </c>
      <c r="C349" s="8">
        <v>457</v>
      </c>
      <c r="D349" s="8">
        <v>557</v>
      </c>
      <c r="E349" s="8">
        <v>76.263999999999996</v>
      </c>
    </row>
    <row r="350" spans="1:5" x14ac:dyDescent="0.25">
      <c r="A350" s="7">
        <v>42369</v>
      </c>
      <c r="B350" s="8">
        <v>100.5535</v>
      </c>
      <c r="C350" s="8">
        <v>451.1</v>
      </c>
      <c r="D350" s="8">
        <v>540</v>
      </c>
      <c r="E350" s="8">
        <v>76.438000000000002</v>
      </c>
    </row>
    <row r="351" spans="1:5" x14ac:dyDescent="0.25">
      <c r="A351" s="7">
        <v>42400</v>
      </c>
      <c r="B351" s="8">
        <v>100</v>
      </c>
      <c r="C351" s="8">
        <v>447</v>
      </c>
      <c r="D351" s="8">
        <v>533.70000000000005</v>
      </c>
      <c r="E351" s="8">
        <v>76.555999999999997</v>
      </c>
    </row>
    <row r="352" spans="1:5" x14ac:dyDescent="0.25">
      <c r="A352" s="7">
        <v>42429</v>
      </c>
      <c r="B352" s="8">
        <v>99.762699999999995</v>
      </c>
      <c r="C352" s="8">
        <v>439.4</v>
      </c>
      <c r="D352" s="8">
        <v>533.5</v>
      </c>
      <c r="E352" s="8">
        <v>76.685000000000002</v>
      </c>
    </row>
    <row r="353" spans="1:5" x14ac:dyDescent="0.25">
      <c r="A353" s="7">
        <v>42460</v>
      </c>
      <c r="B353" s="8">
        <v>99.353200000000001</v>
      </c>
      <c r="C353" s="8">
        <v>426.8</v>
      </c>
      <c r="D353" s="8">
        <v>528.6</v>
      </c>
      <c r="E353" s="8">
        <v>76.84</v>
      </c>
    </row>
    <row r="354" spans="1:5" x14ac:dyDescent="0.25">
      <c r="A354" s="7">
        <v>42490</v>
      </c>
      <c r="B354" s="8">
        <v>99.358599999999996</v>
      </c>
      <c r="C354" s="8">
        <v>419.8</v>
      </c>
      <c r="D354" s="8">
        <v>531.4</v>
      </c>
      <c r="E354" s="8">
        <v>77.003</v>
      </c>
    </row>
    <row r="355" spans="1:5" x14ac:dyDescent="0.25">
      <c r="A355" s="7">
        <v>42521</v>
      </c>
      <c r="B355" s="8">
        <v>99.464399999999998</v>
      </c>
      <c r="C355" s="8">
        <v>416</v>
      </c>
      <c r="D355" s="8">
        <v>526.4</v>
      </c>
      <c r="E355" s="8">
        <v>77.167000000000002</v>
      </c>
    </row>
    <row r="356" spans="1:5" x14ac:dyDescent="0.25">
      <c r="A356" s="7">
        <v>42551</v>
      </c>
      <c r="B356" s="8">
        <v>99.546099999999996</v>
      </c>
      <c r="C356" s="8">
        <v>419.1</v>
      </c>
      <c r="D356" s="8">
        <v>521.1</v>
      </c>
      <c r="E356" s="8">
        <v>77.346000000000004</v>
      </c>
    </row>
    <row r="357" spans="1:5" x14ac:dyDescent="0.25">
      <c r="A357" s="7">
        <v>42582</v>
      </c>
      <c r="B357" s="8">
        <v>99.154200000000003</v>
      </c>
      <c r="C357" s="8">
        <v>415.7</v>
      </c>
      <c r="D357" s="8">
        <v>509.9</v>
      </c>
      <c r="E357" s="8">
        <v>77.525000000000006</v>
      </c>
    </row>
    <row r="358" spans="1:5" x14ac:dyDescent="0.25">
      <c r="A358" s="7">
        <v>42613</v>
      </c>
      <c r="B358" s="8">
        <v>98.673199999999994</v>
      </c>
      <c r="C358" s="8">
        <v>415.5</v>
      </c>
      <c r="D358" s="8">
        <v>511.5</v>
      </c>
      <c r="E358" s="8">
        <v>77.710999999999999</v>
      </c>
    </row>
    <row r="359" spans="1:5" x14ac:dyDescent="0.25">
      <c r="A359" s="7">
        <v>42643</v>
      </c>
      <c r="B359" s="8">
        <v>98.075400000000002</v>
      </c>
      <c r="C359" s="8">
        <v>422.3</v>
      </c>
      <c r="D359" s="8">
        <v>520.6</v>
      </c>
      <c r="E359" s="8">
        <v>77.896000000000001</v>
      </c>
    </row>
    <row r="360" spans="1:5" x14ac:dyDescent="0.25">
      <c r="A360" s="7">
        <v>42674</v>
      </c>
      <c r="B360" s="8">
        <v>97.799499999999995</v>
      </c>
      <c r="C360" s="8">
        <v>424.8</v>
      </c>
      <c r="D360" s="8">
        <v>529.5</v>
      </c>
      <c r="E360" s="8">
        <v>78.081000000000003</v>
      </c>
    </row>
    <row r="361" spans="1:5" x14ac:dyDescent="0.25">
      <c r="A361" s="7">
        <v>42704</v>
      </c>
      <c r="B361" s="8">
        <v>97.360600000000005</v>
      </c>
      <c r="C361" s="8">
        <v>432</v>
      </c>
      <c r="D361" s="8">
        <v>534.4</v>
      </c>
      <c r="E361" s="8">
        <v>78.248000000000005</v>
      </c>
    </row>
    <row r="362" spans="1:5" x14ac:dyDescent="0.25">
      <c r="A362" s="7">
        <v>42735</v>
      </c>
      <c r="B362" s="8">
        <v>97.330100000000002</v>
      </c>
      <c r="C362" s="8">
        <v>446.2</v>
      </c>
      <c r="D362" s="8">
        <v>539.29999999999995</v>
      </c>
      <c r="E362" s="8">
        <v>78.41</v>
      </c>
    </row>
    <row r="363" spans="1:5" x14ac:dyDescent="0.25">
      <c r="A363" s="7">
        <v>42766</v>
      </c>
      <c r="B363" s="8">
        <v>97.045400000000001</v>
      </c>
      <c r="C363" s="8">
        <v>453.3</v>
      </c>
      <c r="D363" s="8">
        <v>541.1</v>
      </c>
      <c r="E363" s="8">
        <v>78.539000000000001</v>
      </c>
    </row>
    <row r="364" spans="1:5" x14ac:dyDescent="0.25">
      <c r="A364" s="7">
        <v>42794</v>
      </c>
      <c r="B364" s="8">
        <v>96.817499999999995</v>
      </c>
      <c r="C364" s="8">
        <v>468.3</v>
      </c>
      <c r="D364" s="8">
        <v>545.6</v>
      </c>
      <c r="E364" s="8">
        <v>78.733999999999995</v>
      </c>
    </row>
    <row r="365" spans="1:5" x14ac:dyDescent="0.25">
      <c r="A365" s="7">
        <v>42825</v>
      </c>
      <c r="B365" s="8">
        <v>96.182400000000001</v>
      </c>
      <c r="C365" s="8">
        <v>471.8</v>
      </c>
      <c r="D365" s="8">
        <v>547.70000000000005</v>
      </c>
      <c r="E365" s="8">
        <v>78.984999999999999</v>
      </c>
    </row>
    <row r="366" spans="1:5" x14ac:dyDescent="0.25">
      <c r="A366" s="7">
        <v>42855</v>
      </c>
      <c r="B366" s="8">
        <v>95.724800000000002</v>
      </c>
      <c r="C366" s="8">
        <v>480</v>
      </c>
      <c r="D366" s="8">
        <v>549.6</v>
      </c>
      <c r="E366" s="8">
        <v>79.215999999999994</v>
      </c>
    </row>
    <row r="367" spans="1:5" x14ac:dyDescent="0.25">
      <c r="A367" s="7">
        <v>42886</v>
      </c>
      <c r="B367" s="8">
        <v>95.317099999999996</v>
      </c>
      <c r="C367" s="8">
        <v>483.6</v>
      </c>
      <c r="D367" s="8">
        <v>550</v>
      </c>
      <c r="E367" s="8">
        <v>79.521000000000001</v>
      </c>
    </row>
    <row r="368" spans="1:5" x14ac:dyDescent="0.25">
      <c r="A368" s="7">
        <v>42916</v>
      </c>
      <c r="B368" s="8">
        <v>95.221500000000006</v>
      </c>
      <c r="C368" s="8">
        <v>487.2</v>
      </c>
      <c r="D368" s="8">
        <v>553</v>
      </c>
      <c r="E368" s="8">
        <v>79.835999999999999</v>
      </c>
    </row>
    <row r="369" spans="1:5" x14ac:dyDescent="0.25">
      <c r="A369" s="7">
        <v>42947</v>
      </c>
      <c r="B369" s="8">
        <v>95.112399999999994</v>
      </c>
      <c r="C369" s="8">
        <v>483.9</v>
      </c>
      <c r="D369" s="8">
        <v>557.5</v>
      </c>
      <c r="E369" s="8">
        <v>80.138000000000005</v>
      </c>
    </row>
    <row r="370" spans="1:5" x14ac:dyDescent="0.25">
      <c r="A370" s="7">
        <v>42978</v>
      </c>
      <c r="B370" s="8">
        <v>94.934100000000001</v>
      </c>
      <c r="C370" s="8">
        <v>488.9</v>
      </c>
      <c r="D370" s="8">
        <v>562.1</v>
      </c>
      <c r="E370" s="8">
        <v>80.441000000000003</v>
      </c>
    </row>
    <row r="371" spans="1:5" x14ac:dyDescent="0.25">
      <c r="A371" s="7">
        <v>43008</v>
      </c>
      <c r="B371" s="8">
        <v>94.416899999999998</v>
      </c>
      <c r="C371" s="8">
        <v>494.2</v>
      </c>
      <c r="D371" s="8">
        <v>567.4</v>
      </c>
      <c r="E371" s="8">
        <v>80.710999999999999</v>
      </c>
    </row>
    <row r="372" spans="1:5" x14ac:dyDescent="0.25">
      <c r="A372" s="7">
        <v>43039</v>
      </c>
      <c r="B372" s="8">
        <v>93.780600000000007</v>
      </c>
      <c r="C372" s="8">
        <v>504.5</v>
      </c>
      <c r="D372" s="8">
        <v>569.1</v>
      </c>
      <c r="E372" s="8">
        <v>80.929000000000002</v>
      </c>
    </row>
    <row r="373" spans="1:5" x14ac:dyDescent="0.25">
      <c r="A373" s="7">
        <v>43069</v>
      </c>
      <c r="B373" s="8">
        <v>93.283100000000005</v>
      </c>
      <c r="C373" s="8">
        <v>513.29999999999995</v>
      </c>
      <c r="D373" s="8">
        <v>574.79999999999995</v>
      </c>
      <c r="E373" s="8">
        <v>81.188999999999993</v>
      </c>
    </row>
    <row r="374" spans="1:5" x14ac:dyDescent="0.25">
      <c r="A374" s="7">
        <v>43100</v>
      </c>
      <c r="B374" s="8">
        <v>93.328800000000001</v>
      </c>
      <c r="C374" s="8">
        <v>515.6</v>
      </c>
      <c r="D374" s="8">
        <v>577</v>
      </c>
      <c r="E374" s="8">
        <v>81.45</v>
      </c>
    </row>
    <row r="375" spans="1:5" x14ac:dyDescent="0.25">
      <c r="A375" s="7">
        <v>43131</v>
      </c>
      <c r="B375" s="8">
        <v>93.843500000000006</v>
      </c>
      <c r="C375" s="8">
        <v>517.29999999999995</v>
      </c>
      <c r="D375" s="8">
        <v>581.79999999999995</v>
      </c>
      <c r="E375" s="8">
        <v>81.724000000000004</v>
      </c>
    </row>
    <row r="376" spans="1:5" x14ac:dyDescent="0.25">
      <c r="A376" s="7">
        <v>43159</v>
      </c>
      <c r="B376" s="8">
        <v>94.038399999999996</v>
      </c>
      <c r="C376" s="8">
        <v>519.70000000000005</v>
      </c>
      <c r="D376" s="8">
        <v>583.29999999999995</v>
      </c>
      <c r="E376" s="8">
        <v>81.99</v>
      </c>
    </row>
    <row r="377" spans="1:5" x14ac:dyDescent="0.25">
      <c r="A377" s="7">
        <v>43190</v>
      </c>
      <c r="B377" s="8">
        <v>93.982399999999998</v>
      </c>
      <c r="C377" s="8">
        <v>531.5</v>
      </c>
      <c r="D377" s="8">
        <v>587</v>
      </c>
      <c r="E377" s="8">
        <v>82.293999999999997</v>
      </c>
    </row>
    <row r="378" spans="1:5" x14ac:dyDescent="0.25">
      <c r="A378" s="7">
        <v>43220</v>
      </c>
      <c r="B378" s="8">
        <v>93.760400000000004</v>
      </c>
      <c r="C378" s="8">
        <v>538.29999999999995</v>
      </c>
      <c r="D378" s="8">
        <v>587.6</v>
      </c>
      <c r="E378" s="8">
        <v>82.546999999999997</v>
      </c>
    </row>
    <row r="379" spans="1:5" x14ac:dyDescent="0.25">
      <c r="A379" s="7">
        <v>43251</v>
      </c>
      <c r="B379" s="8">
        <v>93.551299999999998</v>
      </c>
      <c r="C379" s="8">
        <v>546.20000000000005</v>
      </c>
      <c r="D379" s="8">
        <v>588.9</v>
      </c>
      <c r="E379" s="8">
        <v>82.805999999999997</v>
      </c>
    </row>
    <row r="380" spans="1:5" x14ac:dyDescent="0.25">
      <c r="A380" s="7">
        <v>43281</v>
      </c>
      <c r="B380" s="8">
        <v>93.253200000000007</v>
      </c>
      <c r="C380" s="8">
        <v>556.1</v>
      </c>
      <c r="D380" s="8">
        <v>590.6</v>
      </c>
      <c r="E380" s="8">
        <v>83.117000000000004</v>
      </c>
    </row>
    <row r="381" spans="1:5" x14ac:dyDescent="0.25">
      <c r="A381" s="7">
        <v>43312</v>
      </c>
      <c r="B381" s="8">
        <v>92.922399999999996</v>
      </c>
      <c r="C381" s="8">
        <v>562.79999999999995</v>
      </c>
      <c r="D381" s="8">
        <v>591.79999999999995</v>
      </c>
      <c r="E381" s="8">
        <v>83.474000000000004</v>
      </c>
    </row>
    <row r="382" spans="1:5" x14ac:dyDescent="0.25">
      <c r="A382" s="7">
        <v>43343</v>
      </c>
      <c r="B382" s="8">
        <v>92.452200000000005</v>
      </c>
      <c r="C382" s="8">
        <v>574.1</v>
      </c>
      <c r="D382" s="8">
        <v>594.9</v>
      </c>
      <c r="E382" s="8">
        <v>83.852000000000004</v>
      </c>
    </row>
    <row r="383" spans="1:5" x14ac:dyDescent="0.25">
      <c r="A383" s="7">
        <v>43373</v>
      </c>
      <c r="B383" s="8">
        <v>91.957300000000004</v>
      </c>
      <c r="C383" s="8">
        <v>579.79999999999995</v>
      </c>
      <c r="D383" s="8">
        <v>598.5</v>
      </c>
      <c r="E383" s="8">
        <v>84.216999999999999</v>
      </c>
    </row>
    <row r="384" spans="1:5" x14ac:dyDescent="0.25">
      <c r="A384" s="7">
        <v>43404</v>
      </c>
      <c r="B384" s="8">
        <v>91.511600000000001</v>
      </c>
      <c r="C384" s="8">
        <v>599</v>
      </c>
      <c r="D384" s="8">
        <v>600</v>
      </c>
      <c r="E384" s="8">
        <v>84.600999999999999</v>
      </c>
    </row>
    <row r="385" spans="1:5" x14ac:dyDescent="0.25">
      <c r="A385" s="7">
        <v>43434</v>
      </c>
      <c r="B385" s="8">
        <v>91.124700000000004</v>
      </c>
      <c r="C385" s="8">
        <v>562.29999999999995</v>
      </c>
      <c r="D385" s="8">
        <v>601</v>
      </c>
      <c r="E385" s="8">
        <v>84.953999999999994</v>
      </c>
    </row>
    <row r="386" spans="1:5" x14ac:dyDescent="0.25">
      <c r="A386" s="7">
        <v>43465</v>
      </c>
      <c r="B386" s="8">
        <v>90.883399999999995</v>
      </c>
      <c r="C386" s="8">
        <v>569.5</v>
      </c>
      <c r="D386" s="8">
        <v>591.5</v>
      </c>
      <c r="E386" s="8">
        <v>85.248000000000005</v>
      </c>
    </row>
    <row r="387" spans="1:5" x14ac:dyDescent="0.25">
      <c r="A387" s="7">
        <v>43496</v>
      </c>
      <c r="B387" s="8">
        <v>90.7483</v>
      </c>
      <c r="C387" s="8">
        <v>540.70000000000005</v>
      </c>
      <c r="D387" s="8">
        <v>578</v>
      </c>
      <c r="E387" s="8">
        <v>85.54</v>
      </c>
    </row>
    <row r="388" spans="1:5" x14ac:dyDescent="0.25">
      <c r="A388" s="7">
        <v>43524</v>
      </c>
      <c r="B388" s="8">
        <v>90.777199999999993</v>
      </c>
      <c r="C388" s="8">
        <v>529.79999999999995</v>
      </c>
      <c r="D388" s="8">
        <v>573</v>
      </c>
      <c r="E388" s="8">
        <v>85.787000000000006</v>
      </c>
    </row>
    <row r="389" spans="1:5" x14ac:dyDescent="0.25">
      <c r="A389" s="7">
        <v>43555</v>
      </c>
      <c r="B389" s="8">
        <v>90.700999999999993</v>
      </c>
      <c r="C389" s="8">
        <v>547.5</v>
      </c>
      <c r="D389" s="8">
        <v>565.1</v>
      </c>
      <c r="E389" s="8">
        <v>86.052000000000007</v>
      </c>
    </row>
    <row r="390" spans="1:5" x14ac:dyDescent="0.25">
      <c r="A390" s="7">
        <v>43585</v>
      </c>
      <c r="B390" s="8">
        <v>90.647599999999997</v>
      </c>
      <c r="C390" s="8">
        <v>559.79999999999995</v>
      </c>
      <c r="D390" s="8">
        <v>575.70000000000005</v>
      </c>
      <c r="E390" s="8">
        <v>86.350999999999999</v>
      </c>
    </row>
    <row r="391" spans="1:5" x14ac:dyDescent="0.25">
      <c r="A391" s="7">
        <v>43616</v>
      </c>
      <c r="B391" s="8">
        <v>90.590999999999994</v>
      </c>
      <c r="C391" s="8">
        <v>561.20000000000005</v>
      </c>
      <c r="D391" s="8">
        <v>582.20000000000005</v>
      </c>
      <c r="E391" s="8">
        <v>86.683999999999997</v>
      </c>
    </row>
    <row r="392" spans="1:5" x14ac:dyDescent="0.25">
      <c r="A392" s="7">
        <v>43646</v>
      </c>
      <c r="B392" s="8">
        <v>90.418000000000006</v>
      </c>
      <c r="C392" s="8">
        <v>565.20000000000005</v>
      </c>
      <c r="D392" s="8">
        <v>562.6</v>
      </c>
      <c r="E392" s="8">
        <v>86.995000000000005</v>
      </c>
    </row>
    <row r="393" spans="1:5" x14ac:dyDescent="0.25">
      <c r="A393" s="7">
        <v>43677</v>
      </c>
      <c r="B393" s="8">
        <v>90.143299999999996</v>
      </c>
      <c r="C393" s="8">
        <v>564.6</v>
      </c>
      <c r="D393" s="8">
        <v>564.79999999999995</v>
      </c>
      <c r="E393" s="8">
        <v>87.316000000000003</v>
      </c>
    </row>
    <row r="394" spans="1:5" x14ac:dyDescent="0.25">
      <c r="A394" s="7">
        <v>43708</v>
      </c>
      <c r="B394" s="8">
        <v>89.734700000000004</v>
      </c>
      <c r="C394" s="8">
        <v>537.5</v>
      </c>
      <c r="D394" s="8">
        <v>545.5</v>
      </c>
      <c r="E394" s="8">
        <v>87.673000000000002</v>
      </c>
    </row>
    <row r="395" spans="1:5" x14ac:dyDescent="0.25">
      <c r="A395" s="7">
        <v>43738</v>
      </c>
      <c r="B395" s="8">
        <v>89.452100000000002</v>
      </c>
      <c r="C395" s="8">
        <v>557.20000000000005</v>
      </c>
      <c r="D395" s="8">
        <v>521.9</v>
      </c>
      <c r="E395" s="8">
        <v>87.995000000000005</v>
      </c>
    </row>
    <row r="396" spans="1:5" x14ac:dyDescent="0.25">
      <c r="A396" s="7">
        <v>43769</v>
      </c>
      <c r="B396" s="8">
        <v>89.193899999999999</v>
      </c>
      <c r="C396" s="8">
        <v>508.7</v>
      </c>
      <c r="D396" s="8">
        <v>505.1</v>
      </c>
      <c r="E396" s="8">
        <v>88.350999999999999</v>
      </c>
    </row>
    <row r="397" spans="1:5" x14ac:dyDescent="0.25">
      <c r="A397" s="7">
        <v>43799</v>
      </c>
      <c r="B397" s="8">
        <v>88.798199999999994</v>
      </c>
      <c r="C397" s="8">
        <v>525.9</v>
      </c>
      <c r="D397" s="8">
        <v>508.6</v>
      </c>
      <c r="E397" s="8">
        <v>88.686999999999998</v>
      </c>
    </row>
    <row r="398" spans="1:5" x14ac:dyDescent="0.25">
      <c r="A398" s="7">
        <v>43830</v>
      </c>
      <c r="B398" s="8">
        <v>88.509100000000004</v>
      </c>
      <c r="C398" s="8">
        <v>517.6</v>
      </c>
      <c r="D398" s="8">
        <v>511.3</v>
      </c>
      <c r="E398" s="8">
        <v>89.03</v>
      </c>
    </row>
    <row r="399" spans="1:5" x14ac:dyDescent="0.25">
      <c r="A399" s="7">
        <v>43861</v>
      </c>
      <c r="B399" s="8">
        <v>88.61</v>
      </c>
      <c r="C399" s="8">
        <v>476.8</v>
      </c>
      <c r="D399" s="8">
        <v>519.29999999999995</v>
      </c>
      <c r="E399" s="8">
        <v>89.370999999999995</v>
      </c>
    </row>
    <row r="400" spans="1:5" x14ac:dyDescent="0.25">
      <c r="A400" s="7">
        <v>43890</v>
      </c>
      <c r="B400" s="8">
        <v>88.621499999999997</v>
      </c>
      <c r="C400" s="8">
        <v>486.9</v>
      </c>
      <c r="D400" s="8">
        <v>523.79999999999995</v>
      </c>
      <c r="E400" s="8">
        <v>89.686000000000007</v>
      </c>
    </row>
    <row r="401" spans="1:5" x14ac:dyDescent="0.25">
      <c r="A401" s="7">
        <v>43921</v>
      </c>
      <c r="B401" s="8">
        <v>88.507999999999996</v>
      </c>
      <c r="C401" s="8">
        <v>467.6</v>
      </c>
      <c r="D401" s="8">
        <v>531.6</v>
      </c>
      <c r="E401" s="8">
        <v>89.936000000000007</v>
      </c>
    </row>
    <row r="402" spans="1:5" x14ac:dyDescent="0.25">
      <c r="A402" s="7">
        <v>43951</v>
      </c>
      <c r="B402" s="8">
        <v>88.431600000000003</v>
      </c>
      <c r="C402" s="8">
        <v>427.3</v>
      </c>
      <c r="D402" s="8">
        <v>528.29999999999995</v>
      </c>
      <c r="E402" s="8">
        <v>90.16</v>
      </c>
    </row>
    <row r="403" spans="1:5" x14ac:dyDescent="0.25">
      <c r="A403" s="7">
        <v>43982</v>
      </c>
      <c r="B403" s="8">
        <v>88.406499999999994</v>
      </c>
      <c r="C403" s="8">
        <v>450.5</v>
      </c>
      <c r="D403" s="8">
        <v>532.20000000000005</v>
      </c>
      <c r="E403" s="8">
        <v>90.408000000000001</v>
      </c>
    </row>
    <row r="404" spans="1:5" x14ac:dyDescent="0.25">
      <c r="A404" s="7">
        <v>44012</v>
      </c>
      <c r="B404" s="8">
        <v>88.366799999999998</v>
      </c>
      <c r="C404" s="8">
        <v>476.3</v>
      </c>
      <c r="D404" s="8">
        <v>522.1</v>
      </c>
      <c r="E404" s="8">
        <v>90.674999999999997</v>
      </c>
    </row>
    <row r="405" spans="1:5" x14ac:dyDescent="0.25">
      <c r="A405" s="7">
        <v>44043</v>
      </c>
      <c r="B405" s="8">
        <v>88.458500000000001</v>
      </c>
      <c r="C405" s="8">
        <v>442.1</v>
      </c>
      <c r="D405" s="8">
        <v>525.70000000000005</v>
      </c>
      <c r="E405" s="8">
        <v>91.007999999999996</v>
      </c>
    </row>
    <row r="406" spans="1:5" x14ac:dyDescent="0.25">
      <c r="A406" s="7">
        <v>44074</v>
      </c>
      <c r="B406" s="8">
        <v>88.544799999999995</v>
      </c>
      <c r="C406" s="8">
        <v>442.7</v>
      </c>
      <c r="D406" s="8">
        <v>512.4</v>
      </c>
      <c r="E406" s="8">
        <v>91.313999999999993</v>
      </c>
    </row>
    <row r="407" spans="1:5" x14ac:dyDescent="0.25">
      <c r="A407" s="7">
        <v>44104</v>
      </c>
      <c r="B407" s="8">
        <v>88.639499999999998</v>
      </c>
      <c r="C407" s="8">
        <v>485.7</v>
      </c>
      <c r="D407" s="8">
        <v>497.8</v>
      </c>
      <c r="E407" s="8">
        <v>91.626999999999995</v>
      </c>
    </row>
    <row r="408" spans="1:5" x14ac:dyDescent="0.25">
      <c r="A408" s="7">
        <v>44135</v>
      </c>
      <c r="B408" s="8">
        <v>88.331599999999995</v>
      </c>
      <c r="C408" s="8">
        <v>478.5</v>
      </c>
      <c r="D408" s="8">
        <v>501</v>
      </c>
      <c r="E408" s="8">
        <v>91.909000000000006</v>
      </c>
    </row>
    <row r="409" spans="1:5" x14ac:dyDescent="0.25">
      <c r="A409" s="7">
        <v>44165</v>
      </c>
      <c r="B409" s="8">
        <v>87.841899999999995</v>
      </c>
      <c r="C409" s="8">
        <v>486.5</v>
      </c>
      <c r="D409" s="8">
        <v>511</v>
      </c>
      <c r="E409" s="8">
        <v>92.218000000000004</v>
      </c>
    </row>
    <row r="410" spans="1:5" x14ac:dyDescent="0.25">
      <c r="A410" s="7">
        <v>44196</v>
      </c>
      <c r="B410" s="8">
        <v>87.434200000000004</v>
      </c>
      <c r="C410" s="8">
        <v>504.9</v>
      </c>
      <c r="D410" s="8">
        <v>521.29999999999995</v>
      </c>
      <c r="E410" s="8">
        <v>92.551000000000002</v>
      </c>
    </row>
    <row r="411" spans="1:5" x14ac:dyDescent="0.25">
      <c r="A411" s="7">
        <v>44227</v>
      </c>
      <c r="B411" s="8">
        <v>87.439899999999994</v>
      </c>
      <c r="C411" s="8">
        <v>481.1</v>
      </c>
      <c r="D411" s="8">
        <v>516.4</v>
      </c>
      <c r="E411" s="8">
        <v>92.85</v>
      </c>
    </row>
    <row r="412" spans="1:5" x14ac:dyDescent="0.25">
      <c r="A412" s="7">
        <v>44255</v>
      </c>
      <c r="B412" s="8">
        <v>87.547200000000004</v>
      </c>
      <c r="C412" s="8">
        <v>508.8</v>
      </c>
      <c r="D412" s="8">
        <v>531</v>
      </c>
      <c r="E412" s="8">
        <v>93.162000000000006</v>
      </c>
    </row>
    <row r="413" spans="1:5" x14ac:dyDescent="0.25">
      <c r="A413" s="7">
        <v>44286</v>
      </c>
      <c r="B413" s="8">
        <v>87.605699999999999</v>
      </c>
      <c r="C413" s="8">
        <v>508.6</v>
      </c>
      <c r="D413" s="8">
        <v>532.6</v>
      </c>
      <c r="E413" s="8">
        <v>93.494</v>
      </c>
    </row>
    <row r="414" spans="1:5" x14ac:dyDescent="0.25">
      <c r="A414" s="7">
        <v>44316</v>
      </c>
      <c r="B414" s="8">
        <v>87.4983</v>
      </c>
      <c r="C414" s="8">
        <v>505.2</v>
      </c>
      <c r="D414" s="8">
        <v>527.79999999999995</v>
      </c>
      <c r="E414" s="8">
        <v>93.831999999999994</v>
      </c>
    </row>
    <row r="415" spans="1:5" x14ac:dyDescent="0.25">
      <c r="A415" s="7">
        <v>44347</v>
      </c>
      <c r="B415" s="8">
        <v>87.377499999999998</v>
      </c>
      <c r="C415" s="8">
        <v>506.9</v>
      </c>
      <c r="D415" s="8">
        <v>542.29999999999995</v>
      </c>
      <c r="E415" s="8">
        <v>94.171999999999997</v>
      </c>
    </row>
    <row r="416" spans="1:5" x14ac:dyDescent="0.25">
      <c r="A416" s="7">
        <v>44377</v>
      </c>
      <c r="B416" s="8">
        <v>87.296899999999994</v>
      </c>
      <c r="C416" s="8">
        <v>503.6</v>
      </c>
      <c r="D416" s="8">
        <v>543.29999999999995</v>
      </c>
      <c r="E416" s="8">
        <v>94.522000000000006</v>
      </c>
    </row>
    <row r="417" spans="1:5" x14ac:dyDescent="0.25">
      <c r="A417" s="7">
        <v>44408</v>
      </c>
      <c r="B417" s="8">
        <v>87.267099999999999</v>
      </c>
      <c r="C417" s="8">
        <v>504.2</v>
      </c>
      <c r="D417" s="8">
        <v>561.29999999999995</v>
      </c>
      <c r="E417" s="8">
        <v>94.891999999999996</v>
      </c>
    </row>
    <row r="418" spans="1:5" x14ac:dyDescent="0.25">
      <c r="A418" s="7">
        <v>44439</v>
      </c>
      <c r="B418" s="8">
        <v>87.300899999999999</v>
      </c>
      <c r="C418" s="8">
        <v>506.3</v>
      </c>
      <c r="D418" s="8">
        <v>571.70000000000005</v>
      </c>
      <c r="E418" s="8">
        <v>95.266000000000005</v>
      </c>
    </row>
    <row r="419" spans="1:5" x14ac:dyDescent="0.25">
      <c r="A419" s="7">
        <v>44469</v>
      </c>
      <c r="B419" s="8">
        <v>87.279799999999994</v>
      </c>
      <c r="C419" s="8">
        <v>509.7</v>
      </c>
      <c r="D419" s="8">
        <v>555</v>
      </c>
      <c r="E419" s="8">
        <v>95.635999999999996</v>
      </c>
    </row>
    <row r="420" spans="1:5" x14ac:dyDescent="0.25">
      <c r="A420" s="7">
        <v>44500</v>
      </c>
      <c r="B420" s="8">
        <v>87.325400000000002</v>
      </c>
      <c r="C420" s="8">
        <v>515.70000000000005</v>
      </c>
      <c r="D420" s="8">
        <v>535</v>
      </c>
      <c r="E420" s="8">
        <v>96.016999999999996</v>
      </c>
    </row>
    <row r="421" spans="1:5" x14ac:dyDescent="0.25">
      <c r="A421" s="7">
        <v>44530</v>
      </c>
      <c r="B421" s="8">
        <v>87.320999999999998</v>
      </c>
      <c r="C421" s="8">
        <v>488.3</v>
      </c>
      <c r="D421" s="8">
        <v>548.5</v>
      </c>
      <c r="E421" s="8">
        <v>96.385000000000005</v>
      </c>
    </row>
    <row r="422" spans="1:5" x14ac:dyDescent="0.25">
      <c r="A422" s="7">
        <v>44561</v>
      </c>
      <c r="B422" s="8">
        <v>87.404600000000002</v>
      </c>
      <c r="C422" s="8">
        <v>491</v>
      </c>
      <c r="D422" s="8">
        <v>555.79999999999995</v>
      </c>
      <c r="E422" s="8">
        <v>96.759</v>
      </c>
    </row>
    <row r="423" spans="1:5" x14ac:dyDescent="0.25">
      <c r="A423" s="7">
        <v>44592</v>
      </c>
      <c r="B423" s="8">
        <v>87.483500000000006</v>
      </c>
      <c r="C423" s="8">
        <v>499.7</v>
      </c>
      <c r="D423" s="8">
        <v>555.5</v>
      </c>
      <c r="E423" s="8">
        <v>97.06</v>
      </c>
    </row>
    <row r="424" spans="1:5" x14ac:dyDescent="0.25">
      <c r="A424" s="7">
        <v>44620</v>
      </c>
      <c r="B424" s="8">
        <v>87.529499999999999</v>
      </c>
      <c r="C424" s="8">
        <v>517</v>
      </c>
      <c r="D424" s="8">
        <v>542.6</v>
      </c>
      <c r="E424" s="8">
        <v>97.350999999999999</v>
      </c>
    </row>
    <row r="425" spans="1:5" x14ac:dyDescent="0.25">
      <c r="A425" s="7">
        <v>44651</v>
      </c>
      <c r="B425" s="8">
        <v>87.523300000000006</v>
      </c>
      <c r="C425" s="6" t="s">
        <v>363</v>
      </c>
      <c r="D425" s="8">
        <v>530.5</v>
      </c>
      <c r="E425" s="8">
        <v>97.662000000000006</v>
      </c>
    </row>
    <row r="426" spans="1:5" x14ac:dyDescent="0.25">
      <c r="A426" s="7">
        <v>44681</v>
      </c>
      <c r="B426" s="8">
        <v>87.436199999999999</v>
      </c>
      <c r="C426" s="8">
        <v>504.8</v>
      </c>
      <c r="D426" s="8">
        <v>518</v>
      </c>
      <c r="E426" s="8">
        <v>97.988</v>
      </c>
    </row>
    <row r="427" spans="1:5" x14ac:dyDescent="0.25">
      <c r="A427" s="7">
        <v>44712</v>
      </c>
      <c r="B427" s="8">
        <v>87.414400000000001</v>
      </c>
      <c r="C427" s="8">
        <v>497.4</v>
      </c>
      <c r="D427" s="8">
        <v>526.9</v>
      </c>
      <c r="E427" s="8">
        <v>98.355000000000004</v>
      </c>
    </row>
    <row r="428" spans="1:5" x14ac:dyDescent="0.25">
      <c r="A428" s="7">
        <v>44742</v>
      </c>
      <c r="B428" s="8">
        <v>87.280799999999999</v>
      </c>
      <c r="C428" s="8">
        <v>498.1</v>
      </c>
      <c r="D428" s="8">
        <v>532.5</v>
      </c>
      <c r="E428" s="8">
        <v>98.698999999999998</v>
      </c>
    </row>
    <row r="429" spans="1:5" x14ac:dyDescent="0.25">
      <c r="A429" s="7">
        <v>44773</v>
      </c>
      <c r="B429" s="8">
        <v>87.250600000000006</v>
      </c>
      <c r="C429" s="8">
        <v>500.4</v>
      </c>
      <c r="D429" s="8">
        <v>520.9</v>
      </c>
      <c r="E429" s="8">
        <v>99.028000000000006</v>
      </c>
    </row>
    <row r="430" spans="1:5" x14ac:dyDescent="0.25">
      <c r="A430" s="7">
        <v>44804</v>
      </c>
      <c r="B430" s="8">
        <v>87.223399999999998</v>
      </c>
      <c r="C430" s="8">
        <v>492.7</v>
      </c>
      <c r="D430" s="8">
        <v>517.9</v>
      </c>
      <c r="E430" s="8">
        <v>99.337999999999994</v>
      </c>
    </row>
    <row r="431" spans="1:5" x14ac:dyDescent="0.25">
      <c r="A431" s="7">
        <v>44834</v>
      </c>
      <c r="B431" s="8">
        <v>87.259399999999999</v>
      </c>
      <c r="C431" s="8">
        <v>505.6</v>
      </c>
      <c r="D431" s="8">
        <v>513.9</v>
      </c>
      <c r="E431" s="8">
        <v>99.632999999999996</v>
      </c>
    </row>
    <row r="432" spans="1:5" x14ac:dyDescent="0.25">
      <c r="A432" s="7">
        <v>44865</v>
      </c>
      <c r="B432" s="8">
        <v>87.203999999999994</v>
      </c>
      <c r="C432" s="8">
        <v>485.6</v>
      </c>
      <c r="D432" s="8">
        <v>513.4</v>
      </c>
      <c r="E432" s="8">
        <v>99.834000000000003</v>
      </c>
    </row>
    <row r="433" spans="1:5" x14ac:dyDescent="0.25">
      <c r="A433" s="7">
        <v>44895</v>
      </c>
      <c r="B433" s="8">
        <v>87.11</v>
      </c>
      <c r="C433" s="8">
        <v>474.9</v>
      </c>
      <c r="D433" s="8">
        <v>506.2</v>
      </c>
      <c r="E433" s="8">
        <v>99.891000000000005</v>
      </c>
    </row>
    <row r="434" spans="1:5" x14ac:dyDescent="0.25">
      <c r="A434" s="7">
        <v>44926</v>
      </c>
      <c r="B434" s="8">
        <v>87.069000000000003</v>
      </c>
      <c r="C434" s="8">
        <v>476.9</v>
      </c>
      <c r="D434" s="8">
        <v>498</v>
      </c>
      <c r="E434" s="8">
        <v>99.900999999999996</v>
      </c>
    </row>
    <row r="435" spans="1:5" x14ac:dyDescent="0.25">
      <c r="A435" s="7">
        <v>44957</v>
      </c>
      <c r="B435" s="8">
        <v>87.011399999999995</v>
      </c>
      <c r="C435" s="8">
        <v>477</v>
      </c>
      <c r="D435" s="8">
        <v>487.9</v>
      </c>
      <c r="E435" s="8">
        <v>99.888999999999996</v>
      </c>
    </row>
    <row r="436" spans="1:5" x14ac:dyDescent="0.25">
      <c r="A436" s="7">
        <v>44985</v>
      </c>
      <c r="B436" s="8">
        <v>87.033000000000001</v>
      </c>
      <c r="C436" s="8">
        <v>469.9</v>
      </c>
      <c r="D436" s="8">
        <v>484.8</v>
      </c>
      <c r="E436" s="8">
        <v>99.878</v>
      </c>
    </row>
    <row r="437" spans="1:5" x14ac:dyDescent="0.25">
      <c r="A437" s="7">
        <v>45016</v>
      </c>
      <c r="B437" s="8">
        <v>86.985500000000002</v>
      </c>
      <c r="C437" s="8">
        <v>474.7</v>
      </c>
      <c r="D437" s="8">
        <v>491.4</v>
      </c>
      <c r="E437" s="8">
        <v>99.888000000000005</v>
      </c>
    </row>
    <row r="438" spans="1:5" x14ac:dyDescent="0.25">
      <c r="A438" s="7">
        <v>45046</v>
      </c>
      <c r="B438" s="8">
        <v>87.017300000000006</v>
      </c>
      <c r="C438" s="8">
        <v>476.8</v>
      </c>
      <c r="D438" s="8">
        <v>496.6</v>
      </c>
      <c r="E438" s="8">
        <v>99.903999999999996</v>
      </c>
    </row>
    <row r="439" spans="1:5" x14ac:dyDescent="0.25">
      <c r="A439" s="7">
        <v>45077</v>
      </c>
      <c r="B439" s="8">
        <v>86.975999999999999</v>
      </c>
      <c r="C439" s="8">
        <v>476.6</v>
      </c>
      <c r="D439" s="8">
        <v>499.3</v>
      </c>
      <c r="E439" s="8">
        <v>99.947999999999993</v>
      </c>
    </row>
    <row r="440" spans="1:5" x14ac:dyDescent="0.25">
      <c r="A440" s="7">
        <v>45107</v>
      </c>
      <c r="B440" s="8">
        <v>86.980500000000006</v>
      </c>
      <c r="C440" s="8">
        <v>469.8</v>
      </c>
      <c r="D440" s="8">
        <v>501</v>
      </c>
      <c r="E440" s="8">
        <v>100</v>
      </c>
    </row>
    <row r="441" spans="1:5" x14ac:dyDescent="0.25">
      <c r="A441" s="7">
        <v>45138</v>
      </c>
      <c r="B441" s="8">
        <v>86.833600000000004</v>
      </c>
      <c r="C441" s="8">
        <v>462.8</v>
      </c>
      <c r="D441" s="8">
        <v>498.4</v>
      </c>
      <c r="E441" s="8">
        <v>100.06399999999999</v>
      </c>
    </row>
    <row r="442" spans="1:5" x14ac:dyDescent="0.25">
      <c r="A442" s="7">
        <v>45169</v>
      </c>
      <c r="B442" s="8">
        <v>86.698499999999996</v>
      </c>
      <c r="C442" s="6" t="s">
        <v>363</v>
      </c>
      <c r="D442" s="8">
        <v>495.5</v>
      </c>
      <c r="E442" s="8">
        <v>100.173</v>
      </c>
    </row>
    <row r="443" spans="1:5" x14ac:dyDescent="0.25">
      <c r="A443" s="7">
        <v>45199</v>
      </c>
      <c r="B443" s="8">
        <v>86.52</v>
      </c>
      <c r="C443" s="6" t="s">
        <v>363</v>
      </c>
      <c r="D443" s="8">
        <v>493.1</v>
      </c>
      <c r="E443" s="8">
        <v>100.31</v>
      </c>
    </row>
    <row r="444" spans="1:5" x14ac:dyDescent="0.25">
      <c r="A444" s="7">
        <v>45230</v>
      </c>
      <c r="B444" s="8">
        <v>86.43</v>
      </c>
      <c r="C444" s="6" t="s">
        <v>363</v>
      </c>
      <c r="D444" s="8">
        <v>486.8</v>
      </c>
      <c r="E444" s="8">
        <v>100.465</v>
      </c>
    </row>
    <row r="445" spans="1:5" x14ac:dyDescent="0.25">
      <c r="A445" s="7">
        <v>45260</v>
      </c>
      <c r="B445" s="8">
        <v>86.43</v>
      </c>
      <c r="C445" s="8">
        <v>442.8</v>
      </c>
      <c r="D445" s="8">
        <v>483.8</v>
      </c>
      <c r="E445" s="8">
        <v>100.611</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316"/>
  <sheetViews>
    <sheetView workbookViewId="0">
      <pane xSplit="1" ySplit="4" topLeftCell="B5" activePane="bottomRight" state="frozen"/>
      <selection pane="topRight"/>
      <selection pane="bottomLeft"/>
      <selection pane="bottomRight"/>
    </sheetView>
  </sheetViews>
  <sheetFormatPr defaultRowHeight="15" x14ac:dyDescent="0.25"/>
  <cols>
    <col min="1" max="1" width="16.42578125" bestFit="1" customWidth="1"/>
    <col min="2" max="3" width="22.140625" bestFit="1" customWidth="1"/>
    <col min="4" max="4" width="22.42578125" bestFit="1" customWidth="1"/>
    <col min="5" max="5" width="22.140625" bestFit="1" customWidth="1"/>
    <col min="6" max="6" width="22" bestFit="1" customWidth="1"/>
    <col min="7" max="8" width="22.28515625" bestFit="1" customWidth="1"/>
    <col min="9" max="9" width="22.42578125" bestFit="1" customWidth="1"/>
    <col min="10" max="10" width="21.42578125" bestFit="1" customWidth="1"/>
    <col min="11" max="13" width="21.85546875" bestFit="1" customWidth="1"/>
    <col min="14" max="14" width="22" bestFit="1" customWidth="1"/>
    <col min="15" max="15" width="21.85546875" bestFit="1" customWidth="1"/>
    <col min="16" max="17" width="22" bestFit="1" customWidth="1"/>
    <col min="18" max="19" width="21.42578125" bestFit="1" customWidth="1"/>
    <col min="20" max="21" width="21.140625" bestFit="1" customWidth="1"/>
    <col min="22" max="22" width="21.28515625" bestFit="1" customWidth="1"/>
    <col min="23" max="23" width="21.7109375" bestFit="1" customWidth="1"/>
    <col min="24" max="24" width="21.28515625" bestFit="1" customWidth="1"/>
    <col min="25" max="26" width="21.7109375" bestFit="1" customWidth="1"/>
  </cols>
  <sheetData>
    <row r="1" spans="1:43" ht="144" x14ac:dyDescent="0.25">
      <c r="A1" s="9" t="str">
        <f ca="1">HYPERLINK("#"&amp;CELL("address",'Summary Documentation'!A1),"Back to menu")</f>
        <v>Back to menu</v>
      </c>
      <c r="B1" s="10" t="s">
        <v>143</v>
      </c>
      <c r="C1" s="10" t="s">
        <v>151</v>
      </c>
      <c r="D1" s="10" t="s">
        <v>158</v>
      </c>
      <c r="E1" s="10" t="s">
        <v>163</v>
      </c>
      <c r="F1" s="10" t="s">
        <v>170</v>
      </c>
      <c r="G1" s="10" t="s">
        <v>174</v>
      </c>
      <c r="H1" s="10" t="s">
        <v>180</v>
      </c>
      <c r="I1" s="10" t="s">
        <v>190</v>
      </c>
      <c r="J1" s="10" t="s">
        <v>195</v>
      </c>
      <c r="K1" s="10" t="s">
        <v>200</v>
      </c>
      <c r="L1" s="10" t="s">
        <v>207</v>
      </c>
      <c r="M1" s="10" t="s">
        <v>210</v>
      </c>
      <c r="N1" s="10" t="s">
        <v>213</v>
      </c>
      <c r="O1" s="10" t="s">
        <v>216</v>
      </c>
      <c r="P1" s="10" t="s">
        <v>220</v>
      </c>
      <c r="Q1" s="10" t="s">
        <v>227</v>
      </c>
      <c r="R1" s="10" t="s">
        <v>232</v>
      </c>
      <c r="S1" s="10" t="s">
        <v>237</v>
      </c>
      <c r="T1" s="10" t="s">
        <v>241</v>
      </c>
      <c r="U1" s="10" t="s">
        <v>248</v>
      </c>
      <c r="V1" s="10" t="s">
        <v>252</v>
      </c>
      <c r="W1" s="10" t="s">
        <v>257</v>
      </c>
      <c r="X1" s="10" t="s">
        <v>266</v>
      </c>
      <c r="Y1" s="10" t="s">
        <v>268</v>
      </c>
      <c r="Z1" s="10" t="s">
        <v>272</v>
      </c>
      <c r="AA1" s="10" t="s">
        <v>277</v>
      </c>
      <c r="AB1" s="10" t="s">
        <v>284</v>
      </c>
      <c r="AC1" s="10" t="s">
        <v>288</v>
      </c>
      <c r="AD1" s="10" t="s">
        <v>295</v>
      </c>
      <c r="AE1" s="10" t="s">
        <v>297</v>
      </c>
      <c r="AF1" s="10" t="s">
        <v>299</v>
      </c>
      <c r="AG1" s="10" t="s">
        <v>302</v>
      </c>
      <c r="AH1" s="10" t="s">
        <v>310</v>
      </c>
      <c r="AI1" s="10" t="s">
        <v>317</v>
      </c>
      <c r="AJ1" s="10" t="s">
        <v>320</v>
      </c>
      <c r="AK1" s="10" t="s">
        <v>327</v>
      </c>
      <c r="AL1" s="10" t="s">
        <v>331</v>
      </c>
      <c r="AM1" s="10" t="s">
        <v>338</v>
      </c>
      <c r="AN1" s="10" t="s">
        <v>343</v>
      </c>
      <c r="AO1" s="10" t="s">
        <v>346</v>
      </c>
      <c r="AP1" s="10" t="s">
        <v>350</v>
      </c>
      <c r="AQ1" s="10" t="s">
        <v>357</v>
      </c>
    </row>
    <row r="2" spans="1:43" ht="48" x14ac:dyDescent="0.25">
      <c r="B2" s="10" t="s">
        <v>367</v>
      </c>
      <c r="C2" s="10" t="s">
        <v>367</v>
      </c>
      <c r="D2" s="10" t="s">
        <v>368</v>
      </c>
      <c r="E2" s="10" t="s">
        <v>369</v>
      </c>
      <c r="F2" s="10" t="s">
        <v>369</v>
      </c>
      <c r="G2" s="10" t="s">
        <v>369</v>
      </c>
      <c r="H2" s="10" t="s">
        <v>370</v>
      </c>
      <c r="I2" s="10" t="s">
        <v>370</v>
      </c>
      <c r="J2" s="10" t="s">
        <v>370</v>
      </c>
      <c r="K2" s="10" t="s">
        <v>371</v>
      </c>
      <c r="L2" s="10" t="s">
        <v>371</v>
      </c>
      <c r="M2" s="10" t="s">
        <v>371</v>
      </c>
      <c r="N2" s="10" t="s">
        <v>371</v>
      </c>
      <c r="O2" s="10" t="s">
        <v>371</v>
      </c>
      <c r="P2" s="10" t="s">
        <v>372</v>
      </c>
      <c r="Q2" s="10" t="s">
        <v>372</v>
      </c>
      <c r="R2" s="10" t="s">
        <v>373</v>
      </c>
      <c r="S2" s="10" t="s">
        <v>373</v>
      </c>
      <c r="T2" s="10" t="s">
        <v>374</v>
      </c>
      <c r="U2" s="10" t="s">
        <v>374</v>
      </c>
      <c r="V2" s="10" t="s">
        <v>369</v>
      </c>
      <c r="W2" s="10" t="s">
        <v>375</v>
      </c>
      <c r="X2" s="10" t="s">
        <v>369</v>
      </c>
      <c r="Y2" s="10" t="s">
        <v>375</v>
      </c>
      <c r="Z2" s="10" t="s">
        <v>375</v>
      </c>
      <c r="AA2" s="10" t="s">
        <v>376</v>
      </c>
      <c r="AB2" s="10" t="s">
        <v>376</v>
      </c>
      <c r="AC2" s="10" t="s">
        <v>377</v>
      </c>
      <c r="AD2" s="10" t="s">
        <v>377</v>
      </c>
      <c r="AE2" s="10" t="s">
        <v>377</v>
      </c>
      <c r="AF2" s="10" t="s">
        <v>377</v>
      </c>
      <c r="AG2" s="10" t="s">
        <v>378</v>
      </c>
      <c r="AH2" s="10" t="s">
        <v>371</v>
      </c>
      <c r="AI2" s="10" t="s">
        <v>371</v>
      </c>
      <c r="AJ2" s="10" t="s">
        <v>379</v>
      </c>
      <c r="AK2" s="10" t="s">
        <v>379</v>
      </c>
      <c r="AL2" s="10" t="s">
        <v>380</v>
      </c>
      <c r="AM2" s="10" t="s">
        <v>377</v>
      </c>
      <c r="AN2" s="10" t="s">
        <v>377</v>
      </c>
      <c r="AO2" s="10" t="s">
        <v>377</v>
      </c>
      <c r="AP2" s="10" t="s">
        <v>369</v>
      </c>
      <c r="AQ2" s="10" t="s">
        <v>381</v>
      </c>
    </row>
    <row r="3" spans="1:43" ht="24" x14ac:dyDescent="0.25">
      <c r="B3" s="10" t="s">
        <v>142</v>
      </c>
      <c r="C3" s="10" t="s">
        <v>142</v>
      </c>
      <c r="D3" s="10" t="s">
        <v>156</v>
      </c>
      <c r="E3" s="10" t="s">
        <v>25</v>
      </c>
      <c r="F3" s="10" t="s">
        <v>25</v>
      </c>
      <c r="G3" s="10" t="s">
        <v>25</v>
      </c>
      <c r="H3" s="10" t="s">
        <v>178</v>
      </c>
      <c r="I3" s="10" t="s">
        <v>178</v>
      </c>
      <c r="J3" s="10" t="s">
        <v>178</v>
      </c>
      <c r="K3" s="10" t="s">
        <v>199</v>
      </c>
      <c r="L3" s="10" t="s">
        <v>199</v>
      </c>
      <c r="M3" s="10" t="s">
        <v>199</v>
      </c>
      <c r="N3" s="10" t="s">
        <v>199</v>
      </c>
      <c r="O3" s="10" t="s">
        <v>199</v>
      </c>
      <c r="P3" s="10" t="s">
        <v>219</v>
      </c>
      <c r="Q3" s="10" t="s">
        <v>219</v>
      </c>
      <c r="R3" s="10" t="s">
        <v>230</v>
      </c>
      <c r="S3" s="10" t="s">
        <v>230</v>
      </c>
      <c r="T3" s="10" t="s">
        <v>240</v>
      </c>
      <c r="U3" s="10" t="s">
        <v>240</v>
      </c>
      <c r="V3" s="10" t="s">
        <v>49</v>
      </c>
      <c r="W3" s="10" t="s">
        <v>49</v>
      </c>
      <c r="X3" s="10" t="s">
        <v>49</v>
      </c>
      <c r="Y3" s="10" t="s">
        <v>49</v>
      </c>
      <c r="Z3" s="10" t="s">
        <v>49</v>
      </c>
      <c r="AA3" s="10" t="s">
        <v>276</v>
      </c>
      <c r="AB3" s="10" t="s">
        <v>276</v>
      </c>
      <c r="AC3" s="10" t="s">
        <v>287</v>
      </c>
      <c r="AD3" s="10" t="s">
        <v>287</v>
      </c>
      <c r="AE3" s="10" t="s">
        <v>287</v>
      </c>
      <c r="AF3" s="10" t="s">
        <v>287</v>
      </c>
      <c r="AG3" s="10" t="s">
        <v>301</v>
      </c>
      <c r="AH3" s="10" t="s">
        <v>309</v>
      </c>
      <c r="AI3" s="10" t="s">
        <v>309</v>
      </c>
      <c r="AJ3" s="10" t="s">
        <v>319</v>
      </c>
      <c r="AK3" s="10" t="s">
        <v>319</v>
      </c>
      <c r="AL3" s="10" t="s">
        <v>319</v>
      </c>
      <c r="AM3" s="10" t="s">
        <v>337</v>
      </c>
      <c r="AN3" s="10" t="s">
        <v>337</v>
      </c>
      <c r="AO3" s="10" t="s">
        <v>337</v>
      </c>
      <c r="AP3" s="10" t="s">
        <v>349</v>
      </c>
      <c r="AQ3" s="10" t="s">
        <v>355</v>
      </c>
    </row>
    <row r="4" spans="1:43" x14ac:dyDescent="0.25">
      <c r="A4" s="4" t="s">
        <v>362</v>
      </c>
      <c r="B4" s="5" t="s">
        <v>140</v>
      </c>
      <c r="C4" s="5" t="s">
        <v>150</v>
      </c>
      <c r="D4" s="5" t="s">
        <v>155</v>
      </c>
      <c r="E4" s="5" t="s">
        <v>162</v>
      </c>
      <c r="F4" s="5" t="s">
        <v>169</v>
      </c>
      <c r="G4" s="5" t="s">
        <v>173</v>
      </c>
      <c r="H4" s="5" t="s">
        <v>177</v>
      </c>
      <c r="I4" s="5" t="s">
        <v>188</v>
      </c>
      <c r="J4" s="5" t="s">
        <v>193</v>
      </c>
      <c r="K4" s="5" t="s">
        <v>198</v>
      </c>
      <c r="L4" s="5" t="s">
        <v>206</v>
      </c>
      <c r="M4" s="5" t="s">
        <v>209</v>
      </c>
      <c r="N4" s="5" t="s">
        <v>212</v>
      </c>
      <c r="O4" s="5" t="s">
        <v>215</v>
      </c>
      <c r="P4" s="5" t="s">
        <v>218</v>
      </c>
      <c r="Q4" s="5" t="s">
        <v>226</v>
      </c>
      <c r="R4" s="5" t="s">
        <v>229</v>
      </c>
      <c r="S4" s="5" t="s">
        <v>236</v>
      </c>
      <c r="T4" s="5" t="s">
        <v>239</v>
      </c>
      <c r="U4" s="5" t="s">
        <v>246</v>
      </c>
      <c r="V4" s="5" t="s">
        <v>251</v>
      </c>
      <c r="W4" s="5" t="s">
        <v>254</v>
      </c>
      <c r="X4" s="5" t="s">
        <v>265</v>
      </c>
      <c r="Y4" s="5" t="s">
        <v>267</v>
      </c>
      <c r="Z4" s="5" t="s">
        <v>271</v>
      </c>
      <c r="AA4" s="5" t="s">
        <v>275</v>
      </c>
      <c r="AB4" s="5" t="s">
        <v>283</v>
      </c>
      <c r="AC4" s="5" t="s">
        <v>286</v>
      </c>
      <c r="AD4" s="5" t="s">
        <v>294</v>
      </c>
      <c r="AE4" s="5" t="s">
        <v>296</v>
      </c>
      <c r="AF4" s="5" t="s">
        <v>298</v>
      </c>
      <c r="AG4" s="5" t="s">
        <v>300</v>
      </c>
      <c r="AH4" s="5" t="s">
        <v>308</v>
      </c>
      <c r="AI4" s="5" t="s">
        <v>316</v>
      </c>
      <c r="AJ4" s="5" t="s">
        <v>318</v>
      </c>
      <c r="AK4" s="5" t="s">
        <v>326</v>
      </c>
      <c r="AL4" s="5" t="s">
        <v>330</v>
      </c>
      <c r="AM4" s="5" t="s">
        <v>336</v>
      </c>
      <c r="AN4" s="5" t="s">
        <v>342</v>
      </c>
      <c r="AO4" s="5" t="s">
        <v>345</v>
      </c>
      <c r="AP4" s="5" t="s">
        <v>348</v>
      </c>
      <c r="AQ4" s="5" t="s">
        <v>354</v>
      </c>
    </row>
    <row r="5" spans="1:43" x14ac:dyDescent="0.25">
      <c r="A5" s="7">
        <v>16802</v>
      </c>
      <c r="AP5" s="8">
        <v>7.8570000000000002</v>
      </c>
    </row>
    <row r="6" spans="1:43" x14ac:dyDescent="0.25">
      <c r="A6" s="7">
        <v>16892</v>
      </c>
      <c r="AP6" s="6" t="s">
        <v>363</v>
      </c>
    </row>
    <row r="7" spans="1:43" x14ac:dyDescent="0.25">
      <c r="A7" s="7">
        <v>16983</v>
      </c>
      <c r="AP7" s="6" t="s">
        <v>363</v>
      </c>
    </row>
    <row r="8" spans="1:43" x14ac:dyDescent="0.25">
      <c r="A8" s="7">
        <v>17075</v>
      </c>
      <c r="AP8" s="6" t="s">
        <v>363</v>
      </c>
    </row>
    <row r="9" spans="1:43" x14ac:dyDescent="0.25">
      <c r="A9" s="7">
        <v>17167</v>
      </c>
      <c r="AP9" s="8">
        <v>7.7141999999999999</v>
      </c>
    </row>
    <row r="10" spans="1:43" x14ac:dyDescent="0.25">
      <c r="A10" s="7">
        <v>17257</v>
      </c>
      <c r="AP10" s="6" t="s">
        <v>363</v>
      </c>
    </row>
    <row r="11" spans="1:43" x14ac:dyDescent="0.25">
      <c r="A11" s="7">
        <v>17348</v>
      </c>
      <c r="AP11" s="6" t="s">
        <v>363</v>
      </c>
    </row>
    <row r="12" spans="1:43" x14ac:dyDescent="0.25">
      <c r="A12" s="7">
        <v>17440</v>
      </c>
      <c r="AP12" s="6" t="s">
        <v>363</v>
      </c>
    </row>
    <row r="13" spans="1:43" x14ac:dyDescent="0.25">
      <c r="A13" s="7">
        <v>17532</v>
      </c>
      <c r="AP13" s="8">
        <v>9.3475000000000001</v>
      </c>
    </row>
    <row r="14" spans="1:43" x14ac:dyDescent="0.25">
      <c r="A14" s="7">
        <v>17623</v>
      </c>
      <c r="AP14" s="6" t="s">
        <v>363</v>
      </c>
    </row>
    <row r="15" spans="1:43" x14ac:dyDescent="0.25">
      <c r="A15" s="7">
        <v>17714</v>
      </c>
      <c r="AP15" s="6" t="s">
        <v>363</v>
      </c>
    </row>
    <row r="16" spans="1:43" x14ac:dyDescent="0.25">
      <c r="A16" s="7">
        <v>17806</v>
      </c>
      <c r="AP16" s="6" t="s">
        <v>363</v>
      </c>
    </row>
    <row r="17" spans="1:42" x14ac:dyDescent="0.25">
      <c r="A17" s="7">
        <v>17898</v>
      </c>
      <c r="AP17" s="8">
        <v>10.401199999999999</v>
      </c>
    </row>
    <row r="18" spans="1:42" x14ac:dyDescent="0.25">
      <c r="A18" s="7">
        <v>17988</v>
      </c>
      <c r="AP18" s="6" t="s">
        <v>363</v>
      </c>
    </row>
    <row r="19" spans="1:42" x14ac:dyDescent="0.25">
      <c r="A19" s="7">
        <v>18079</v>
      </c>
      <c r="AP19" s="6" t="s">
        <v>363</v>
      </c>
    </row>
    <row r="20" spans="1:42" x14ac:dyDescent="0.25">
      <c r="A20" s="7">
        <v>18171</v>
      </c>
      <c r="AP20" s="6" t="s">
        <v>363</v>
      </c>
    </row>
    <row r="21" spans="1:42" x14ac:dyDescent="0.25">
      <c r="A21" s="7">
        <v>18263</v>
      </c>
      <c r="AP21" s="8">
        <v>10.365500000000001</v>
      </c>
    </row>
    <row r="22" spans="1:42" x14ac:dyDescent="0.25">
      <c r="A22" s="7">
        <v>18353</v>
      </c>
      <c r="AP22" s="6" t="s">
        <v>363</v>
      </c>
    </row>
    <row r="23" spans="1:42" x14ac:dyDescent="0.25">
      <c r="A23" s="7">
        <v>18444</v>
      </c>
      <c r="AP23" s="6" t="s">
        <v>363</v>
      </c>
    </row>
    <row r="24" spans="1:42" x14ac:dyDescent="0.25">
      <c r="A24" s="7">
        <v>18536</v>
      </c>
      <c r="AP24" s="6" t="s">
        <v>363</v>
      </c>
    </row>
    <row r="25" spans="1:42" x14ac:dyDescent="0.25">
      <c r="A25" s="7">
        <v>18628</v>
      </c>
      <c r="AP25" s="8">
        <v>10.491099999999999</v>
      </c>
    </row>
    <row r="26" spans="1:42" x14ac:dyDescent="0.25">
      <c r="A26" s="7">
        <v>18718</v>
      </c>
      <c r="AP26" s="6" t="s">
        <v>363</v>
      </c>
    </row>
    <row r="27" spans="1:42" x14ac:dyDescent="0.25">
      <c r="A27" s="7">
        <v>18809</v>
      </c>
      <c r="AP27" s="6" t="s">
        <v>363</v>
      </c>
    </row>
    <row r="28" spans="1:42" x14ac:dyDescent="0.25">
      <c r="A28" s="7">
        <v>18901</v>
      </c>
      <c r="AP28" s="6" t="s">
        <v>363</v>
      </c>
    </row>
    <row r="29" spans="1:42" x14ac:dyDescent="0.25">
      <c r="A29" s="7">
        <v>18993</v>
      </c>
      <c r="AP29" s="8">
        <v>11.709099999999999</v>
      </c>
    </row>
    <row r="30" spans="1:42" x14ac:dyDescent="0.25">
      <c r="A30" s="7">
        <v>19084</v>
      </c>
      <c r="AP30" s="8">
        <v>12.0494</v>
      </c>
    </row>
    <row r="31" spans="1:42" x14ac:dyDescent="0.25">
      <c r="A31" s="7">
        <v>19175</v>
      </c>
      <c r="AP31" s="8">
        <v>12.0113</v>
      </c>
    </row>
    <row r="32" spans="1:42" x14ac:dyDescent="0.25">
      <c r="A32" s="7">
        <v>19267</v>
      </c>
      <c r="AP32" s="8">
        <v>11.9816</v>
      </c>
    </row>
    <row r="33" spans="1:42" x14ac:dyDescent="0.25">
      <c r="A33" s="7">
        <v>19359</v>
      </c>
      <c r="AP33" s="8">
        <v>12.0113</v>
      </c>
    </row>
    <row r="34" spans="1:42" x14ac:dyDescent="0.25">
      <c r="A34" s="7">
        <v>19449</v>
      </c>
      <c r="AP34" s="8">
        <v>12.041700000000001</v>
      </c>
    </row>
    <row r="35" spans="1:42" x14ac:dyDescent="0.25">
      <c r="A35" s="7">
        <v>19540</v>
      </c>
      <c r="AP35" s="8">
        <v>12.2148</v>
      </c>
    </row>
    <row r="36" spans="1:42" x14ac:dyDescent="0.25">
      <c r="A36" s="7">
        <v>19632</v>
      </c>
      <c r="AP36" s="8">
        <v>12.3802</v>
      </c>
    </row>
    <row r="37" spans="1:42" x14ac:dyDescent="0.25">
      <c r="A37" s="7">
        <v>19724</v>
      </c>
      <c r="AP37" s="8">
        <v>12.3576</v>
      </c>
    </row>
    <row r="38" spans="1:42" x14ac:dyDescent="0.25">
      <c r="A38" s="7">
        <v>19814</v>
      </c>
      <c r="AP38" s="8">
        <v>12.1845</v>
      </c>
    </row>
    <row r="39" spans="1:42" x14ac:dyDescent="0.25">
      <c r="A39" s="7">
        <v>19905</v>
      </c>
      <c r="AP39" s="8">
        <v>12.064299999999999</v>
      </c>
    </row>
    <row r="40" spans="1:42" x14ac:dyDescent="0.25">
      <c r="A40" s="7">
        <v>19997</v>
      </c>
      <c r="AP40" s="8">
        <v>12.064299999999999</v>
      </c>
    </row>
    <row r="41" spans="1:42" x14ac:dyDescent="0.25">
      <c r="A41" s="7">
        <v>20089</v>
      </c>
      <c r="AP41" s="8">
        <v>12.0791</v>
      </c>
    </row>
    <row r="42" spans="1:42" x14ac:dyDescent="0.25">
      <c r="A42" s="7">
        <v>20179</v>
      </c>
      <c r="W42" s="6" t="s">
        <v>363</v>
      </c>
      <c r="Y42" s="8">
        <v>5.34</v>
      </c>
      <c r="Z42" s="8">
        <v>6.5</v>
      </c>
      <c r="AP42" s="8">
        <v>12.109500000000001</v>
      </c>
    </row>
    <row r="43" spans="1:42" x14ac:dyDescent="0.25">
      <c r="A43" s="7">
        <v>20270</v>
      </c>
      <c r="W43" s="6" t="s">
        <v>363</v>
      </c>
      <c r="Y43" s="6" t="s">
        <v>363</v>
      </c>
      <c r="Z43" s="6" t="s">
        <v>363</v>
      </c>
      <c r="AP43" s="8">
        <v>12.2148</v>
      </c>
    </row>
    <row r="44" spans="1:42" x14ac:dyDescent="0.25">
      <c r="A44" s="7">
        <v>20362</v>
      </c>
      <c r="W44" s="6" t="s">
        <v>363</v>
      </c>
      <c r="Y44" s="8">
        <v>5.55</v>
      </c>
      <c r="Z44" s="8">
        <v>6.89</v>
      </c>
      <c r="AP44" s="8">
        <v>12.3802</v>
      </c>
    </row>
    <row r="45" spans="1:42" x14ac:dyDescent="0.25">
      <c r="A45" s="7">
        <v>20454</v>
      </c>
      <c r="W45" s="6" t="s">
        <v>363</v>
      </c>
      <c r="Y45" s="6" t="s">
        <v>363</v>
      </c>
      <c r="Z45" s="6" t="s">
        <v>363</v>
      </c>
      <c r="AP45" s="8">
        <v>12.6587</v>
      </c>
    </row>
    <row r="46" spans="1:42" x14ac:dyDescent="0.25">
      <c r="A46" s="7">
        <v>20545</v>
      </c>
      <c r="W46" s="6" t="s">
        <v>363</v>
      </c>
      <c r="Y46" s="8">
        <v>6.19</v>
      </c>
      <c r="Z46" s="8">
        <v>7.41</v>
      </c>
      <c r="AP46" s="8">
        <v>13.2233</v>
      </c>
    </row>
    <row r="47" spans="1:42" x14ac:dyDescent="0.25">
      <c r="A47" s="7">
        <v>20636</v>
      </c>
      <c r="W47" s="6" t="s">
        <v>363</v>
      </c>
      <c r="Y47" s="6" t="s">
        <v>363</v>
      </c>
      <c r="Z47" s="6" t="s">
        <v>363</v>
      </c>
      <c r="AP47" s="8">
        <v>13.178100000000001</v>
      </c>
    </row>
    <row r="48" spans="1:42" x14ac:dyDescent="0.25">
      <c r="A48" s="7">
        <v>20728</v>
      </c>
      <c r="W48" s="6" t="s">
        <v>363</v>
      </c>
      <c r="Y48" s="8">
        <v>6.67</v>
      </c>
      <c r="Z48" s="8">
        <v>8.32</v>
      </c>
      <c r="AP48" s="8">
        <v>13.531499999999999</v>
      </c>
    </row>
    <row r="49" spans="1:42" x14ac:dyDescent="0.25">
      <c r="A49" s="7">
        <v>20820</v>
      </c>
      <c r="W49" s="6" t="s">
        <v>363</v>
      </c>
      <c r="Y49" s="6" t="s">
        <v>363</v>
      </c>
      <c r="Z49" s="6" t="s">
        <v>363</v>
      </c>
      <c r="AP49" s="8">
        <v>13.6595</v>
      </c>
    </row>
    <row r="50" spans="1:42" x14ac:dyDescent="0.25">
      <c r="A50" s="7">
        <v>20910</v>
      </c>
      <c r="W50" s="6" t="s">
        <v>363</v>
      </c>
      <c r="Y50" s="8">
        <v>7.31</v>
      </c>
      <c r="Z50" s="8">
        <v>9.49</v>
      </c>
      <c r="AP50" s="8">
        <v>13.7951</v>
      </c>
    </row>
    <row r="51" spans="1:42" x14ac:dyDescent="0.25">
      <c r="A51" s="7">
        <v>21001</v>
      </c>
      <c r="W51" s="6" t="s">
        <v>363</v>
      </c>
      <c r="Y51" s="6" t="s">
        <v>363</v>
      </c>
      <c r="Z51" s="6" t="s">
        <v>363</v>
      </c>
      <c r="AP51" s="8">
        <v>13.976000000000001</v>
      </c>
    </row>
    <row r="52" spans="1:42" x14ac:dyDescent="0.25">
      <c r="A52" s="7">
        <v>21093</v>
      </c>
      <c r="W52" s="6" t="s">
        <v>363</v>
      </c>
      <c r="Y52" s="8">
        <v>8.11</v>
      </c>
      <c r="Z52" s="8">
        <v>10.6</v>
      </c>
      <c r="AP52" s="8">
        <v>14.065899999999999</v>
      </c>
    </row>
    <row r="53" spans="1:42" x14ac:dyDescent="0.25">
      <c r="A53" s="7">
        <v>21185</v>
      </c>
      <c r="W53" s="6" t="s">
        <v>363</v>
      </c>
      <c r="Y53" s="6" t="s">
        <v>363</v>
      </c>
      <c r="Z53" s="6" t="s">
        <v>363</v>
      </c>
      <c r="AP53" s="8">
        <v>14.0587</v>
      </c>
    </row>
    <row r="54" spans="1:42" x14ac:dyDescent="0.25">
      <c r="A54" s="7">
        <v>21275</v>
      </c>
      <c r="W54" s="6" t="s">
        <v>363</v>
      </c>
      <c r="Y54" s="8">
        <v>8.58</v>
      </c>
      <c r="Z54" s="8">
        <v>11.4</v>
      </c>
      <c r="AP54" s="8">
        <v>13.7273</v>
      </c>
    </row>
    <row r="55" spans="1:42" x14ac:dyDescent="0.25">
      <c r="A55" s="7">
        <v>21366</v>
      </c>
      <c r="W55" s="6" t="s">
        <v>363</v>
      </c>
      <c r="Y55" s="6" t="s">
        <v>363</v>
      </c>
      <c r="Z55" s="6" t="s">
        <v>363</v>
      </c>
      <c r="AP55" s="8">
        <v>13.8177</v>
      </c>
    </row>
    <row r="56" spans="1:42" x14ac:dyDescent="0.25">
      <c r="A56" s="7">
        <v>21458</v>
      </c>
      <c r="W56" s="6" t="s">
        <v>363</v>
      </c>
      <c r="Y56" s="8">
        <v>8.69</v>
      </c>
      <c r="Z56" s="8">
        <v>12.6</v>
      </c>
      <c r="AP56" s="8">
        <v>13.870699999999999</v>
      </c>
    </row>
    <row r="57" spans="1:42" x14ac:dyDescent="0.25">
      <c r="A57" s="7">
        <v>21550</v>
      </c>
      <c r="W57" s="6" t="s">
        <v>363</v>
      </c>
      <c r="Y57" s="6" t="s">
        <v>363</v>
      </c>
      <c r="Z57" s="6" t="s">
        <v>363</v>
      </c>
      <c r="AP57" s="8">
        <v>13.908200000000001</v>
      </c>
    </row>
    <row r="58" spans="1:42" x14ac:dyDescent="0.25">
      <c r="A58" s="7">
        <v>21640</v>
      </c>
      <c r="W58" s="6" t="s">
        <v>363</v>
      </c>
      <c r="Y58" s="8">
        <v>9.2200000000000006</v>
      </c>
      <c r="Z58" s="8">
        <v>14</v>
      </c>
      <c r="AP58" s="8">
        <v>13.8177</v>
      </c>
    </row>
    <row r="59" spans="1:42" x14ac:dyDescent="0.25">
      <c r="A59" s="7">
        <v>21731</v>
      </c>
      <c r="W59" s="6" t="s">
        <v>363</v>
      </c>
      <c r="Y59" s="6" t="s">
        <v>363</v>
      </c>
      <c r="Z59" s="6" t="s">
        <v>363</v>
      </c>
      <c r="AP59" s="8">
        <v>13.900499999999999</v>
      </c>
    </row>
    <row r="60" spans="1:42" x14ac:dyDescent="0.25">
      <c r="A60" s="7">
        <v>21823</v>
      </c>
      <c r="W60" s="6" t="s">
        <v>363</v>
      </c>
      <c r="Y60" s="8">
        <v>10.5</v>
      </c>
      <c r="Z60" s="8">
        <v>15.9</v>
      </c>
      <c r="AP60" s="8">
        <v>13.9534</v>
      </c>
    </row>
    <row r="61" spans="1:42" x14ac:dyDescent="0.25">
      <c r="A61" s="7">
        <v>21915</v>
      </c>
      <c r="W61" s="6" t="s">
        <v>363</v>
      </c>
      <c r="Y61" s="6" t="s">
        <v>363</v>
      </c>
      <c r="Z61" s="6" t="s">
        <v>363</v>
      </c>
      <c r="AP61" s="8">
        <v>13.9605</v>
      </c>
    </row>
    <row r="62" spans="1:42" x14ac:dyDescent="0.25">
      <c r="A62" s="7">
        <v>22006</v>
      </c>
      <c r="W62" s="6" t="s">
        <v>363</v>
      </c>
      <c r="Y62" s="8">
        <v>12.3</v>
      </c>
      <c r="Z62" s="8">
        <v>18.3</v>
      </c>
      <c r="AP62" s="8">
        <v>14.013500000000001</v>
      </c>
    </row>
    <row r="63" spans="1:42" x14ac:dyDescent="0.25">
      <c r="A63" s="7">
        <v>22097</v>
      </c>
      <c r="W63" s="6" t="s">
        <v>363</v>
      </c>
      <c r="Y63" s="6" t="s">
        <v>363</v>
      </c>
      <c r="Z63" s="6" t="s">
        <v>363</v>
      </c>
      <c r="AP63" s="8">
        <v>13.9308</v>
      </c>
    </row>
    <row r="64" spans="1:42" x14ac:dyDescent="0.25">
      <c r="A64" s="7">
        <v>22189</v>
      </c>
      <c r="W64" s="6" t="s">
        <v>363</v>
      </c>
      <c r="Y64" s="8">
        <v>15.5</v>
      </c>
      <c r="Z64" s="8">
        <v>21.6</v>
      </c>
      <c r="AP64" s="8">
        <v>13.863</v>
      </c>
    </row>
    <row r="65" spans="1:42" x14ac:dyDescent="0.25">
      <c r="A65" s="7">
        <v>22281</v>
      </c>
      <c r="W65" s="6" t="s">
        <v>363</v>
      </c>
      <c r="Y65" s="6" t="s">
        <v>363</v>
      </c>
      <c r="Z65" s="6" t="s">
        <v>363</v>
      </c>
      <c r="AP65" s="8">
        <v>13.7654</v>
      </c>
    </row>
    <row r="66" spans="1:42" x14ac:dyDescent="0.25">
      <c r="A66" s="7">
        <v>22371</v>
      </c>
      <c r="W66" s="6" t="s">
        <v>363</v>
      </c>
      <c r="Y66" s="8">
        <v>19.7</v>
      </c>
      <c r="Z66" s="8">
        <v>25</v>
      </c>
      <c r="AP66" s="8">
        <v>13.7654</v>
      </c>
    </row>
    <row r="67" spans="1:42" x14ac:dyDescent="0.25">
      <c r="A67" s="7">
        <v>22462</v>
      </c>
      <c r="W67" s="6" t="s">
        <v>363</v>
      </c>
      <c r="Y67" s="6" t="s">
        <v>363</v>
      </c>
      <c r="Z67" s="6" t="s">
        <v>363</v>
      </c>
      <c r="AP67" s="8">
        <v>13.7951</v>
      </c>
    </row>
    <row r="68" spans="1:42" x14ac:dyDescent="0.25">
      <c r="A68" s="7">
        <v>22554</v>
      </c>
      <c r="W68" s="6" t="s">
        <v>363</v>
      </c>
      <c r="Y68" s="8">
        <v>25.1</v>
      </c>
      <c r="Z68" s="8">
        <v>29</v>
      </c>
      <c r="AP68" s="8">
        <v>13.81</v>
      </c>
    </row>
    <row r="69" spans="1:42" x14ac:dyDescent="0.25">
      <c r="A69" s="7">
        <v>22646</v>
      </c>
      <c r="W69" s="6" t="s">
        <v>363</v>
      </c>
      <c r="Y69" s="6" t="s">
        <v>363</v>
      </c>
      <c r="Z69" s="6" t="s">
        <v>363</v>
      </c>
      <c r="AP69" s="8">
        <v>13.863</v>
      </c>
    </row>
    <row r="70" spans="1:42" x14ac:dyDescent="0.25">
      <c r="A70" s="7">
        <v>22736</v>
      </c>
      <c r="W70" s="6" t="s">
        <v>363</v>
      </c>
      <c r="Y70" s="8">
        <v>26.7</v>
      </c>
      <c r="Z70" s="8">
        <v>31.1</v>
      </c>
      <c r="AP70" s="8">
        <v>13.8856</v>
      </c>
    </row>
    <row r="71" spans="1:42" x14ac:dyDescent="0.25">
      <c r="A71" s="7">
        <v>22827</v>
      </c>
      <c r="W71" s="6" t="s">
        <v>363</v>
      </c>
      <c r="Y71" s="6" t="s">
        <v>363</v>
      </c>
      <c r="Z71" s="6" t="s">
        <v>363</v>
      </c>
      <c r="AP71" s="8">
        <v>13.937900000000001</v>
      </c>
    </row>
    <row r="72" spans="1:42" x14ac:dyDescent="0.25">
      <c r="A72" s="7">
        <v>22919</v>
      </c>
      <c r="W72" s="6" t="s">
        <v>363</v>
      </c>
      <c r="Y72" s="8">
        <v>27.9</v>
      </c>
      <c r="Z72" s="8">
        <v>33.4</v>
      </c>
      <c r="AP72" s="8">
        <v>13.9153</v>
      </c>
    </row>
    <row r="73" spans="1:42" x14ac:dyDescent="0.25">
      <c r="A73" s="7">
        <v>23011</v>
      </c>
      <c r="W73" s="6" t="s">
        <v>363</v>
      </c>
      <c r="Y73" s="6" t="s">
        <v>363</v>
      </c>
      <c r="Z73" s="6" t="s">
        <v>363</v>
      </c>
      <c r="AP73" s="8">
        <v>13.9605</v>
      </c>
    </row>
    <row r="74" spans="1:42" x14ac:dyDescent="0.25">
      <c r="A74" s="7">
        <v>23101</v>
      </c>
      <c r="W74" s="6" t="s">
        <v>363</v>
      </c>
      <c r="Y74" s="8">
        <v>29.8</v>
      </c>
      <c r="Z74" s="8">
        <v>36.5</v>
      </c>
      <c r="AP74" s="8">
        <v>14.005800000000001</v>
      </c>
    </row>
    <row r="75" spans="1:42" x14ac:dyDescent="0.25">
      <c r="A75" s="7">
        <v>23192</v>
      </c>
      <c r="W75" s="6" t="s">
        <v>363</v>
      </c>
      <c r="Y75" s="6" t="s">
        <v>363</v>
      </c>
      <c r="Z75" s="6" t="s">
        <v>363</v>
      </c>
      <c r="AP75" s="8">
        <v>14.036099999999999</v>
      </c>
    </row>
    <row r="76" spans="1:42" x14ac:dyDescent="0.25">
      <c r="A76" s="7">
        <v>23284</v>
      </c>
      <c r="W76" s="6" t="s">
        <v>363</v>
      </c>
      <c r="Y76" s="8">
        <v>31.9</v>
      </c>
      <c r="Z76" s="8">
        <v>38.4</v>
      </c>
      <c r="AP76" s="8">
        <v>14.073600000000001</v>
      </c>
    </row>
    <row r="77" spans="1:42" x14ac:dyDescent="0.25">
      <c r="A77" s="7">
        <v>23376</v>
      </c>
      <c r="W77" s="6" t="s">
        <v>363</v>
      </c>
      <c r="Y77" s="6" t="s">
        <v>363</v>
      </c>
      <c r="Z77" s="6" t="s">
        <v>363</v>
      </c>
      <c r="AP77" s="8">
        <v>14.0885</v>
      </c>
    </row>
    <row r="78" spans="1:42" x14ac:dyDescent="0.25">
      <c r="A78" s="7">
        <v>23467</v>
      </c>
      <c r="W78" s="6" t="s">
        <v>363</v>
      </c>
      <c r="Y78" s="8">
        <v>34.200000000000003</v>
      </c>
      <c r="Z78" s="8">
        <v>40.9</v>
      </c>
      <c r="AP78" s="8">
        <v>14.073600000000001</v>
      </c>
    </row>
    <row r="79" spans="1:42" x14ac:dyDescent="0.25">
      <c r="A79" s="7">
        <v>23558</v>
      </c>
      <c r="W79" s="6" t="s">
        <v>363</v>
      </c>
      <c r="Y79" s="6" t="s">
        <v>363</v>
      </c>
      <c r="Z79" s="6" t="s">
        <v>363</v>
      </c>
      <c r="AP79" s="8">
        <v>14.2241</v>
      </c>
    </row>
    <row r="80" spans="1:42" x14ac:dyDescent="0.25">
      <c r="A80" s="7">
        <v>23650</v>
      </c>
      <c r="W80" s="6" t="s">
        <v>363</v>
      </c>
      <c r="Y80" s="8">
        <v>36.200000000000003</v>
      </c>
      <c r="Z80" s="8">
        <v>44.2</v>
      </c>
      <c r="AP80" s="8">
        <v>14.246700000000001</v>
      </c>
    </row>
    <row r="81" spans="1:42" x14ac:dyDescent="0.25">
      <c r="A81" s="7">
        <v>23742</v>
      </c>
      <c r="W81" s="6" t="s">
        <v>363</v>
      </c>
      <c r="Y81" s="6" t="s">
        <v>363</v>
      </c>
      <c r="Z81" s="6" t="s">
        <v>363</v>
      </c>
      <c r="AP81" s="8">
        <v>14.472200000000001</v>
      </c>
    </row>
    <row r="82" spans="1:42" x14ac:dyDescent="0.25">
      <c r="A82" s="7">
        <v>23832</v>
      </c>
      <c r="W82" s="6" t="s">
        <v>363</v>
      </c>
      <c r="Y82" s="8">
        <v>37.200000000000003</v>
      </c>
      <c r="Z82" s="8">
        <v>46.3</v>
      </c>
      <c r="AP82" s="8">
        <v>14.494899999999999</v>
      </c>
    </row>
    <row r="83" spans="1:42" x14ac:dyDescent="0.25">
      <c r="A83" s="7">
        <v>23923</v>
      </c>
      <c r="W83" s="6" t="s">
        <v>363</v>
      </c>
      <c r="Y83" s="6" t="s">
        <v>363</v>
      </c>
      <c r="Z83" s="6" t="s">
        <v>363</v>
      </c>
      <c r="AP83" s="8">
        <v>14.6008</v>
      </c>
    </row>
    <row r="84" spans="1:42" x14ac:dyDescent="0.25">
      <c r="A84" s="7">
        <v>24015</v>
      </c>
      <c r="W84" s="6" t="s">
        <v>363</v>
      </c>
      <c r="Y84" s="8">
        <v>37.5</v>
      </c>
      <c r="Z84" s="8">
        <v>47.9</v>
      </c>
      <c r="AP84" s="8">
        <v>14.638299999999999</v>
      </c>
    </row>
    <row r="85" spans="1:42" x14ac:dyDescent="0.25">
      <c r="A85" s="7">
        <v>24107</v>
      </c>
      <c r="W85" s="6" t="s">
        <v>363</v>
      </c>
      <c r="Y85" s="6" t="s">
        <v>363</v>
      </c>
      <c r="Z85" s="6" t="s">
        <v>363</v>
      </c>
      <c r="AP85" s="8">
        <v>14.9316</v>
      </c>
    </row>
    <row r="86" spans="1:42" x14ac:dyDescent="0.25">
      <c r="A86" s="7">
        <v>24197</v>
      </c>
      <c r="W86" s="6" t="s">
        <v>363</v>
      </c>
      <c r="Y86" s="8">
        <v>37.9</v>
      </c>
      <c r="Z86" s="8">
        <v>49.4</v>
      </c>
      <c r="AP86" s="8">
        <v>14.8864</v>
      </c>
    </row>
    <row r="87" spans="1:42" x14ac:dyDescent="0.25">
      <c r="A87" s="7">
        <v>24288</v>
      </c>
      <c r="W87" s="6" t="s">
        <v>363</v>
      </c>
      <c r="Y87" s="6" t="s">
        <v>363</v>
      </c>
      <c r="Z87" s="6" t="s">
        <v>363</v>
      </c>
      <c r="AP87" s="8">
        <v>15.2178</v>
      </c>
    </row>
    <row r="88" spans="1:42" x14ac:dyDescent="0.25">
      <c r="A88" s="7">
        <v>24380</v>
      </c>
      <c r="W88" s="6" t="s">
        <v>363</v>
      </c>
      <c r="Y88" s="8">
        <v>38.200000000000003</v>
      </c>
      <c r="Z88" s="8">
        <v>51.4</v>
      </c>
      <c r="AP88" s="8">
        <v>15.240399999999999</v>
      </c>
    </row>
    <row r="89" spans="1:42" x14ac:dyDescent="0.25">
      <c r="A89" s="7">
        <v>24472</v>
      </c>
      <c r="W89" s="6" t="s">
        <v>363</v>
      </c>
      <c r="Y89" s="6" t="s">
        <v>363</v>
      </c>
      <c r="Z89" s="6" t="s">
        <v>363</v>
      </c>
      <c r="AP89" s="8">
        <v>15.436199999999999</v>
      </c>
    </row>
    <row r="90" spans="1:42" x14ac:dyDescent="0.25">
      <c r="A90" s="7">
        <v>24562</v>
      </c>
      <c r="W90" s="6" t="s">
        <v>363</v>
      </c>
      <c r="Y90" s="8">
        <v>39.9</v>
      </c>
      <c r="Z90" s="8">
        <v>54.5</v>
      </c>
      <c r="AP90" s="8">
        <v>15.503399999999999</v>
      </c>
    </row>
    <row r="91" spans="1:42" x14ac:dyDescent="0.25">
      <c r="A91" s="7">
        <v>24653</v>
      </c>
      <c r="W91" s="6" t="s">
        <v>363</v>
      </c>
      <c r="Y91" s="6" t="s">
        <v>363</v>
      </c>
      <c r="Z91" s="6" t="s">
        <v>363</v>
      </c>
      <c r="AP91" s="8">
        <v>15.5867</v>
      </c>
    </row>
    <row r="92" spans="1:42" x14ac:dyDescent="0.25">
      <c r="A92" s="7">
        <v>24745</v>
      </c>
      <c r="W92" s="6" t="s">
        <v>363</v>
      </c>
      <c r="Y92" s="8">
        <v>41.3</v>
      </c>
      <c r="Z92" s="8">
        <v>57.9</v>
      </c>
      <c r="AP92" s="8">
        <v>15.692</v>
      </c>
    </row>
    <row r="93" spans="1:42" x14ac:dyDescent="0.25">
      <c r="A93" s="7">
        <v>24837</v>
      </c>
      <c r="W93" s="6" t="s">
        <v>363</v>
      </c>
      <c r="Y93" s="6" t="s">
        <v>363</v>
      </c>
      <c r="Z93" s="6" t="s">
        <v>363</v>
      </c>
      <c r="AP93" s="8">
        <v>15.909800000000001</v>
      </c>
    </row>
    <row r="94" spans="1:42" x14ac:dyDescent="0.25">
      <c r="A94" s="7">
        <v>24928</v>
      </c>
      <c r="W94" s="6" t="s">
        <v>363</v>
      </c>
      <c r="Y94" s="8">
        <v>42.6</v>
      </c>
      <c r="Z94" s="8">
        <v>62.1</v>
      </c>
      <c r="AP94" s="8">
        <v>16.1281</v>
      </c>
    </row>
    <row r="95" spans="1:42" x14ac:dyDescent="0.25">
      <c r="A95" s="7">
        <v>25019</v>
      </c>
      <c r="W95" s="6" t="s">
        <v>363</v>
      </c>
      <c r="Y95" s="6" t="s">
        <v>363</v>
      </c>
      <c r="Z95" s="6" t="s">
        <v>363</v>
      </c>
      <c r="AP95" s="8">
        <v>16.338799999999999</v>
      </c>
    </row>
    <row r="96" spans="1:42" x14ac:dyDescent="0.25">
      <c r="A96" s="7">
        <v>25111</v>
      </c>
      <c r="W96" s="6" t="s">
        <v>363</v>
      </c>
      <c r="Y96" s="8">
        <v>45.1</v>
      </c>
      <c r="Z96" s="8">
        <v>67.2</v>
      </c>
      <c r="AP96" s="8">
        <v>16.474399999999999</v>
      </c>
    </row>
    <row r="97" spans="1:42" x14ac:dyDescent="0.25">
      <c r="A97" s="7">
        <v>25203</v>
      </c>
      <c r="W97" s="6" t="s">
        <v>363</v>
      </c>
      <c r="Y97" s="6" t="s">
        <v>363</v>
      </c>
      <c r="Z97" s="6" t="s">
        <v>363</v>
      </c>
      <c r="AP97" s="8">
        <v>16.8886</v>
      </c>
    </row>
    <row r="98" spans="1:42" x14ac:dyDescent="0.25">
      <c r="A98" s="7">
        <v>25293</v>
      </c>
      <c r="W98" s="6" t="s">
        <v>363</v>
      </c>
      <c r="Y98" s="8">
        <v>48.8</v>
      </c>
      <c r="Z98" s="8">
        <v>72.7</v>
      </c>
      <c r="AP98" s="8">
        <v>17.128900000000002</v>
      </c>
    </row>
    <row r="99" spans="1:42" x14ac:dyDescent="0.25">
      <c r="A99" s="7">
        <v>25384</v>
      </c>
      <c r="W99" s="6" t="s">
        <v>363</v>
      </c>
      <c r="Y99" s="6" t="s">
        <v>363</v>
      </c>
      <c r="Z99" s="6" t="s">
        <v>363</v>
      </c>
      <c r="AP99" s="8">
        <v>17.407399999999999</v>
      </c>
    </row>
    <row r="100" spans="1:42" x14ac:dyDescent="0.25">
      <c r="A100" s="7">
        <v>25476</v>
      </c>
      <c r="W100" s="6" t="s">
        <v>363</v>
      </c>
      <c r="Y100" s="8">
        <v>52.7</v>
      </c>
      <c r="Z100" s="8">
        <v>80.3</v>
      </c>
      <c r="AP100" s="8">
        <v>17.641200000000001</v>
      </c>
    </row>
    <row r="101" spans="1:42" x14ac:dyDescent="0.25">
      <c r="A101" s="7">
        <v>25568</v>
      </c>
      <c r="W101" s="6" t="s">
        <v>363</v>
      </c>
      <c r="Y101" s="6" t="s">
        <v>363</v>
      </c>
      <c r="Z101" s="6" t="s">
        <v>363</v>
      </c>
      <c r="AP101" s="8">
        <v>17.979800000000001</v>
      </c>
    </row>
    <row r="102" spans="1:42" x14ac:dyDescent="0.25">
      <c r="A102" s="7">
        <v>25658</v>
      </c>
      <c r="W102" s="6" t="s">
        <v>363</v>
      </c>
      <c r="Y102" s="8">
        <v>56.5</v>
      </c>
      <c r="Z102" s="8">
        <v>86.8</v>
      </c>
      <c r="AP102" s="8">
        <v>18.1601</v>
      </c>
    </row>
    <row r="103" spans="1:42" x14ac:dyDescent="0.25">
      <c r="A103" s="7">
        <v>25749</v>
      </c>
      <c r="W103" s="6" t="s">
        <v>363</v>
      </c>
      <c r="Y103" s="6" t="s">
        <v>363</v>
      </c>
      <c r="Z103" s="6" t="s">
        <v>363</v>
      </c>
      <c r="AP103" s="8">
        <v>18.724699999999999</v>
      </c>
    </row>
    <row r="104" spans="1:42" x14ac:dyDescent="0.25">
      <c r="A104" s="7">
        <v>25841</v>
      </c>
      <c r="W104" s="6" t="s">
        <v>363</v>
      </c>
      <c r="Y104" s="8">
        <v>59.5</v>
      </c>
      <c r="Z104" s="8">
        <v>93.6</v>
      </c>
      <c r="AP104" s="8">
        <v>18.777699999999999</v>
      </c>
    </row>
    <row r="105" spans="1:42" x14ac:dyDescent="0.25">
      <c r="A105" s="7">
        <v>25933</v>
      </c>
      <c r="W105" s="6" t="s">
        <v>363</v>
      </c>
      <c r="Y105" s="6" t="s">
        <v>363</v>
      </c>
      <c r="Z105" s="6" t="s">
        <v>363</v>
      </c>
      <c r="AP105" s="8">
        <v>19.078800000000001</v>
      </c>
    </row>
    <row r="106" spans="1:42" x14ac:dyDescent="0.25">
      <c r="A106" s="7">
        <v>26023</v>
      </c>
      <c r="W106" s="6" t="s">
        <v>363</v>
      </c>
      <c r="Y106" s="8">
        <v>62.1</v>
      </c>
      <c r="Z106" s="8">
        <v>99.1</v>
      </c>
      <c r="AP106" s="8">
        <v>19.485099999999999</v>
      </c>
    </row>
    <row r="107" spans="1:42" x14ac:dyDescent="0.25">
      <c r="A107" s="7">
        <v>26114</v>
      </c>
      <c r="W107" s="6" t="s">
        <v>363</v>
      </c>
      <c r="Y107" s="6" t="s">
        <v>363</v>
      </c>
      <c r="Z107" s="6" t="s">
        <v>363</v>
      </c>
      <c r="AP107" s="8">
        <v>19.928999999999998</v>
      </c>
    </row>
    <row r="108" spans="1:42" x14ac:dyDescent="0.25">
      <c r="A108" s="7">
        <v>26206</v>
      </c>
      <c r="W108" s="6" t="s">
        <v>363</v>
      </c>
      <c r="Y108" s="8">
        <v>64.599999999999994</v>
      </c>
      <c r="Z108" s="8">
        <v>104</v>
      </c>
      <c r="AP108" s="8">
        <v>20.365200000000002</v>
      </c>
    </row>
    <row r="109" spans="1:42" x14ac:dyDescent="0.25">
      <c r="A109" s="7">
        <v>26298</v>
      </c>
      <c r="W109" s="6" t="s">
        <v>363</v>
      </c>
      <c r="Y109" s="6" t="s">
        <v>363</v>
      </c>
      <c r="Z109" s="6" t="s">
        <v>363</v>
      </c>
      <c r="AP109" s="8">
        <v>20.726900000000001</v>
      </c>
    </row>
    <row r="110" spans="1:42" x14ac:dyDescent="0.25">
      <c r="A110" s="7">
        <v>26389</v>
      </c>
      <c r="W110" s="6" t="s">
        <v>363</v>
      </c>
      <c r="Y110" s="8">
        <v>67.900000000000006</v>
      </c>
      <c r="Z110" s="8">
        <v>110</v>
      </c>
      <c r="AP110" s="8">
        <v>21.133299999999998</v>
      </c>
    </row>
    <row r="111" spans="1:42" x14ac:dyDescent="0.25">
      <c r="A111" s="7">
        <v>26480</v>
      </c>
      <c r="W111" s="6" t="s">
        <v>363</v>
      </c>
      <c r="Y111" s="6" t="s">
        <v>363</v>
      </c>
      <c r="Z111" s="6" t="s">
        <v>363</v>
      </c>
      <c r="AP111" s="8">
        <v>21.3963</v>
      </c>
    </row>
    <row r="112" spans="1:42" x14ac:dyDescent="0.25">
      <c r="A112" s="7">
        <v>26572</v>
      </c>
      <c r="W112" s="6" t="s">
        <v>363</v>
      </c>
      <c r="Y112" s="8">
        <v>73.400000000000006</v>
      </c>
      <c r="Z112" s="8">
        <v>117.9</v>
      </c>
      <c r="AP112" s="8">
        <v>21.690200000000001</v>
      </c>
    </row>
    <row r="113" spans="1:42" x14ac:dyDescent="0.25">
      <c r="A113" s="7">
        <v>26664</v>
      </c>
      <c r="W113" s="6" t="s">
        <v>363</v>
      </c>
      <c r="Y113" s="6" t="s">
        <v>363</v>
      </c>
      <c r="Z113" s="6" t="s">
        <v>363</v>
      </c>
      <c r="AP113" s="8">
        <v>22.111499999999999</v>
      </c>
    </row>
    <row r="114" spans="1:42" x14ac:dyDescent="0.25">
      <c r="A114" s="7">
        <v>26754</v>
      </c>
      <c r="W114" s="6" t="s">
        <v>363</v>
      </c>
      <c r="Y114" s="8">
        <v>84.6</v>
      </c>
      <c r="Z114" s="8">
        <v>133.30000000000001</v>
      </c>
      <c r="AP114" s="8">
        <v>22.435199999999998</v>
      </c>
    </row>
    <row r="115" spans="1:42" x14ac:dyDescent="0.25">
      <c r="A115" s="7">
        <v>26845</v>
      </c>
      <c r="W115" s="6" t="s">
        <v>363</v>
      </c>
      <c r="Y115" s="6" t="s">
        <v>363</v>
      </c>
      <c r="Z115" s="6" t="s">
        <v>363</v>
      </c>
      <c r="AP115" s="8">
        <v>22.916499999999999</v>
      </c>
    </row>
    <row r="116" spans="1:42" x14ac:dyDescent="0.25">
      <c r="A116" s="7">
        <v>26937</v>
      </c>
      <c r="W116" s="6" t="s">
        <v>363</v>
      </c>
      <c r="Y116" s="8">
        <v>94.3</v>
      </c>
      <c r="Z116" s="8">
        <v>149.5</v>
      </c>
      <c r="AP116" s="8">
        <v>23.548999999999999</v>
      </c>
    </row>
    <row r="117" spans="1:42" x14ac:dyDescent="0.25">
      <c r="A117" s="7">
        <v>27029</v>
      </c>
      <c r="W117" s="6" t="s">
        <v>363</v>
      </c>
      <c r="Y117" s="6" t="s">
        <v>363</v>
      </c>
      <c r="Z117" s="6" t="s">
        <v>363</v>
      </c>
      <c r="AP117" s="8">
        <v>24.128499999999999</v>
      </c>
    </row>
    <row r="118" spans="1:42" x14ac:dyDescent="0.25">
      <c r="A118" s="7">
        <v>27119</v>
      </c>
      <c r="W118" s="6" t="s">
        <v>363</v>
      </c>
      <c r="Y118" s="8">
        <v>97.5</v>
      </c>
      <c r="Z118" s="8">
        <v>159</v>
      </c>
      <c r="AP118" s="8">
        <v>24.7682</v>
      </c>
    </row>
    <row r="119" spans="1:42" x14ac:dyDescent="0.25">
      <c r="A119" s="7">
        <v>27210</v>
      </c>
      <c r="W119" s="6" t="s">
        <v>363</v>
      </c>
      <c r="Y119" s="6" t="s">
        <v>363</v>
      </c>
      <c r="Z119" s="6" t="s">
        <v>363</v>
      </c>
      <c r="AP119" s="8">
        <v>25.8445</v>
      </c>
    </row>
    <row r="120" spans="1:42" x14ac:dyDescent="0.25">
      <c r="A120" s="7">
        <v>27302</v>
      </c>
      <c r="W120" s="6" t="s">
        <v>363</v>
      </c>
      <c r="Y120" s="8">
        <v>97.9</v>
      </c>
      <c r="Z120" s="8">
        <v>160.69999999999999</v>
      </c>
      <c r="AP120" s="8">
        <v>27.0411</v>
      </c>
    </row>
    <row r="121" spans="1:42" x14ac:dyDescent="0.25">
      <c r="A121" s="7">
        <v>27394</v>
      </c>
      <c r="W121" s="6" t="s">
        <v>363</v>
      </c>
      <c r="Y121" s="6" t="s">
        <v>363</v>
      </c>
      <c r="Z121" s="6" t="s">
        <v>363</v>
      </c>
      <c r="AP121" s="8">
        <v>28.177499999999998</v>
      </c>
    </row>
    <row r="122" spans="1:42" x14ac:dyDescent="0.25">
      <c r="A122" s="7">
        <v>27484</v>
      </c>
      <c r="W122" s="6" t="s">
        <v>363</v>
      </c>
      <c r="Y122" s="8">
        <v>90.3</v>
      </c>
      <c r="Z122" s="8">
        <v>152.80000000000001</v>
      </c>
      <c r="AP122" s="8">
        <v>28.998000000000001</v>
      </c>
    </row>
    <row r="123" spans="1:42" x14ac:dyDescent="0.25">
      <c r="A123" s="7">
        <v>27575</v>
      </c>
      <c r="W123" s="6" t="s">
        <v>363</v>
      </c>
      <c r="Y123" s="6" t="s">
        <v>363</v>
      </c>
      <c r="Z123" s="6" t="s">
        <v>363</v>
      </c>
      <c r="AP123" s="8">
        <v>29.5246</v>
      </c>
    </row>
    <row r="124" spans="1:42" x14ac:dyDescent="0.25">
      <c r="A124" s="7">
        <v>27667</v>
      </c>
      <c r="W124" s="6" t="s">
        <v>363</v>
      </c>
      <c r="Y124" s="8">
        <v>90.3</v>
      </c>
      <c r="Z124" s="8">
        <v>153.1</v>
      </c>
      <c r="AP124" s="8">
        <v>29.7727</v>
      </c>
    </row>
    <row r="125" spans="1:42" x14ac:dyDescent="0.25">
      <c r="A125" s="7">
        <v>27759</v>
      </c>
      <c r="W125" s="6" t="s">
        <v>363</v>
      </c>
      <c r="Y125" s="6" t="s">
        <v>363</v>
      </c>
      <c r="Z125" s="6" t="s">
        <v>363</v>
      </c>
      <c r="AP125" s="8">
        <v>30.126799999999999</v>
      </c>
    </row>
    <row r="126" spans="1:42" x14ac:dyDescent="0.25">
      <c r="A126" s="7">
        <v>27850</v>
      </c>
      <c r="W126" s="6" t="s">
        <v>363</v>
      </c>
      <c r="Y126" s="8">
        <v>90.5</v>
      </c>
      <c r="Z126" s="8">
        <v>153.6</v>
      </c>
      <c r="AP126" s="8">
        <v>30.299900000000001</v>
      </c>
    </row>
    <row r="127" spans="1:42" x14ac:dyDescent="0.25">
      <c r="A127" s="7">
        <v>27941</v>
      </c>
      <c r="W127" s="6" t="s">
        <v>363</v>
      </c>
      <c r="Y127" s="6" t="s">
        <v>363</v>
      </c>
      <c r="Z127" s="6" t="s">
        <v>363</v>
      </c>
      <c r="AP127" s="8">
        <v>30.8491</v>
      </c>
    </row>
    <row r="128" spans="1:42" x14ac:dyDescent="0.25">
      <c r="A128" s="7">
        <v>28033</v>
      </c>
      <c r="W128" s="6" t="s">
        <v>363</v>
      </c>
      <c r="Y128" s="8">
        <v>91</v>
      </c>
      <c r="Z128" s="8">
        <v>154.19999999999999</v>
      </c>
      <c r="AP128" s="8">
        <v>31.300699999999999</v>
      </c>
    </row>
    <row r="129" spans="1:42" x14ac:dyDescent="0.25">
      <c r="A129" s="7">
        <v>28125</v>
      </c>
      <c r="W129" s="6" t="s">
        <v>363</v>
      </c>
      <c r="Y129" s="6" t="s">
        <v>363</v>
      </c>
      <c r="Z129" s="6" t="s">
        <v>363</v>
      </c>
      <c r="AP129" s="8">
        <v>31.744599999999998</v>
      </c>
    </row>
    <row r="130" spans="1:42" x14ac:dyDescent="0.25">
      <c r="A130" s="7">
        <v>28215</v>
      </c>
      <c r="W130" s="6" t="s">
        <v>363</v>
      </c>
      <c r="Y130" s="8">
        <v>92.2</v>
      </c>
      <c r="Z130" s="8">
        <v>155.30000000000001</v>
      </c>
      <c r="AP130" s="8">
        <v>32.730499999999999</v>
      </c>
    </row>
    <row r="131" spans="1:42" x14ac:dyDescent="0.25">
      <c r="A131" s="7">
        <v>28306</v>
      </c>
      <c r="W131" s="6" t="s">
        <v>363</v>
      </c>
      <c r="Y131" s="6" t="s">
        <v>363</v>
      </c>
      <c r="Z131" s="6" t="s">
        <v>363</v>
      </c>
      <c r="AP131" s="8">
        <v>33.325499999999998</v>
      </c>
    </row>
    <row r="132" spans="1:42" x14ac:dyDescent="0.25">
      <c r="A132" s="7">
        <v>28398</v>
      </c>
      <c r="W132" s="6" t="s">
        <v>363</v>
      </c>
      <c r="Y132" s="8">
        <v>92.9</v>
      </c>
      <c r="Z132" s="8">
        <v>156.5</v>
      </c>
      <c r="AP132" s="8">
        <v>34.070399999999999</v>
      </c>
    </row>
    <row r="133" spans="1:42" x14ac:dyDescent="0.25">
      <c r="A133" s="7">
        <v>28490</v>
      </c>
      <c r="W133" s="6" t="s">
        <v>363</v>
      </c>
      <c r="Y133" s="6" t="s">
        <v>363</v>
      </c>
      <c r="Z133" s="6" t="s">
        <v>363</v>
      </c>
      <c r="AP133" s="8">
        <v>34.777900000000002</v>
      </c>
    </row>
    <row r="134" spans="1:42" x14ac:dyDescent="0.25">
      <c r="A134" s="7">
        <v>28580</v>
      </c>
      <c r="W134" s="6" t="s">
        <v>363</v>
      </c>
      <c r="Y134" s="8">
        <v>94.2</v>
      </c>
      <c r="Z134" s="8">
        <v>158.1</v>
      </c>
      <c r="AP134" s="8">
        <v>35.5306</v>
      </c>
    </row>
    <row r="135" spans="1:42" x14ac:dyDescent="0.25">
      <c r="A135" s="7">
        <v>28671</v>
      </c>
      <c r="W135" s="6" t="s">
        <v>363</v>
      </c>
      <c r="Y135" s="6" t="s">
        <v>363</v>
      </c>
      <c r="Z135" s="6" t="s">
        <v>363</v>
      </c>
      <c r="AP135" s="8">
        <v>36.523600000000002</v>
      </c>
    </row>
    <row r="136" spans="1:42" x14ac:dyDescent="0.25">
      <c r="A136" s="7">
        <v>28763</v>
      </c>
      <c r="W136" s="6" t="s">
        <v>363</v>
      </c>
      <c r="Y136" s="8">
        <v>96.1</v>
      </c>
      <c r="Z136" s="8">
        <v>160.19999999999999</v>
      </c>
      <c r="AP136" s="8">
        <v>37.434600000000003</v>
      </c>
    </row>
    <row r="137" spans="1:42" x14ac:dyDescent="0.25">
      <c r="A137" s="7">
        <v>28855</v>
      </c>
      <c r="W137" s="6" t="s">
        <v>363</v>
      </c>
      <c r="Y137" s="6" t="s">
        <v>363</v>
      </c>
      <c r="Z137" s="6" t="s">
        <v>363</v>
      </c>
      <c r="AP137" s="8">
        <v>38.457999999999998</v>
      </c>
    </row>
    <row r="138" spans="1:42" x14ac:dyDescent="0.25">
      <c r="A138" s="7">
        <v>28945</v>
      </c>
      <c r="W138" s="6" t="s">
        <v>363</v>
      </c>
      <c r="Y138" s="8">
        <v>99.3</v>
      </c>
      <c r="Z138" s="8">
        <v>163</v>
      </c>
      <c r="AP138" s="8">
        <v>39.541499999999999</v>
      </c>
    </row>
    <row r="139" spans="1:42" x14ac:dyDescent="0.25">
      <c r="A139" s="7">
        <v>29036</v>
      </c>
      <c r="W139" s="6" t="s">
        <v>363</v>
      </c>
      <c r="Y139" s="6" t="s">
        <v>363</v>
      </c>
      <c r="Z139" s="6" t="s">
        <v>363</v>
      </c>
      <c r="AP139" s="8">
        <v>40.738599999999998</v>
      </c>
    </row>
    <row r="140" spans="1:42" x14ac:dyDescent="0.25">
      <c r="A140" s="7">
        <v>29128</v>
      </c>
      <c r="W140" s="6" t="s">
        <v>363</v>
      </c>
      <c r="Y140" s="8">
        <v>104.7</v>
      </c>
      <c r="Z140" s="8">
        <v>167.6</v>
      </c>
      <c r="AP140" s="8">
        <v>42.003</v>
      </c>
    </row>
    <row r="141" spans="1:42" x14ac:dyDescent="0.25">
      <c r="A141" s="7">
        <v>29220</v>
      </c>
      <c r="W141" s="6" t="s">
        <v>363</v>
      </c>
      <c r="Y141" s="6" t="s">
        <v>363</v>
      </c>
      <c r="Z141" s="6" t="s">
        <v>363</v>
      </c>
      <c r="AP141" s="8">
        <v>42.898499999999999</v>
      </c>
    </row>
    <row r="142" spans="1:42" x14ac:dyDescent="0.25">
      <c r="A142" s="7">
        <v>29311</v>
      </c>
      <c r="W142" s="6" t="s">
        <v>363</v>
      </c>
      <c r="Y142" s="8">
        <v>109.8</v>
      </c>
      <c r="Z142" s="8">
        <v>173.6</v>
      </c>
      <c r="AP142" s="8">
        <v>43.6434</v>
      </c>
    </row>
    <row r="143" spans="1:42" x14ac:dyDescent="0.25">
      <c r="A143" s="7">
        <v>29402</v>
      </c>
      <c r="W143" s="6" t="s">
        <v>363</v>
      </c>
      <c r="Y143" s="6" t="s">
        <v>363</v>
      </c>
      <c r="Z143" s="6" t="s">
        <v>363</v>
      </c>
      <c r="AP143" s="8">
        <v>44.538899999999998</v>
      </c>
    </row>
    <row r="144" spans="1:42" x14ac:dyDescent="0.25">
      <c r="A144" s="7">
        <v>29494</v>
      </c>
      <c r="W144" s="6" t="s">
        <v>363</v>
      </c>
      <c r="Y144" s="8">
        <v>114.6</v>
      </c>
      <c r="Z144" s="8">
        <v>180.1</v>
      </c>
      <c r="AP144" s="8">
        <v>45.479599999999998</v>
      </c>
    </row>
    <row r="145" spans="1:42" x14ac:dyDescent="0.25">
      <c r="A145" s="7">
        <v>29586</v>
      </c>
      <c r="W145" s="6" t="s">
        <v>363</v>
      </c>
      <c r="Y145" s="6" t="s">
        <v>363</v>
      </c>
      <c r="Z145" s="6" t="s">
        <v>363</v>
      </c>
      <c r="AP145" s="8">
        <v>46.8874</v>
      </c>
    </row>
    <row r="146" spans="1:42" x14ac:dyDescent="0.25">
      <c r="A146" s="7">
        <v>29676</v>
      </c>
      <c r="W146" s="6" t="s">
        <v>363</v>
      </c>
      <c r="Y146" s="8">
        <v>118.8</v>
      </c>
      <c r="Z146" s="8">
        <v>185.6</v>
      </c>
      <c r="AP146" s="8">
        <v>48.941899999999997</v>
      </c>
    </row>
    <row r="147" spans="1:42" x14ac:dyDescent="0.25">
      <c r="A147" s="7">
        <v>29767</v>
      </c>
      <c r="W147" s="6" t="s">
        <v>363</v>
      </c>
      <c r="Y147" s="6" t="s">
        <v>363</v>
      </c>
      <c r="Z147" s="6" t="s">
        <v>363</v>
      </c>
      <c r="AP147" s="8">
        <v>50.657899999999998</v>
      </c>
    </row>
    <row r="148" spans="1:42" x14ac:dyDescent="0.25">
      <c r="A148" s="7">
        <v>29859</v>
      </c>
      <c r="W148" s="6" t="s">
        <v>363</v>
      </c>
      <c r="Y148" s="8">
        <v>123.6</v>
      </c>
      <c r="Z148" s="8">
        <v>191.6</v>
      </c>
      <c r="AP148" s="8">
        <v>52.110300000000002</v>
      </c>
    </row>
    <row r="149" spans="1:42" x14ac:dyDescent="0.25">
      <c r="A149" s="7">
        <v>29951</v>
      </c>
      <c r="W149" s="6" t="s">
        <v>363</v>
      </c>
      <c r="Y149" s="6" t="s">
        <v>363</v>
      </c>
      <c r="Z149" s="6" t="s">
        <v>363</v>
      </c>
      <c r="AP149" s="8">
        <v>53.923900000000003</v>
      </c>
    </row>
    <row r="150" spans="1:42" x14ac:dyDescent="0.25">
      <c r="A150" s="7">
        <v>30041</v>
      </c>
      <c r="W150" s="6" t="s">
        <v>363</v>
      </c>
      <c r="Y150" s="8">
        <v>128.1</v>
      </c>
      <c r="Z150" s="8">
        <v>197</v>
      </c>
      <c r="AP150" s="8">
        <v>55.075200000000002</v>
      </c>
    </row>
    <row r="151" spans="1:42" x14ac:dyDescent="0.25">
      <c r="A151" s="7">
        <v>30132</v>
      </c>
      <c r="W151" s="6" t="s">
        <v>363</v>
      </c>
      <c r="Y151" s="6" t="s">
        <v>363</v>
      </c>
      <c r="Z151" s="6" t="s">
        <v>363</v>
      </c>
      <c r="AP151" s="8">
        <v>55.639899999999997</v>
      </c>
    </row>
    <row r="152" spans="1:42" x14ac:dyDescent="0.25">
      <c r="A152" s="7">
        <v>30224</v>
      </c>
      <c r="W152" s="6" t="s">
        <v>363</v>
      </c>
      <c r="Y152" s="8">
        <v>132.5</v>
      </c>
      <c r="Z152" s="8">
        <v>201.5</v>
      </c>
      <c r="AP152" s="8">
        <v>55.798200000000001</v>
      </c>
    </row>
    <row r="153" spans="1:42" x14ac:dyDescent="0.25">
      <c r="A153" s="7">
        <v>30316</v>
      </c>
      <c r="W153" s="6" t="s">
        <v>363</v>
      </c>
      <c r="Y153" s="6" t="s">
        <v>363</v>
      </c>
      <c r="Z153" s="6" t="s">
        <v>363</v>
      </c>
      <c r="AP153" s="8">
        <v>55.526800000000001</v>
      </c>
    </row>
    <row r="154" spans="1:42" x14ac:dyDescent="0.25">
      <c r="A154" s="7">
        <v>30406</v>
      </c>
      <c r="W154" s="6" t="s">
        <v>363</v>
      </c>
      <c r="Y154" s="8">
        <v>136.9</v>
      </c>
      <c r="Z154" s="8">
        <v>205.5</v>
      </c>
      <c r="AP154" s="8">
        <v>54.563499999999998</v>
      </c>
    </row>
    <row r="155" spans="1:42" x14ac:dyDescent="0.25">
      <c r="A155" s="7">
        <v>30497</v>
      </c>
      <c r="W155" s="6" t="s">
        <v>363</v>
      </c>
      <c r="Y155" s="6" t="s">
        <v>363</v>
      </c>
      <c r="Z155" s="6" t="s">
        <v>363</v>
      </c>
      <c r="AP155" s="8">
        <v>53.991700000000002</v>
      </c>
    </row>
    <row r="156" spans="1:42" x14ac:dyDescent="0.25">
      <c r="A156" s="7">
        <v>30589</v>
      </c>
      <c r="W156" s="6" t="s">
        <v>363</v>
      </c>
      <c r="Y156" s="8">
        <v>141.1</v>
      </c>
      <c r="Z156" s="8">
        <v>208.8</v>
      </c>
      <c r="AP156" s="8">
        <v>53.863799999999998</v>
      </c>
    </row>
    <row r="157" spans="1:42" x14ac:dyDescent="0.25">
      <c r="A157" s="7">
        <v>30681</v>
      </c>
      <c r="W157" s="6" t="s">
        <v>363</v>
      </c>
      <c r="Y157" s="6" t="s">
        <v>363</v>
      </c>
      <c r="Z157" s="6" t="s">
        <v>363</v>
      </c>
      <c r="AP157" s="8">
        <v>53.781100000000002</v>
      </c>
    </row>
    <row r="158" spans="1:42" x14ac:dyDescent="0.25">
      <c r="A158" s="7">
        <v>30772</v>
      </c>
      <c r="W158" s="6" t="s">
        <v>363</v>
      </c>
      <c r="Y158" s="8">
        <v>149.19999999999999</v>
      </c>
      <c r="Z158" s="8">
        <v>211.9</v>
      </c>
      <c r="AP158" s="8">
        <v>53.8489</v>
      </c>
    </row>
    <row r="159" spans="1:42" x14ac:dyDescent="0.25">
      <c r="A159" s="7">
        <v>30863</v>
      </c>
      <c r="W159" s="6" t="s">
        <v>363</v>
      </c>
      <c r="Y159" s="6" t="s">
        <v>363</v>
      </c>
      <c r="Z159" s="6" t="s">
        <v>363</v>
      </c>
      <c r="AP159" s="8">
        <v>54.383200000000002</v>
      </c>
    </row>
    <row r="160" spans="1:42" x14ac:dyDescent="0.25">
      <c r="A160" s="7">
        <v>30955</v>
      </c>
      <c r="W160" s="6" t="s">
        <v>363</v>
      </c>
      <c r="Y160" s="8">
        <v>158.69999999999999</v>
      </c>
      <c r="Z160" s="8">
        <v>215.1</v>
      </c>
      <c r="AP160" s="8">
        <v>54.721800000000002</v>
      </c>
    </row>
    <row r="161" spans="1:42" x14ac:dyDescent="0.25">
      <c r="A161" s="7">
        <v>31047</v>
      </c>
      <c r="W161" s="6" t="s">
        <v>363</v>
      </c>
      <c r="Y161" s="6" t="s">
        <v>363</v>
      </c>
      <c r="Z161" s="6" t="s">
        <v>363</v>
      </c>
      <c r="AP161" s="8">
        <v>55.045499999999997</v>
      </c>
    </row>
    <row r="162" spans="1:42" x14ac:dyDescent="0.25">
      <c r="A162" s="7">
        <v>31137</v>
      </c>
      <c r="W162" s="8">
        <v>170.1</v>
      </c>
      <c r="Y162" s="8">
        <v>168.9</v>
      </c>
      <c r="Z162" s="8">
        <v>218.3</v>
      </c>
      <c r="AP162" s="8">
        <v>55.451900000000002</v>
      </c>
    </row>
    <row r="163" spans="1:42" x14ac:dyDescent="0.25">
      <c r="A163" s="7">
        <v>31228</v>
      </c>
      <c r="W163" s="6" t="s">
        <v>363</v>
      </c>
      <c r="Y163" s="6" t="s">
        <v>363</v>
      </c>
      <c r="Z163" s="6" t="s">
        <v>363</v>
      </c>
      <c r="AP163" s="8">
        <v>55.5869</v>
      </c>
    </row>
    <row r="164" spans="1:42" x14ac:dyDescent="0.25">
      <c r="A164" s="7">
        <v>31320</v>
      </c>
      <c r="W164" s="8">
        <v>180.5</v>
      </c>
      <c r="Y164" s="8">
        <v>183.7</v>
      </c>
      <c r="Z164" s="8">
        <v>222</v>
      </c>
      <c r="AP164" s="8">
        <v>55.880899999999997</v>
      </c>
    </row>
    <row r="165" spans="1:42" x14ac:dyDescent="0.25">
      <c r="A165" s="7">
        <v>31412</v>
      </c>
      <c r="W165" s="6" t="s">
        <v>363</v>
      </c>
      <c r="Y165" s="6" t="s">
        <v>363</v>
      </c>
      <c r="Z165" s="6" t="s">
        <v>363</v>
      </c>
      <c r="AP165" s="8">
        <v>54.896700000000003</v>
      </c>
    </row>
    <row r="166" spans="1:42" x14ac:dyDescent="0.25">
      <c r="A166" s="7">
        <v>31502</v>
      </c>
      <c r="W166" s="8">
        <v>199.6</v>
      </c>
      <c r="Y166" s="8">
        <v>217.5</v>
      </c>
      <c r="Z166" s="8">
        <v>227.4</v>
      </c>
      <c r="AP166" s="8">
        <v>55.973100000000002</v>
      </c>
    </row>
    <row r="167" spans="1:42" x14ac:dyDescent="0.25">
      <c r="A167" s="7">
        <v>31593</v>
      </c>
      <c r="W167" s="6" t="s">
        <v>363</v>
      </c>
      <c r="Y167" s="6" t="s">
        <v>363</v>
      </c>
      <c r="Z167" s="6" t="s">
        <v>363</v>
      </c>
      <c r="AP167" s="8">
        <v>57.070900000000002</v>
      </c>
    </row>
    <row r="168" spans="1:42" x14ac:dyDescent="0.25">
      <c r="A168" s="7">
        <v>31685</v>
      </c>
      <c r="W168" s="8">
        <v>235.9</v>
      </c>
      <c r="Y168" s="8">
        <v>252.1</v>
      </c>
      <c r="Z168" s="8">
        <v>234.4</v>
      </c>
      <c r="AP168" s="8">
        <v>57.878900000000002</v>
      </c>
    </row>
    <row r="169" spans="1:42" x14ac:dyDescent="0.25">
      <c r="A169" s="7">
        <v>31777</v>
      </c>
      <c r="W169" s="6" t="s">
        <v>363</v>
      </c>
      <c r="Y169" s="6" t="s">
        <v>363</v>
      </c>
      <c r="Z169" s="6" t="s">
        <v>363</v>
      </c>
      <c r="AP169" s="8">
        <v>58.697600000000001</v>
      </c>
    </row>
    <row r="170" spans="1:42" x14ac:dyDescent="0.25">
      <c r="A170" s="7">
        <v>31867</v>
      </c>
      <c r="W170" s="8">
        <v>297.3</v>
      </c>
      <c r="Y170" s="8">
        <v>290.89999999999998</v>
      </c>
      <c r="Z170" s="8">
        <v>245.2</v>
      </c>
      <c r="AP170" s="8">
        <v>59.871499999999997</v>
      </c>
    </row>
    <row r="171" spans="1:42" x14ac:dyDescent="0.25">
      <c r="A171" s="7">
        <v>31958</v>
      </c>
      <c r="W171" s="6" t="s">
        <v>363</v>
      </c>
      <c r="Y171" s="6" t="s">
        <v>363</v>
      </c>
      <c r="Z171" s="6" t="s">
        <v>363</v>
      </c>
      <c r="AP171" s="8">
        <v>61.069299999999998</v>
      </c>
    </row>
    <row r="172" spans="1:42" x14ac:dyDescent="0.25">
      <c r="A172" s="7">
        <v>32050</v>
      </c>
      <c r="W172" s="8">
        <v>429.9</v>
      </c>
      <c r="Y172" s="8">
        <v>370.1</v>
      </c>
      <c r="Z172" s="8">
        <v>266.5</v>
      </c>
      <c r="AP172" s="8">
        <v>61.402500000000003</v>
      </c>
    </row>
    <row r="173" spans="1:42" x14ac:dyDescent="0.25">
      <c r="A173" s="7">
        <v>32142</v>
      </c>
      <c r="W173" s="6" t="s">
        <v>363</v>
      </c>
      <c r="Y173" s="6" t="s">
        <v>363</v>
      </c>
      <c r="Z173" s="6" t="s">
        <v>363</v>
      </c>
      <c r="AP173" s="8">
        <v>61.738100000000003</v>
      </c>
    </row>
    <row r="174" spans="1:42" x14ac:dyDescent="0.25">
      <c r="A174" s="7">
        <v>32233</v>
      </c>
      <c r="W174" s="8">
        <v>459.5</v>
      </c>
      <c r="Y174" s="8">
        <v>412.6</v>
      </c>
      <c r="Z174" s="8">
        <v>278</v>
      </c>
      <c r="AP174" s="8">
        <v>62.430599999999998</v>
      </c>
    </row>
    <row r="175" spans="1:42" x14ac:dyDescent="0.25">
      <c r="A175" s="7">
        <v>32324</v>
      </c>
      <c r="W175" s="6" t="s">
        <v>363</v>
      </c>
      <c r="Y175" s="6" t="s">
        <v>363</v>
      </c>
      <c r="Z175" s="6" t="s">
        <v>363</v>
      </c>
      <c r="AP175" s="8">
        <v>63.131</v>
      </c>
    </row>
    <row r="176" spans="1:42" x14ac:dyDescent="0.25">
      <c r="A176" s="7">
        <v>32416</v>
      </c>
      <c r="W176" s="8">
        <v>458.2</v>
      </c>
      <c r="Y176" s="8">
        <v>461.7</v>
      </c>
      <c r="Z176" s="8">
        <v>290.2</v>
      </c>
      <c r="AP176" s="8">
        <v>63.287999999999997</v>
      </c>
    </row>
    <row r="177" spans="1:42" x14ac:dyDescent="0.25">
      <c r="A177" s="7">
        <v>32508</v>
      </c>
      <c r="W177" s="6" t="s">
        <v>363</v>
      </c>
      <c r="Y177" s="6" t="s">
        <v>363</v>
      </c>
      <c r="Z177" s="6" t="s">
        <v>363</v>
      </c>
      <c r="AP177" s="8">
        <v>63.445099999999996</v>
      </c>
    </row>
    <row r="178" spans="1:42" x14ac:dyDescent="0.25">
      <c r="A178" s="7">
        <v>32598</v>
      </c>
      <c r="W178" s="8">
        <v>464.1</v>
      </c>
      <c r="Y178" s="8">
        <v>516.20000000000005</v>
      </c>
      <c r="Z178" s="8">
        <v>305.89999999999998</v>
      </c>
      <c r="AP178" s="8">
        <v>64.023499999999999</v>
      </c>
    </row>
    <row r="179" spans="1:42" x14ac:dyDescent="0.25">
      <c r="A179" s="7">
        <v>32689</v>
      </c>
      <c r="W179" s="6" t="s">
        <v>363</v>
      </c>
      <c r="Y179" s="6" t="s">
        <v>363</v>
      </c>
      <c r="Z179" s="6" t="s">
        <v>363</v>
      </c>
      <c r="AP179" s="8">
        <v>64.607200000000006</v>
      </c>
    </row>
    <row r="180" spans="1:42" x14ac:dyDescent="0.25">
      <c r="A180" s="7">
        <v>32781</v>
      </c>
      <c r="W180" s="8">
        <v>474.3</v>
      </c>
      <c r="Y180" s="8">
        <v>581.20000000000005</v>
      </c>
      <c r="Z180" s="8">
        <v>324.89999999999998</v>
      </c>
      <c r="AP180" s="8">
        <v>64.843999999999994</v>
      </c>
    </row>
    <row r="181" spans="1:42" x14ac:dyDescent="0.25">
      <c r="A181" s="7">
        <v>32873</v>
      </c>
      <c r="W181" s="6" t="s">
        <v>363</v>
      </c>
      <c r="Y181" s="6" t="s">
        <v>363</v>
      </c>
      <c r="Z181" s="6" t="s">
        <v>363</v>
      </c>
      <c r="AP181" s="8">
        <v>65.081400000000002</v>
      </c>
    </row>
    <row r="182" spans="1:42" x14ac:dyDescent="0.25">
      <c r="A182" s="7">
        <v>32963</v>
      </c>
      <c r="W182" s="8">
        <v>491.4</v>
      </c>
      <c r="Y182" s="8">
        <v>658.5</v>
      </c>
      <c r="Z182" s="8">
        <v>354.8</v>
      </c>
      <c r="AP182" s="8">
        <v>64.506600000000006</v>
      </c>
    </row>
    <row r="183" spans="1:42" x14ac:dyDescent="0.25">
      <c r="A183" s="7">
        <v>33054</v>
      </c>
      <c r="W183" s="6" t="s">
        <v>363</v>
      </c>
      <c r="Y183" s="6" t="s">
        <v>363</v>
      </c>
      <c r="Z183" s="6" t="s">
        <v>363</v>
      </c>
      <c r="AP183" s="8">
        <v>63.936599999999999</v>
      </c>
    </row>
    <row r="184" spans="1:42" x14ac:dyDescent="0.25">
      <c r="A184" s="7">
        <v>33146</v>
      </c>
      <c r="W184" s="8">
        <v>507.6</v>
      </c>
      <c r="Y184" s="8">
        <v>688.2</v>
      </c>
      <c r="Z184" s="8">
        <v>383.5</v>
      </c>
      <c r="AP184" s="8">
        <v>63.6736</v>
      </c>
    </row>
    <row r="185" spans="1:42" x14ac:dyDescent="0.25">
      <c r="A185" s="7">
        <v>33238</v>
      </c>
      <c r="W185" s="6" t="s">
        <v>363</v>
      </c>
      <c r="Y185" s="6" t="s">
        <v>363</v>
      </c>
      <c r="Z185" s="6" t="s">
        <v>363</v>
      </c>
      <c r="AP185" s="8">
        <v>63.411799999999999</v>
      </c>
    </row>
    <row r="186" spans="1:42" x14ac:dyDescent="0.25">
      <c r="A186" s="7">
        <v>33328</v>
      </c>
      <c r="W186" s="8">
        <v>512.20000000000005</v>
      </c>
      <c r="Y186" s="8">
        <v>680.6</v>
      </c>
      <c r="Z186" s="8">
        <v>395.4</v>
      </c>
      <c r="AP186" s="8">
        <v>62.811399999999999</v>
      </c>
    </row>
    <row r="187" spans="1:42" x14ac:dyDescent="0.25">
      <c r="A187" s="7">
        <v>33419</v>
      </c>
      <c r="W187" s="6" t="s">
        <v>363</v>
      </c>
      <c r="Y187" s="6" t="s">
        <v>363</v>
      </c>
      <c r="Z187" s="6" t="s">
        <v>363</v>
      </c>
      <c r="AP187" s="8">
        <v>62.2164</v>
      </c>
    </row>
    <row r="188" spans="1:42" x14ac:dyDescent="0.25">
      <c r="A188" s="7">
        <v>33511</v>
      </c>
      <c r="W188" s="8">
        <v>506</v>
      </c>
      <c r="Y188" s="8">
        <v>651.29999999999995</v>
      </c>
      <c r="Z188" s="8">
        <v>396.2</v>
      </c>
      <c r="AP188" s="8">
        <v>60.117899999999999</v>
      </c>
    </row>
    <row r="189" spans="1:42" x14ac:dyDescent="0.25">
      <c r="A189" s="7">
        <v>33603</v>
      </c>
      <c r="W189" s="6" t="s">
        <v>363</v>
      </c>
      <c r="Y189" s="6" t="s">
        <v>363</v>
      </c>
      <c r="Z189" s="6" t="s">
        <v>363</v>
      </c>
      <c r="AP189" s="8">
        <v>58.089500000000001</v>
      </c>
    </row>
    <row r="190" spans="1:42" x14ac:dyDescent="0.25">
      <c r="A190" s="7">
        <v>33694</v>
      </c>
      <c r="H190" s="8">
        <v>50.3</v>
      </c>
      <c r="I190" s="8">
        <v>76.7</v>
      </c>
      <c r="J190" s="8">
        <v>30</v>
      </c>
      <c r="W190" s="8">
        <v>480.2</v>
      </c>
      <c r="Y190" s="8">
        <v>576.4</v>
      </c>
      <c r="Z190" s="8">
        <v>387.5</v>
      </c>
      <c r="AP190" s="8">
        <v>56.760899999999999</v>
      </c>
    </row>
    <row r="191" spans="1:42" x14ac:dyDescent="0.25">
      <c r="A191" s="7">
        <v>33785</v>
      </c>
      <c r="H191" s="8">
        <v>49.7</v>
      </c>
      <c r="I191" s="8">
        <v>71</v>
      </c>
      <c r="J191" s="8">
        <v>30.7</v>
      </c>
      <c r="W191" s="6" t="s">
        <v>363</v>
      </c>
      <c r="Y191" s="6" t="s">
        <v>363</v>
      </c>
      <c r="Z191" s="6" t="s">
        <v>363</v>
      </c>
      <c r="AP191" s="8">
        <v>55.462600000000002</v>
      </c>
    </row>
    <row r="192" spans="1:42" x14ac:dyDescent="0.25">
      <c r="A192" s="7">
        <v>33877</v>
      </c>
      <c r="H192" s="8">
        <v>52.1</v>
      </c>
      <c r="I192" s="8">
        <v>72.3</v>
      </c>
      <c r="J192" s="8">
        <v>30.5</v>
      </c>
      <c r="W192" s="8">
        <v>447.1</v>
      </c>
      <c r="Y192" s="8">
        <v>505</v>
      </c>
      <c r="Z192" s="8">
        <v>374.7</v>
      </c>
      <c r="AP192" s="8">
        <v>53.969700000000003</v>
      </c>
    </row>
    <row r="193" spans="1:42" x14ac:dyDescent="0.25">
      <c r="A193" s="7">
        <v>33969</v>
      </c>
      <c r="H193" s="8">
        <v>49.7</v>
      </c>
      <c r="I193" s="8">
        <v>77.900000000000006</v>
      </c>
      <c r="J193" s="8">
        <v>29.1</v>
      </c>
      <c r="W193" s="6" t="s">
        <v>363</v>
      </c>
      <c r="Y193" s="6" t="s">
        <v>363</v>
      </c>
      <c r="Z193" s="6" t="s">
        <v>363</v>
      </c>
      <c r="AP193" s="8">
        <v>52.517299999999999</v>
      </c>
    </row>
    <row r="194" spans="1:42" x14ac:dyDescent="0.25">
      <c r="A194" s="7">
        <v>34059</v>
      </c>
      <c r="H194" s="8">
        <v>52.7</v>
      </c>
      <c r="I194" s="8">
        <v>71.7</v>
      </c>
      <c r="J194" s="8">
        <v>28.8</v>
      </c>
      <c r="W194" s="8">
        <v>397.9</v>
      </c>
      <c r="Y194" s="8">
        <v>447.4</v>
      </c>
      <c r="Z194" s="8">
        <v>358.2</v>
      </c>
      <c r="AP194" s="8">
        <v>51.994300000000003</v>
      </c>
    </row>
    <row r="195" spans="1:42" x14ac:dyDescent="0.25">
      <c r="A195" s="7">
        <v>34150</v>
      </c>
      <c r="H195" s="8">
        <v>38.799999999999997</v>
      </c>
      <c r="I195" s="8">
        <v>75.5</v>
      </c>
      <c r="J195" s="8">
        <v>27.6</v>
      </c>
      <c r="W195" s="6" t="s">
        <v>363</v>
      </c>
      <c r="Y195" s="6" t="s">
        <v>363</v>
      </c>
      <c r="Z195" s="6" t="s">
        <v>363</v>
      </c>
      <c r="AP195" s="8">
        <v>51.476100000000002</v>
      </c>
    </row>
    <row r="196" spans="1:42" x14ac:dyDescent="0.25">
      <c r="A196" s="7">
        <v>34242</v>
      </c>
      <c r="H196" s="8">
        <v>46.5</v>
      </c>
      <c r="I196" s="8">
        <v>67.599999999999994</v>
      </c>
      <c r="J196" s="8">
        <v>28.7</v>
      </c>
      <c r="W196" s="8">
        <v>360.5</v>
      </c>
      <c r="Y196" s="8">
        <v>404.9</v>
      </c>
      <c r="Z196" s="8">
        <v>344.2</v>
      </c>
      <c r="AP196" s="8">
        <v>51.427300000000002</v>
      </c>
    </row>
    <row r="197" spans="1:42" x14ac:dyDescent="0.25">
      <c r="A197" s="7">
        <v>34334</v>
      </c>
      <c r="H197" s="8">
        <v>43.6</v>
      </c>
      <c r="I197" s="8">
        <v>62.6</v>
      </c>
      <c r="J197" s="8">
        <v>29.2</v>
      </c>
      <c r="W197" s="6" t="s">
        <v>363</v>
      </c>
      <c r="Y197" s="6" t="s">
        <v>363</v>
      </c>
      <c r="Z197" s="6" t="s">
        <v>363</v>
      </c>
      <c r="AP197" s="8">
        <v>51.379100000000001</v>
      </c>
    </row>
    <row r="198" spans="1:42" x14ac:dyDescent="0.25">
      <c r="A198" s="7">
        <v>34424</v>
      </c>
      <c r="H198" s="8">
        <v>49.7</v>
      </c>
      <c r="I198" s="8">
        <v>73.5</v>
      </c>
      <c r="J198" s="8">
        <v>30.2</v>
      </c>
      <c r="W198" s="8">
        <v>328.4</v>
      </c>
      <c r="Y198" s="8">
        <v>364.8</v>
      </c>
      <c r="Z198" s="8">
        <v>331.5</v>
      </c>
      <c r="AP198" s="8">
        <v>51.976399999999998</v>
      </c>
    </row>
    <row r="199" spans="1:42" x14ac:dyDescent="0.25">
      <c r="A199" s="7">
        <v>34515</v>
      </c>
      <c r="H199" s="8">
        <v>43.4</v>
      </c>
      <c r="I199" s="8">
        <v>63.8</v>
      </c>
      <c r="J199" s="8">
        <v>30.2</v>
      </c>
      <c r="W199" s="6" t="s">
        <v>363</v>
      </c>
      <c r="Y199" s="6" t="s">
        <v>363</v>
      </c>
      <c r="Z199" s="6" t="s">
        <v>363</v>
      </c>
      <c r="AP199" s="8">
        <v>52.581000000000003</v>
      </c>
    </row>
    <row r="200" spans="1:42" x14ac:dyDescent="0.25">
      <c r="A200" s="7">
        <v>34607</v>
      </c>
      <c r="H200" s="8">
        <v>47.4</v>
      </c>
      <c r="I200" s="8">
        <v>68.2</v>
      </c>
      <c r="J200" s="8">
        <v>29.8</v>
      </c>
      <c r="W200" s="8">
        <v>303.5</v>
      </c>
      <c r="Y200" s="8">
        <v>325</v>
      </c>
      <c r="Z200" s="8">
        <v>320.5</v>
      </c>
      <c r="AP200" s="8">
        <v>53.152799999999999</v>
      </c>
    </row>
    <row r="201" spans="1:42" x14ac:dyDescent="0.25">
      <c r="A201" s="7">
        <v>34699</v>
      </c>
      <c r="H201" s="8">
        <v>44.3</v>
      </c>
      <c r="I201" s="8">
        <v>64.8</v>
      </c>
      <c r="J201" s="8">
        <v>29.7</v>
      </c>
      <c r="W201" s="6" t="s">
        <v>363</v>
      </c>
      <c r="Y201" s="6" t="s">
        <v>363</v>
      </c>
      <c r="Z201" s="6" t="s">
        <v>363</v>
      </c>
      <c r="AP201" s="8">
        <v>53.765000000000001</v>
      </c>
    </row>
    <row r="202" spans="1:42" x14ac:dyDescent="0.25">
      <c r="A202" s="7">
        <v>34789</v>
      </c>
      <c r="H202" s="8">
        <v>43.7</v>
      </c>
      <c r="I202" s="8">
        <v>60.2</v>
      </c>
      <c r="J202" s="8">
        <v>31</v>
      </c>
      <c r="T202" s="8">
        <v>98.624300000000005</v>
      </c>
      <c r="U202" s="8">
        <v>99.14</v>
      </c>
      <c r="W202" s="8">
        <v>281</v>
      </c>
      <c r="Y202" s="8">
        <v>276.3</v>
      </c>
      <c r="Z202" s="8">
        <v>309</v>
      </c>
      <c r="AP202" s="8">
        <v>53.912599999999998</v>
      </c>
    </row>
    <row r="203" spans="1:42" x14ac:dyDescent="0.25">
      <c r="A203" s="7">
        <v>34880</v>
      </c>
      <c r="H203" s="8">
        <v>45.1</v>
      </c>
      <c r="I203" s="8">
        <v>63.3</v>
      </c>
      <c r="J203" s="8">
        <v>32.5</v>
      </c>
      <c r="T203" s="8">
        <v>90.203199999999995</v>
      </c>
      <c r="U203" s="8">
        <v>90.71</v>
      </c>
      <c r="W203" s="6" t="s">
        <v>363</v>
      </c>
      <c r="Y203" s="6" t="s">
        <v>363</v>
      </c>
      <c r="Z203" s="6" t="s">
        <v>363</v>
      </c>
      <c r="AP203" s="8">
        <v>53.857799999999997</v>
      </c>
    </row>
    <row r="204" spans="1:42" x14ac:dyDescent="0.25">
      <c r="A204" s="7">
        <v>34972</v>
      </c>
      <c r="H204" s="8">
        <v>40.200000000000003</v>
      </c>
      <c r="I204" s="8">
        <v>63.2</v>
      </c>
      <c r="J204" s="8">
        <v>32.700000000000003</v>
      </c>
      <c r="T204" s="8">
        <v>107.1477</v>
      </c>
      <c r="U204" s="8">
        <v>106.88</v>
      </c>
      <c r="W204" s="8">
        <v>259.39999999999998</v>
      </c>
      <c r="Y204" s="8">
        <v>243.7</v>
      </c>
      <c r="Z204" s="8">
        <v>297</v>
      </c>
      <c r="AP204" s="8">
        <v>54.284500000000001</v>
      </c>
    </row>
    <row r="205" spans="1:42" x14ac:dyDescent="0.25">
      <c r="A205" s="7">
        <v>35064</v>
      </c>
      <c r="H205" s="8">
        <v>49.4</v>
      </c>
      <c r="I205" s="8">
        <v>71.400000000000006</v>
      </c>
      <c r="J205" s="8">
        <v>33.799999999999997</v>
      </c>
      <c r="T205" s="8">
        <v>104.11539999999999</v>
      </c>
      <c r="U205" s="8">
        <v>103.26</v>
      </c>
      <c r="W205" s="6" t="s">
        <v>363</v>
      </c>
      <c r="Y205" s="6" t="s">
        <v>363</v>
      </c>
      <c r="Z205" s="6" t="s">
        <v>363</v>
      </c>
      <c r="AP205" s="8">
        <v>54.801499999999997</v>
      </c>
    </row>
    <row r="206" spans="1:42" x14ac:dyDescent="0.25">
      <c r="A206" s="7">
        <v>35155</v>
      </c>
      <c r="H206" s="8">
        <v>40.700000000000003</v>
      </c>
      <c r="I206" s="8">
        <v>68.900000000000006</v>
      </c>
      <c r="J206" s="8">
        <v>33.5</v>
      </c>
      <c r="T206" s="8">
        <v>98.356399999999994</v>
      </c>
      <c r="U206" s="8">
        <v>97.14</v>
      </c>
      <c r="W206" s="8">
        <v>236.3</v>
      </c>
      <c r="Y206" s="8">
        <v>218.3</v>
      </c>
      <c r="Z206" s="8">
        <v>283.3</v>
      </c>
      <c r="AP206" s="8">
        <v>55.042499999999997</v>
      </c>
    </row>
    <row r="207" spans="1:42" x14ac:dyDescent="0.25">
      <c r="A207" s="7">
        <v>35246</v>
      </c>
      <c r="H207" s="8">
        <v>51.8</v>
      </c>
      <c r="I207" s="8">
        <v>62.1</v>
      </c>
      <c r="J207" s="8">
        <v>35.200000000000003</v>
      </c>
      <c r="T207" s="8">
        <v>103.2692</v>
      </c>
      <c r="U207" s="8">
        <v>101.26</v>
      </c>
      <c r="W207" s="6" t="s">
        <v>363</v>
      </c>
      <c r="Y207" s="6" t="s">
        <v>363</v>
      </c>
      <c r="Z207" s="6" t="s">
        <v>363</v>
      </c>
      <c r="AP207" s="8">
        <v>55.172800000000002</v>
      </c>
    </row>
    <row r="208" spans="1:42" x14ac:dyDescent="0.25">
      <c r="A208" s="7">
        <v>35338</v>
      </c>
      <c r="H208" s="8">
        <v>43.8</v>
      </c>
      <c r="I208" s="8">
        <v>59.9</v>
      </c>
      <c r="J208" s="8">
        <v>36.6</v>
      </c>
      <c r="T208" s="8">
        <v>116.3993</v>
      </c>
      <c r="U208" s="8">
        <v>113.3</v>
      </c>
      <c r="W208" s="8">
        <v>218.1</v>
      </c>
      <c r="Y208" s="8">
        <v>199.8</v>
      </c>
      <c r="Z208" s="8">
        <v>271.39999999999998</v>
      </c>
      <c r="AP208" s="8">
        <v>54.668199999999999</v>
      </c>
    </row>
    <row r="209" spans="1:43" x14ac:dyDescent="0.25">
      <c r="A209" s="7">
        <v>35430</v>
      </c>
      <c r="H209" s="8">
        <v>47.6</v>
      </c>
      <c r="I209" s="8">
        <v>67.599999999999994</v>
      </c>
      <c r="J209" s="8">
        <v>37.4</v>
      </c>
      <c r="T209" s="8">
        <v>103.69289999999999</v>
      </c>
      <c r="U209" s="8">
        <v>100.63</v>
      </c>
      <c r="W209" s="6" t="s">
        <v>363</v>
      </c>
      <c r="Y209" s="6" t="s">
        <v>363</v>
      </c>
      <c r="Z209" s="6" t="s">
        <v>363</v>
      </c>
      <c r="AP209" s="8">
        <v>57.959800000000001</v>
      </c>
    </row>
    <row r="210" spans="1:43" x14ac:dyDescent="0.25">
      <c r="A210" s="7">
        <v>35520</v>
      </c>
      <c r="H210" s="8">
        <v>48.7</v>
      </c>
      <c r="I210" s="8">
        <v>66.7</v>
      </c>
      <c r="J210" s="8">
        <v>37.6</v>
      </c>
      <c r="T210" s="8">
        <v>101.4502</v>
      </c>
      <c r="U210" s="8">
        <v>98.38</v>
      </c>
      <c r="W210" s="8">
        <v>204.8</v>
      </c>
      <c r="Y210" s="8">
        <v>187.8</v>
      </c>
      <c r="Z210" s="8">
        <v>260.8</v>
      </c>
      <c r="AP210" s="8">
        <v>62.4604</v>
      </c>
    </row>
    <row r="211" spans="1:43" x14ac:dyDescent="0.25">
      <c r="A211" s="7">
        <v>35611</v>
      </c>
      <c r="H211" s="8">
        <v>52.1</v>
      </c>
      <c r="I211" s="8">
        <v>67.900000000000006</v>
      </c>
      <c r="J211" s="8">
        <v>39.9</v>
      </c>
      <c r="T211" s="8">
        <v>110.03279999999999</v>
      </c>
      <c r="U211" s="8">
        <v>105.99</v>
      </c>
      <c r="W211" s="6" t="s">
        <v>363</v>
      </c>
      <c r="Y211" s="6" t="s">
        <v>363</v>
      </c>
      <c r="Z211" s="6" t="s">
        <v>363</v>
      </c>
      <c r="AP211" s="8">
        <v>62.450299999999999</v>
      </c>
    </row>
    <row r="212" spans="1:43" x14ac:dyDescent="0.25">
      <c r="A212" s="7">
        <v>35703</v>
      </c>
      <c r="H212" s="8">
        <v>54</v>
      </c>
      <c r="I212" s="8">
        <v>65.599999999999994</v>
      </c>
      <c r="J212" s="8">
        <v>41.2</v>
      </c>
      <c r="T212" s="8">
        <v>119.89570000000001</v>
      </c>
      <c r="U212" s="8">
        <v>114.83</v>
      </c>
      <c r="W212" s="8">
        <v>193.9</v>
      </c>
      <c r="Y212" s="8">
        <v>177.8</v>
      </c>
      <c r="Z212" s="8">
        <v>251.7</v>
      </c>
      <c r="AP212" s="8">
        <v>64.778499999999994</v>
      </c>
    </row>
    <row r="213" spans="1:43" x14ac:dyDescent="0.25">
      <c r="A213" s="7">
        <v>35795</v>
      </c>
      <c r="H213" s="8">
        <v>55.5</v>
      </c>
      <c r="I213" s="8">
        <v>68.2</v>
      </c>
      <c r="J213" s="8">
        <v>40.1</v>
      </c>
      <c r="T213" s="8">
        <v>108.9265</v>
      </c>
      <c r="U213" s="8">
        <v>103.75</v>
      </c>
      <c r="W213" s="6" t="s">
        <v>363</v>
      </c>
      <c r="Y213" s="6" t="s">
        <v>363</v>
      </c>
      <c r="Z213" s="6" t="s">
        <v>363</v>
      </c>
      <c r="AP213" s="8">
        <v>70.554199999999994</v>
      </c>
    </row>
    <row r="214" spans="1:43" x14ac:dyDescent="0.25">
      <c r="A214" s="7">
        <v>35885</v>
      </c>
      <c r="H214" s="8">
        <v>52.4</v>
      </c>
      <c r="I214" s="8">
        <v>69.8</v>
      </c>
      <c r="J214" s="8">
        <v>40.799999999999997</v>
      </c>
      <c r="T214" s="8">
        <v>120.72880000000001</v>
      </c>
      <c r="U214" s="8">
        <v>114.55</v>
      </c>
      <c r="W214" s="8">
        <v>184.6</v>
      </c>
      <c r="Y214" s="8">
        <v>169.1</v>
      </c>
      <c r="Z214" s="8">
        <v>242.9</v>
      </c>
      <c r="AJ214" s="8">
        <v>136.80000000000001</v>
      </c>
      <c r="AK214" s="8">
        <v>123.1</v>
      </c>
      <c r="AL214" s="8">
        <v>74.599999999999994</v>
      </c>
      <c r="AP214" s="8">
        <v>71.838200000000001</v>
      </c>
    </row>
    <row r="215" spans="1:43" x14ac:dyDescent="0.25">
      <c r="A215" s="7">
        <v>35976</v>
      </c>
      <c r="H215" s="8">
        <v>52.4</v>
      </c>
      <c r="I215" s="8">
        <v>80.599999999999994</v>
      </c>
      <c r="J215" s="8">
        <v>44.1</v>
      </c>
      <c r="T215" s="8">
        <v>123.44459999999999</v>
      </c>
      <c r="U215" s="8">
        <v>116.34</v>
      </c>
      <c r="W215" s="6" t="s">
        <v>363</v>
      </c>
      <c r="Y215" s="6" t="s">
        <v>363</v>
      </c>
      <c r="Z215" s="6" t="s">
        <v>363</v>
      </c>
      <c r="AJ215" s="8">
        <v>124.9</v>
      </c>
      <c r="AK215" s="8">
        <v>119.3</v>
      </c>
      <c r="AL215" s="8">
        <v>67.3</v>
      </c>
      <c r="AP215" s="8">
        <v>74.660300000000007</v>
      </c>
    </row>
    <row r="216" spans="1:43" x14ac:dyDescent="0.25">
      <c r="A216" s="7">
        <v>36068</v>
      </c>
      <c r="H216" s="8">
        <v>56.5</v>
      </c>
      <c r="I216" s="8">
        <v>66.3</v>
      </c>
      <c r="J216" s="8">
        <v>45.2</v>
      </c>
      <c r="T216" s="8">
        <v>119.7414</v>
      </c>
      <c r="U216" s="8">
        <v>113.22</v>
      </c>
      <c r="W216" s="8">
        <v>175.8</v>
      </c>
      <c r="Y216" s="8">
        <v>160.80000000000001</v>
      </c>
      <c r="Z216" s="8">
        <v>233.9</v>
      </c>
      <c r="AJ216" s="8">
        <v>109.3</v>
      </c>
      <c r="AK216" s="8">
        <v>106.2</v>
      </c>
      <c r="AL216" s="8">
        <v>57.8</v>
      </c>
      <c r="AP216" s="8">
        <v>74.526499999999999</v>
      </c>
    </row>
    <row r="217" spans="1:43" x14ac:dyDescent="0.25">
      <c r="A217" s="7">
        <v>36160</v>
      </c>
      <c r="H217" s="8">
        <v>57</v>
      </c>
      <c r="I217" s="8">
        <v>73.5</v>
      </c>
      <c r="J217" s="8">
        <v>44.6</v>
      </c>
      <c r="T217" s="8">
        <v>135.6884</v>
      </c>
      <c r="U217" s="8">
        <v>127.74</v>
      </c>
      <c r="W217" s="6" t="s">
        <v>363</v>
      </c>
      <c r="Y217" s="6" t="s">
        <v>363</v>
      </c>
      <c r="Z217" s="6" t="s">
        <v>363</v>
      </c>
      <c r="AJ217" s="8">
        <v>100</v>
      </c>
      <c r="AK217" s="8">
        <v>100</v>
      </c>
      <c r="AL217" s="8">
        <v>54.9</v>
      </c>
      <c r="AP217" s="8">
        <v>76.062700000000007</v>
      </c>
    </row>
    <row r="218" spans="1:43" x14ac:dyDescent="0.25">
      <c r="A218" s="7">
        <v>36250</v>
      </c>
      <c r="H218" s="8">
        <v>52.8</v>
      </c>
      <c r="I218" s="8">
        <v>74.8</v>
      </c>
      <c r="J218" s="8">
        <v>44.7</v>
      </c>
      <c r="T218" s="8">
        <v>143.23249999999999</v>
      </c>
      <c r="U218" s="8">
        <v>134.04</v>
      </c>
      <c r="W218" s="8">
        <v>165</v>
      </c>
      <c r="Y218" s="8">
        <v>149.69999999999999</v>
      </c>
      <c r="Z218" s="8">
        <v>222.9</v>
      </c>
      <c r="AJ218" s="8">
        <v>92.2</v>
      </c>
      <c r="AK218" s="8">
        <v>93.7</v>
      </c>
      <c r="AL218" s="8">
        <v>52.8</v>
      </c>
      <c r="AP218" s="8">
        <v>73.686899999999994</v>
      </c>
    </row>
    <row r="219" spans="1:43" x14ac:dyDescent="0.25">
      <c r="A219" s="7">
        <v>36341</v>
      </c>
      <c r="H219" s="8">
        <v>54</v>
      </c>
      <c r="I219" s="8">
        <v>73.2</v>
      </c>
      <c r="J219" s="8">
        <v>46.4</v>
      </c>
      <c r="T219" s="8">
        <v>152.68010000000001</v>
      </c>
      <c r="U219" s="8">
        <v>140.9</v>
      </c>
      <c r="W219" s="6" t="s">
        <v>363</v>
      </c>
      <c r="Y219" s="6" t="s">
        <v>363</v>
      </c>
      <c r="Z219" s="6" t="s">
        <v>363</v>
      </c>
      <c r="AJ219" s="8">
        <v>91.9</v>
      </c>
      <c r="AK219" s="8">
        <v>92.4</v>
      </c>
      <c r="AL219" s="8">
        <v>50.4</v>
      </c>
      <c r="AP219" s="8">
        <v>73.631600000000006</v>
      </c>
    </row>
    <row r="220" spans="1:43" x14ac:dyDescent="0.25">
      <c r="A220" s="7">
        <v>36433</v>
      </c>
      <c r="H220" s="8">
        <v>60.9</v>
      </c>
      <c r="I220" s="8">
        <v>76.099999999999994</v>
      </c>
      <c r="J220" s="8">
        <v>47.9</v>
      </c>
      <c r="T220" s="8">
        <v>174.6097</v>
      </c>
      <c r="U220" s="8">
        <v>158.6</v>
      </c>
      <c r="W220" s="8">
        <v>155.1</v>
      </c>
      <c r="Y220" s="8">
        <v>140</v>
      </c>
      <c r="Z220" s="8">
        <v>212.6</v>
      </c>
      <c r="AJ220" s="8">
        <v>90.5</v>
      </c>
      <c r="AK220" s="8">
        <v>87.8</v>
      </c>
      <c r="AL220" s="8">
        <v>47.9</v>
      </c>
      <c r="AP220" s="8">
        <v>76.968900000000005</v>
      </c>
    </row>
    <row r="221" spans="1:43" x14ac:dyDescent="0.25">
      <c r="A221" s="7">
        <v>36525</v>
      </c>
      <c r="H221" s="8">
        <v>61</v>
      </c>
      <c r="I221" s="8">
        <v>84</v>
      </c>
      <c r="J221" s="8">
        <v>46.4</v>
      </c>
      <c r="T221" s="8">
        <v>172.3569</v>
      </c>
      <c r="U221" s="8">
        <v>154.1</v>
      </c>
      <c r="W221" s="6" t="s">
        <v>363</v>
      </c>
      <c r="Y221" s="6" t="s">
        <v>363</v>
      </c>
      <c r="Z221" s="6" t="s">
        <v>363</v>
      </c>
      <c r="AJ221" s="8">
        <v>98.7</v>
      </c>
      <c r="AK221" s="8">
        <v>90.3</v>
      </c>
      <c r="AL221" s="8">
        <v>52.1</v>
      </c>
      <c r="AP221" s="8">
        <v>78.3095</v>
      </c>
    </row>
    <row r="222" spans="1:43" x14ac:dyDescent="0.25">
      <c r="A222" s="7">
        <v>36616</v>
      </c>
      <c r="H222" s="8">
        <v>71.3</v>
      </c>
      <c r="I222" s="8">
        <v>84.6</v>
      </c>
      <c r="J222" s="8">
        <v>48.5</v>
      </c>
      <c r="T222" s="8">
        <v>173.65479999999999</v>
      </c>
      <c r="U222" s="8">
        <v>153.62</v>
      </c>
      <c r="W222" s="8">
        <v>146.30000000000001</v>
      </c>
      <c r="Y222" s="8">
        <v>131.19999999999999</v>
      </c>
      <c r="Z222" s="8">
        <v>202.4</v>
      </c>
      <c r="AJ222" s="8">
        <v>104.7</v>
      </c>
      <c r="AK222" s="8">
        <v>92.2</v>
      </c>
      <c r="AL222" s="8">
        <v>52.7</v>
      </c>
      <c r="AP222" s="8">
        <v>74.434799999999996</v>
      </c>
      <c r="AQ222" s="8">
        <v>76.046599999999998</v>
      </c>
    </row>
    <row r="223" spans="1:43" x14ac:dyDescent="0.25">
      <c r="A223" s="7">
        <v>36707</v>
      </c>
      <c r="H223" s="8">
        <v>73.7</v>
      </c>
      <c r="I223" s="8">
        <v>85.8</v>
      </c>
      <c r="J223" s="8">
        <v>51.6</v>
      </c>
      <c r="T223" s="8">
        <v>197.76669999999999</v>
      </c>
      <c r="U223" s="8">
        <v>172.51</v>
      </c>
      <c r="W223" s="6" t="s">
        <v>363</v>
      </c>
      <c r="Y223" s="6" t="s">
        <v>363</v>
      </c>
      <c r="Z223" s="6" t="s">
        <v>363</v>
      </c>
      <c r="AJ223" s="8">
        <v>116.7</v>
      </c>
      <c r="AK223" s="8">
        <v>98.5</v>
      </c>
      <c r="AL223" s="8">
        <v>58.2</v>
      </c>
      <c r="AP223" s="8">
        <v>79.641099999999994</v>
      </c>
      <c r="AQ223" s="8">
        <v>78.603499999999997</v>
      </c>
    </row>
    <row r="224" spans="1:43" x14ac:dyDescent="0.25">
      <c r="A224" s="7">
        <v>36799</v>
      </c>
      <c r="H224" s="8">
        <v>70.099999999999994</v>
      </c>
      <c r="I224" s="8">
        <v>83.5</v>
      </c>
      <c r="J224" s="8">
        <v>51.4</v>
      </c>
      <c r="T224" s="8">
        <v>193.6</v>
      </c>
      <c r="U224" s="8">
        <v>167.86</v>
      </c>
      <c r="W224" s="8">
        <v>138.69999999999999</v>
      </c>
      <c r="Y224" s="8">
        <v>124</v>
      </c>
      <c r="Z224" s="8">
        <v>192.6</v>
      </c>
      <c r="AJ224" s="8">
        <v>119.2</v>
      </c>
      <c r="AK224" s="8">
        <v>102.5</v>
      </c>
      <c r="AL224" s="8">
        <v>58.9</v>
      </c>
      <c r="AP224" s="8">
        <v>84.824799999999996</v>
      </c>
      <c r="AQ224" s="8">
        <v>79.317700000000002</v>
      </c>
    </row>
    <row r="225" spans="1:43" x14ac:dyDescent="0.25">
      <c r="A225" s="7">
        <v>36891</v>
      </c>
      <c r="H225" s="8">
        <v>74.400000000000006</v>
      </c>
      <c r="I225" s="8">
        <v>78.400000000000006</v>
      </c>
      <c r="J225" s="8">
        <v>53.9</v>
      </c>
      <c r="T225" s="8">
        <v>195.99199999999999</v>
      </c>
      <c r="U225" s="8">
        <v>167.97</v>
      </c>
      <c r="W225" s="6" t="s">
        <v>363</v>
      </c>
      <c r="Y225" s="6" t="s">
        <v>363</v>
      </c>
      <c r="Z225" s="6" t="s">
        <v>363</v>
      </c>
      <c r="AJ225" s="8">
        <v>125.9</v>
      </c>
      <c r="AK225" s="8">
        <v>104.1</v>
      </c>
      <c r="AL225" s="8">
        <v>61.2</v>
      </c>
      <c r="AP225" s="8">
        <v>86.552000000000007</v>
      </c>
      <c r="AQ225" s="8">
        <v>80.638599999999997</v>
      </c>
    </row>
    <row r="226" spans="1:43" x14ac:dyDescent="0.25">
      <c r="A226" s="7">
        <v>36981</v>
      </c>
      <c r="H226" s="8">
        <v>77.400000000000006</v>
      </c>
      <c r="I226" s="8">
        <v>80.5</v>
      </c>
      <c r="J226" s="8">
        <v>52.5</v>
      </c>
      <c r="T226" s="8">
        <v>205.762</v>
      </c>
      <c r="U226" s="8">
        <v>175.33</v>
      </c>
      <c r="W226" s="8">
        <v>132.4</v>
      </c>
      <c r="Y226" s="8">
        <v>117.5</v>
      </c>
      <c r="Z226" s="8">
        <v>183.2</v>
      </c>
      <c r="AJ226" s="8">
        <v>114.5</v>
      </c>
      <c r="AK226" s="8">
        <v>104.5</v>
      </c>
      <c r="AL226" s="8">
        <v>61.3</v>
      </c>
      <c r="AP226" s="8">
        <v>85.906499999999994</v>
      </c>
      <c r="AQ226" s="8">
        <v>80.967699999999994</v>
      </c>
    </row>
    <row r="227" spans="1:43" x14ac:dyDescent="0.25">
      <c r="A227" s="7">
        <v>37072</v>
      </c>
      <c r="H227" s="8">
        <v>81.2</v>
      </c>
      <c r="I227" s="8">
        <v>82</v>
      </c>
      <c r="J227" s="8">
        <v>56.2</v>
      </c>
      <c r="T227" s="8">
        <v>217.1842</v>
      </c>
      <c r="U227" s="8">
        <v>179.38</v>
      </c>
      <c r="W227" s="6" t="s">
        <v>363</v>
      </c>
      <c r="Y227" s="6" t="s">
        <v>363</v>
      </c>
      <c r="Z227" s="6" t="s">
        <v>363</v>
      </c>
      <c r="AJ227" s="8">
        <v>110.9</v>
      </c>
      <c r="AK227" s="8">
        <v>102.6</v>
      </c>
      <c r="AL227" s="8">
        <v>58.4</v>
      </c>
      <c r="AP227" s="8">
        <v>86.278899999999993</v>
      </c>
      <c r="AQ227" s="8">
        <v>82.230800000000002</v>
      </c>
    </row>
    <row r="228" spans="1:43" x14ac:dyDescent="0.25">
      <c r="A228" s="7">
        <v>37164</v>
      </c>
      <c r="H228" s="8">
        <v>68.900000000000006</v>
      </c>
      <c r="I228" s="8">
        <v>81.599999999999994</v>
      </c>
      <c r="J228" s="8">
        <v>57.1</v>
      </c>
      <c r="T228" s="8">
        <v>206.7244</v>
      </c>
      <c r="U228" s="8">
        <v>166.27</v>
      </c>
      <c r="W228" s="8">
        <v>126.8</v>
      </c>
      <c r="Y228" s="8">
        <v>111.2</v>
      </c>
      <c r="Z228" s="8">
        <v>173.9</v>
      </c>
      <c r="AJ228" s="8">
        <v>106.8</v>
      </c>
      <c r="AK228" s="8">
        <v>97.6</v>
      </c>
      <c r="AL228" s="8">
        <v>55.3</v>
      </c>
      <c r="AP228" s="8">
        <v>86.861500000000007</v>
      </c>
      <c r="AQ228" s="8">
        <v>83.295299999999997</v>
      </c>
    </row>
    <row r="229" spans="1:43" x14ac:dyDescent="0.25">
      <c r="A229" s="7">
        <v>37256</v>
      </c>
      <c r="H229" s="8">
        <v>78.7</v>
      </c>
      <c r="I229" s="8">
        <v>97.6</v>
      </c>
      <c r="J229" s="8">
        <v>59.4</v>
      </c>
      <c r="T229" s="8">
        <v>198.35210000000001</v>
      </c>
      <c r="U229" s="8">
        <v>157.03</v>
      </c>
      <c r="W229" s="6" t="s">
        <v>363</v>
      </c>
      <c r="Y229" s="6" t="s">
        <v>363</v>
      </c>
      <c r="Z229" s="6" t="s">
        <v>363</v>
      </c>
      <c r="AJ229" s="8">
        <v>98.8</v>
      </c>
      <c r="AK229" s="8">
        <v>93.3</v>
      </c>
      <c r="AL229" s="6" t="s">
        <v>363</v>
      </c>
      <c r="AP229" s="8">
        <v>82.453699999999998</v>
      </c>
      <c r="AQ229" s="8">
        <v>83.305300000000003</v>
      </c>
    </row>
    <row r="230" spans="1:43" x14ac:dyDescent="0.25">
      <c r="A230" s="7">
        <v>37346</v>
      </c>
      <c r="H230" s="8">
        <v>69.900000000000006</v>
      </c>
      <c r="I230" s="8">
        <v>84.2</v>
      </c>
      <c r="J230" s="8">
        <v>58</v>
      </c>
      <c r="T230" s="8">
        <v>179.2483</v>
      </c>
      <c r="U230" s="8">
        <v>140.09</v>
      </c>
      <c r="W230" s="8">
        <v>121.4</v>
      </c>
      <c r="Y230" s="8">
        <v>105.4</v>
      </c>
      <c r="Z230" s="8">
        <v>164.4</v>
      </c>
      <c r="AJ230" s="8">
        <v>93.6</v>
      </c>
      <c r="AK230" s="8">
        <v>92.1</v>
      </c>
      <c r="AL230" s="8">
        <v>50.3</v>
      </c>
      <c r="AP230" s="8">
        <v>85.016900000000007</v>
      </c>
      <c r="AQ230" s="8">
        <v>83.955600000000004</v>
      </c>
    </row>
    <row r="231" spans="1:43" x14ac:dyDescent="0.25">
      <c r="A231" s="7">
        <v>37437</v>
      </c>
      <c r="H231" s="8">
        <v>80</v>
      </c>
      <c r="I231" s="8">
        <v>89.2</v>
      </c>
      <c r="J231" s="8">
        <v>61.1</v>
      </c>
      <c r="T231" s="8">
        <v>198.3707</v>
      </c>
      <c r="U231" s="8">
        <v>154.5</v>
      </c>
      <c r="W231" s="6" t="s">
        <v>363</v>
      </c>
      <c r="Y231" s="6" t="s">
        <v>363</v>
      </c>
      <c r="Z231" s="6" t="s">
        <v>363</v>
      </c>
      <c r="AJ231" s="8">
        <v>90.4</v>
      </c>
      <c r="AK231" s="8">
        <v>91.2</v>
      </c>
      <c r="AL231" s="8">
        <v>49</v>
      </c>
      <c r="AP231" s="8">
        <v>83.825199999999995</v>
      </c>
      <c r="AQ231" s="8">
        <v>84.064999999999998</v>
      </c>
    </row>
    <row r="232" spans="1:43" x14ac:dyDescent="0.25">
      <c r="A232" s="7">
        <v>37529</v>
      </c>
      <c r="H232" s="8">
        <v>77.8</v>
      </c>
      <c r="I232" s="8">
        <v>83.3</v>
      </c>
      <c r="J232" s="8">
        <v>61.9</v>
      </c>
      <c r="T232" s="8">
        <v>182.48240000000001</v>
      </c>
      <c r="U232" s="8">
        <v>141.87</v>
      </c>
      <c r="W232" s="8">
        <v>116.4</v>
      </c>
      <c r="Y232" s="8">
        <v>100.3</v>
      </c>
      <c r="Z232" s="8">
        <v>155.4</v>
      </c>
      <c r="AJ232" s="8">
        <v>86.9</v>
      </c>
      <c r="AK232" s="8">
        <v>90.7</v>
      </c>
      <c r="AL232" s="8">
        <v>48.8</v>
      </c>
      <c r="AP232" s="8">
        <v>85.385800000000003</v>
      </c>
      <c r="AQ232" s="8">
        <v>84.490399999999994</v>
      </c>
    </row>
    <row r="233" spans="1:43" x14ac:dyDescent="0.25">
      <c r="A233" s="7">
        <v>37621</v>
      </c>
      <c r="H233" s="8">
        <v>80.900000000000006</v>
      </c>
      <c r="I233" s="8">
        <v>75.8</v>
      </c>
      <c r="J233" s="8">
        <v>60.1</v>
      </c>
      <c r="T233" s="8">
        <v>196.24350000000001</v>
      </c>
      <c r="U233" s="8">
        <v>151.66</v>
      </c>
      <c r="W233" s="6" t="s">
        <v>363</v>
      </c>
      <c r="Y233" s="6" t="s">
        <v>363</v>
      </c>
      <c r="Z233" s="6" t="s">
        <v>363</v>
      </c>
      <c r="AJ233" s="8">
        <v>82.3</v>
      </c>
      <c r="AK233" s="8">
        <v>90.1</v>
      </c>
      <c r="AL233" s="8">
        <v>47.2</v>
      </c>
      <c r="AP233" s="8">
        <v>88.972499999999997</v>
      </c>
      <c r="AQ233" s="8">
        <v>84.952200000000005</v>
      </c>
    </row>
    <row r="234" spans="1:43" x14ac:dyDescent="0.25">
      <c r="A234" s="7">
        <v>37711</v>
      </c>
      <c r="F234" s="8">
        <v>107.2</v>
      </c>
      <c r="H234" s="8">
        <v>77.2</v>
      </c>
      <c r="I234" s="8">
        <v>82.8</v>
      </c>
      <c r="J234" s="8">
        <v>63.1</v>
      </c>
      <c r="T234" s="8">
        <v>208.5025</v>
      </c>
      <c r="U234" s="8">
        <v>160.18</v>
      </c>
      <c r="W234" s="8">
        <v>111.9</v>
      </c>
      <c r="Y234" s="8">
        <v>96</v>
      </c>
      <c r="Z234" s="8">
        <v>146.9</v>
      </c>
      <c r="AJ234" s="8">
        <v>79.8</v>
      </c>
      <c r="AK234" s="8">
        <v>88.2</v>
      </c>
      <c r="AL234" s="8">
        <v>45.8</v>
      </c>
      <c r="AP234" s="8">
        <v>92.290800000000004</v>
      </c>
      <c r="AQ234" s="8">
        <v>84.696399999999997</v>
      </c>
    </row>
    <row r="235" spans="1:43" x14ac:dyDescent="0.25">
      <c r="A235" s="7">
        <v>37802</v>
      </c>
      <c r="F235" s="8">
        <v>108.3</v>
      </c>
      <c r="H235" s="8">
        <v>69</v>
      </c>
      <c r="I235" s="8">
        <v>89.8</v>
      </c>
      <c r="J235" s="8">
        <v>64.099999999999994</v>
      </c>
      <c r="T235" s="8">
        <v>212.7577</v>
      </c>
      <c r="U235" s="8">
        <v>162.32</v>
      </c>
      <c r="W235" s="6" t="s">
        <v>363</v>
      </c>
      <c r="Y235" s="6" t="s">
        <v>363</v>
      </c>
      <c r="Z235" s="6" t="s">
        <v>363</v>
      </c>
      <c r="AJ235" s="8">
        <v>77.099999999999994</v>
      </c>
      <c r="AK235" s="8">
        <v>87.7</v>
      </c>
      <c r="AL235" s="8">
        <v>44.7</v>
      </c>
      <c r="AP235" s="8">
        <v>91.169899999999998</v>
      </c>
      <c r="AQ235" s="8">
        <v>84.823499999999996</v>
      </c>
    </row>
    <row r="236" spans="1:43" x14ac:dyDescent="0.25">
      <c r="A236" s="7">
        <v>37894</v>
      </c>
      <c r="F236" s="8">
        <v>108.3</v>
      </c>
      <c r="H236" s="8">
        <v>74.8</v>
      </c>
      <c r="I236" s="8">
        <v>80.8</v>
      </c>
      <c r="J236" s="8">
        <v>63</v>
      </c>
      <c r="T236" s="8">
        <v>212.8253</v>
      </c>
      <c r="U236" s="8">
        <v>162.30000000000001</v>
      </c>
      <c r="W236" s="8">
        <v>107.8</v>
      </c>
      <c r="Y236" s="8">
        <v>92.5</v>
      </c>
      <c r="Z236" s="8">
        <v>138.9</v>
      </c>
      <c r="AJ236" s="8">
        <v>75.5</v>
      </c>
      <c r="AK236" s="8">
        <v>86.5</v>
      </c>
      <c r="AL236" s="8">
        <v>43.5</v>
      </c>
      <c r="AP236" s="8">
        <v>88.7333</v>
      </c>
      <c r="AQ236" s="8">
        <v>85.253699999999995</v>
      </c>
    </row>
    <row r="237" spans="1:43" x14ac:dyDescent="0.25">
      <c r="A237" s="7">
        <v>37986</v>
      </c>
      <c r="F237" s="8">
        <v>107</v>
      </c>
      <c r="H237" s="8">
        <v>73.599999999999994</v>
      </c>
      <c r="I237" s="8">
        <v>87</v>
      </c>
      <c r="J237" s="8">
        <v>65.2</v>
      </c>
      <c r="T237" s="8">
        <v>198.94540000000001</v>
      </c>
      <c r="U237" s="8">
        <v>150.04</v>
      </c>
      <c r="W237" s="6" t="s">
        <v>363</v>
      </c>
      <c r="Y237" s="6" t="s">
        <v>363</v>
      </c>
      <c r="Z237" s="6" t="s">
        <v>363</v>
      </c>
      <c r="AJ237" s="8">
        <v>73.5</v>
      </c>
      <c r="AK237" s="8">
        <v>86.2</v>
      </c>
      <c r="AL237" s="8">
        <v>42.8</v>
      </c>
      <c r="AP237" s="8">
        <v>89.979299999999995</v>
      </c>
      <c r="AQ237" s="8">
        <v>85.718500000000006</v>
      </c>
    </row>
    <row r="238" spans="1:43" x14ac:dyDescent="0.25">
      <c r="A238" s="7">
        <v>38077</v>
      </c>
      <c r="F238" s="8">
        <v>105.8</v>
      </c>
      <c r="H238" s="8">
        <v>67.5</v>
      </c>
      <c r="I238" s="8">
        <v>73.2</v>
      </c>
      <c r="J238" s="8">
        <v>65</v>
      </c>
      <c r="T238" s="8">
        <v>228.95869999999999</v>
      </c>
      <c r="U238" s="8">
        <v>172.2</v>
      </c>
      <c r="W238" s="8">
        <v>104.8</v>
      </c>
      <c r="Y238" s="8">
        <v>90.4</v>
      </c>
      <c r="Z238" s="8">
        <v>131.80000000000001</v>
      </c>
      <c r="AJ238" s="8">
        <v>71.900000000000006</v>
      </c>
      <c r="AK238" s="8">
        <v>85.2</v>
      </c>
      <c r="AL238" s="8">
        <v>42.8</v>
      </c>
      <c r="AP238" s="8">
        <v>95.653199999999998</v>
      </c>
      <c r="AQ238" s="8">
        <v>85.933199999999999</v>
      </c>
    </row>
    <row r="239" spans="1:43" x14ac:dyDescent="0.25">
      <c r="A239" s="7">
        <v>38168</v>
      </c>
      <c r="F239" s="8">
        <v>105.4</v>
      </c>
      <c r="H239" s="8">
        <v>68.400000000000006</v>
      </c>
      <c r="I239" s="8">
        <v>79.5</v>
      </c>
      <c r="J239" s="8">
        <v>67.400000000000006</v>
      </c>
      <c r="T239" s="8">
        <v>222.87389999999999</v>
      </c>
      <c r="U239" s="8">
        <v>164.9</v>
      </c>
      <c r="W239" s="6" t="s">
        <v>363</v>
      </c>
      <c r="Y239" s="6" t="s">
        <v>363</v>
      </c>
      <c r="Z239" s="6" t="s">
        <v>363</v>
      </c>
      <c r="AJ239" s="8">
        <v>72.099999999999994</v>
      </c>
      <c r="AK239" s="8">
        <v>85.6</v>
      </c>
      <c r="AL239" s="8">
        <v>42.9</v>
      </c>
      <c r="AP239" s="8">
        <v>100.4097</v>
      </c>
      <c r="AQ239" s="8">
        <v>87.029200000000003</v>
      </c>
    </row>
    <row r="240" spans="1:43" x14ac:dyDescent="0.25">
      <c r="A240" s="7">
        <v>38260</v>
      </c>
      <c r="F240" s="8">
        <v>105.9</v>
      </c>
      <c r="H240" s="8">
        <v>76.3</v>
      </c>
      <c r="I240" s="8">
        <v>84.1</v>
      </c>
      <c r="J240" s="8">
        <v>69.400000000000006</v>
      </c>
      <c r="T240" s="8">
        <v>226.60589999999999</v>
      </c>
      <c r="U240" s="8">
        <v>166.9</v>
      </c>
      <c r="W240" s="8">
        <v>102.4</v>
      </c>
      <c r="Y240" s="8">
        <v>89.5</v>
      </c>
      <c r="Z240" s="8">
        <v>125.8</v>
      </c>
      <c r="AJ240" s="8">
        <v>72.5</v>
      </c>
      <c r="AK240" s="8">
        <v>86.2</v>
      </c>
      <c r="AL240" s="8">
        <v>43.1</v>
      </c>
      <c r="AP240" s="8">
        <v>106.8785</v>
      </c>
      <c r="AQ240" s="8">
        <v>86.984800000000007</v>
      </c>
    </row>
    <row r="241" spans="1:43" x14ac:dyDescent="0.25">
      <c r="A241" s="7">
        <v>38352</v>
      </c>
      <c r="F241" s="8">
        <v>105</v>
      </c>
      <c r="H241" s="8">
        <v>75.3</v>
      </c>
      <c r="I241" s="8">
        <v>86.3</v>
      </c>
      <c r="J241" s="8">
        <v>70.3</v>
      </c>
      <c r="T241" s="8">
        <v>237.91650000000001</v>
      </c>
      <c r="U241" s="8">
        <v>172.9</v>
      </c>
      <c r="W241" s="6" t="s">
        <v>363</v>
      </c>
      <c r="Y241" s="6" t="s">
        <v>363</v>
      </c>
      <c r="Z241" s="6" t="s">
        <v>363</v>
      </c>
      <c r="AJ241" s="8">
        <v>73</v>
      </c>
      <c r="AK241" s="8">
        <v>86.6</v>
      </c>
      <c r="AL241" s="8">
        <v>43.3</v>
      </c>
      <c r="AP241" s="8">
        <v>106.8214</v>
      </c>
      <c r="AQ241" s="8">
        <v>87.787099999999995</v>
      </c>
    </row>
    <row r="242" spans="1:43" x14ac:dyDescent="0.25">
      <c r="A242" s="7">
        <v>38442</v>
      </c>
      <c r="D242" s="8">
        <v>100</v>
      </c>
      <c r="F242" s="8">
        <v>104.2</v>
      </c>
      <c r="H242" s="8">
        <v>74</v>
      </c>
      <c r="I242" s="8">
        <v>91.7</v>
      </c>
      <c r="J242" s="8">
        <v>71.7</v>
      </c>
      <c r="T242" s="8">
        <v>250.35669999999999</v>
      </c>
      <c r="U242" s="8">
        <v>180.4</v>
      </c>
      <c r="W242" s="8">
        <v>100.8</v>
      </c>
      <c r="Y242" s="8">
        <v>89.7</v>
      </c>
      <c r="Z242" s="8">
        <v>120.9</v>
      </c>
      <c r="AA242" s="8">
        <v>103.9</v>
      </c>
      <c r="AB242" s="8">
        <v>97.4</v>
      </c>
      <c r="AJ242" s="8">
        <v>73.7</v>
      </c>
      <c r="AK242" s="8">
        <v>87.5</v>
      </c>
      <c r="AL242" s="8">
        <v>43.6</v>
      </c>
      <c r="AP242" s="8">
        <v>110.6354</v>
      </c>
      <c r="AQ242" s="8">
        <v>88.364900000000006</v>
      </c>
    </row>
    <row r="243" spans="1:43" x14ac:dyDescent="0.25">
      <c r="A243" s="7">
        <v>38533</v>
      </c>
      <c r="D243" s="8">
        <v>104.8</v>
      </c>
      <c r="F243" s="8">
        <v>102.8</v>
      </c>
      <c r="H243" s="8">
        <v>84.6</v>
      </c>
      <c r="I243" s="8">
        <v>87.5</v>
      </c>
      <c r="J243" s="8">
        <v>76.599999999999994</v>
      </c>
      <c r="T243" s="8">
        <v>252.5488</v>
      </c>
      <c r="U243" s="8">
        <v>180.8</v>
      </c>
      <c r="W243" s="6" t="s">
        <v>363</v>
      </c>
      <c r="Y243" s="6" t="s">
        <v>363</v>
      </c>
      <c r="Z243" s="6" t="s">
        <v>363</v>
      </c>
      <c r="AA243" s="8">
        <v>104.2</v>
      </c>
      <c r="AB243" s="8">
        <v>105</v>
      </c>
      <c r="AJ243" s="8">
        <v>74.099999999999994</v>
      </c>
      <c r="AK243" s="8">
        <v>88.2</v>
      </c>
      <c r="AL243" s="8">
        <v>43.8</v>
      </c>
      <c r="AP243" s="8">
        <v>112.565</v>
      </c>
      <c r="AQ243" s="8">
        <v>89.567599999999999</v>
      </c>
    </row>
    <row r="244" spans="1:43" x14ac:dyDescent="0.25">
      <c r="A244" s="7">
        <v>38625</v>
      </c>
      <c r="D244" s="8">
        <v>103.14</v>
      </c>
      <c r="F244" s="8">
        <v>102.8</v>
      </c>
      <c r="H244" s="8">
        <v>78.900000000000006</v>
      </c>
      <c r="I244" s="8">
        <v>83.6</v>
      </c>
      <c r="J244" s="8">
        <v>85.4</v>
      </c>
      <c r="T244" s="8">
        <v>273.8648</v>
      </c>
      <c r="U244" s="8">
        <v>194</v>
      </c>
      <c r="W244" s="8">
        <v>100.2</v>
      </c>
      <c r="Y244" s="8">
        <v>92.1</v>
      </c>
      <c r="Z244" s="8">
        <v>117</v>
      </c>
      <c r="AA244" s="8">
        <v>101.5</v>
      </c>
      <c r="AB244" s="8">
        <v>99.5</v>
      </c>
      <c r="AJ244" s="8">
        <v>75.099999999999994</v>
      </c>
      <c r="AK244" s="8">
        <v>90</v>
      </c>
      <c r="AL244" s="8">
        <v>44.2</v>
      </c>
      <c r="AP244" s="8">
        <v>117.5428</v>
      </c>
      <c r="AQ244" s="8">
        <v>91.195400000000006</v>
      </c>
    </row>
    <row r="245" spans="1:43" x14ac:dyDescent="0.25">
      <c r="A245" s="7">
        <v>38717</v>
      </c>
      <c r="D245" s="8">
        <v>102.08</v>
      </c>
      <c r="F245" s="8">
        <v>103.3</v>
      </c>
      <c r="H245" s="8">
        <v>82.6</v>
      </c>
      <c r="I245" s="8">
        <v>92.4</v>
      </c>
      <c r="J245" s="8">
        <v>81.7</v>
      </c>
      <c r="T245" s="8">
        <v>305.52850000000001</v>
      </c>
      <c r="U245" s="8">
        <v>212.8</v>
      </c>
      <c r="W245" s="6" t="s">
        <v>363</v>
      </c>
      <c r="Y245" s="6" t="s">
        <v>363</v>
      </c>
      <c r="Z245" s="6" t="s">
        <v>363</v>
      </c>
      <c r="AA245" s="8">
        <v>102.5</v>
      </c>
      <c r="AB245" s="8">
        <v>99.1</v>
      </c>
      <c r="AJ245" s="8">
        <v>76.3</v>
      </c>
      <c r="AK245" s="8">
        <v>92.5</v>
      </c>
      <c r="AL245" s="8">
        <v>44.4</v>
      </c>
      <c r="AP245" s="8">
        <v>121.4757</v>
      </c>
      <c r="AQ245" s="8">
        <v>93.368700000000004</v>
      </c>
    </row>
    <row r="246" spans="1:43" x14ac:dyDescent="0.25">
      <c r="A246" s="7">
        <v>38807</v>
      </c>
      <c r="D246" s="8">
        <v>105.22</v>
      </c>
      <c r="F246" s="8">
        <v>104.6</v>
      </c>
      <c r="H246" s="8">
        <v>91.1</v>
      </c>
      <c r="I246" s="8">
        <v>97</v>
      </c>
      <c r="J246" s="8">
        <v>90.8</v>
      </c>
      <c r="T246" s="8">
        <v>337.60320000000002</v>
      </c>
      <c r="U246" s="8">
        <v>233.2</v>
      </c>
      <c r="W246" s="8">
        <v>100.6</v>
      </c>
      <c r="Y246" s="8">
        <v>99.2</v>
      </c>
      <c r="Z246" s="8">
        <v>114.2</v>
      </c>
      <c r="AA246" s="8">
        <v>100</v>
      </c>
      <c r="AB246" s="8">
        <v>100</v>
      </c>
      <c r="AJ246" s="8">
        <v>77.400000000000006</v>
      </c>
      <c r="AK246" s="8">
        <v>93.6</v>
      </c>
      <c r="AL246" s="8">
        <v>44.6</v>
      </c>
      <c r="AP246" s="8">
        <v>125.0065</v>
      </c>
      <c r="AQ246" s="8">
        <v>94.940600000000003</v>
      </c>
    </row>
    <row r="247" spans="1:43" x14ac:dyDescent="0.25">
      <c r="A247" s="7">
        <v>38898</v>
      </c>
      <c r="D247" s="8">
        <v>105.84</v>
      </c>
      <c r="F247" s="8">
        <v>105.5</v>
      </c>
      <c r="H247" s="8">
        <v>106.8</v>
      </c>
      <c r="I247" s="8">
        <v>104</v>
      </c>
      <c r="J247" s="8">
        <v>98.9</v>
      </c>
      <c r="T247" s="8">
        <v>381.34769999999997</v>
      </c>
      <c r="U247" s="8">
        <v>255.1</v>
      </c>
      <c r="W247" s="6" t="s">
        <v>363</v>
      </c>
      <c r="Y247" s="6" t="s">
        <v>363</v>
      </c>
      <c r="Z247" s="6" t="s">
        <v>363</v>
      </c>
      <c r="AA247" s="8">
        <v>104.2</v>
      </c>
      <c r="AB247" s="8">
        <v>96.3</v>
      </c>
      <c r="AJ247" s="8">
        <v>80.099999999999994</v>
      </c>
      <c r="AK247" s="8">
        <v>94.9</v>
      </c>
      <c r="AL247" s="8">
        <v>45.1</v>
      </c>
      <c r="AP247" s="8">
        <v>130.5061</v>
      </c>
      <c r="AQ247" s="8">
        <v>97.093699999999998</v>
      </c>
    </row>
    <row r="248" spans="1:43" x14ac:dyDescent="0.25">
      <c r="A248" s="7">
        <v>38990</v>
      </c>
      <c r="D248" s="8">
        <v>107.24</v>
      </c>
      <c r="F248" s="8">
        <v>106.3</v>
      </c>
      <c r="H248" s="8">
        <v>98.8</v>
      </c>
      <c r="I248" s="8">
        <v>94.7</v>
      </c>
      <c r="J248" s="8">
        <v>102</v>
      </c>
      <c r="T248" s="8">
        <v>377.18529999999998</v>
      </c>
      <c r="U248" s="8">
        <v>247</v>
      </c>
      <c r="W248" s="8">
        <v>102.4</v>
      </c>
      <c r="Y248" s="8">
        <v>108.1</v>
      </c>
      <c r="Z248" s="8">
        <v>112.4</v>
      </c>
      <c r="AA248" s="8">
        <v>96.8</v>
      </c>
      <c r="AB248" s="8">
        <v>99.5</v>
      </c>
      <c r="AJ248" s="8">
        <v>82.9</v>
      </c>
      <c r="AK248" s="8">
        <v>97.3</v>
      </c>
      <c r="AL248" s="8">
        <v>45.6</v>
      </c>
      <c r="AP248" s="8">
        <v>133.7697</v>
      </c>
      <c r="AQ248" s="8">
        <v>100.10890000000001</v>
      </c>
    </row>
    <row r="249" spans="1:43" x14ac:dyDescent="0.25">
      <c r="A249" s="7">
        <v>39082</v>
      </c>
      <c r="D249" s="8">
        <v>112.44</v>
      </c>
      <c r="F249" s="8">
        <v>107.1</v>
      </c>
      <c r="H249" s="8">
        <v>103.3</v>
      </c>
      <c r="I249" s="8">
        <v>104.2</v>
      </c>
      <c r="J249" s="8">
        <v>108.3</v>
      </c>
      <c r="T249" s="8">
        <v>390.86660000000001</v>
      </c>
      <c r="U249" s="8">
        <v>254.1</v>
      </c>
      <c r="W249" s="6" t="s">
        <v>363</v>
      </c>
      <c r="Y249" s="6" t="s">
        <v>363</v>
      </c>
      <c r="Z249" s="6" t="s">
        <v>363</v>
      </c>
      <c r="AA249" s="8">
        <v>97.6</v>
      </c>
      <c r="AB249" s="8">
        <v>104.5</v>
      </c>
      <c r="AJ249" s="8">
        <v>89.3</v>
      </c>
      <c r="AK249" s="8">
        <v>101.3</v>
      </c>
      <c r="AL249" s="8">
        <v>47.4</v>
      </c>
      <c r="AP249" s="8">
        <v>136.53460000000001</v>
      </c>
      <c r="AQ249" s="8">
        <v>101.6331</v>
      </c>
    </row>
    <row r="250" spans="1:43" x14ac:dyDescent="0.25">
      <c r="A250" s="7">
        <v>39172</v>
      </c>
      <c r="D250" s="8">
        <v>113.32</v>
      </c>
      <c r="F250" s="8">
        <v>105.5</v>
      </c>
      <c r="H250" s="8">
        <v>114.9</v>
      </c>
      <c r="I250" s="8">
        <v>117.3</v>
      </c>
      <c r="J250" s="8">
        <v>102.5</v>
      </c>
      <c r="T250" s="8">
        <v>391.03489999999999</v>
      </c>
      <c r="U250" s="8">
        <v>253.1</v>
      </c>
      <c r="W250" s="8">
        <v>107.1</v>
      </c>
      <c r="Y250" s="8">
        <v>118.7</v>
      </c>
      <c r="Z250" s="8">
        <v>111.8</v>
      </c>
      <c r="AA250" s="8">
        <v>98.6</v>
      </c>
      <c r="AB250" s="8">
        <v>100.7</v>
      </c>
      <c r="AJ250" s="8">
        <v>93.1</v>
      </c>
      <c r="AK250" s="8">
        <v>103</v>
      </c>
      <c r="AL250" s="8">
        <v>49.1</v>
      </c>
      <c r="AP250" s="8">
        <v>140.59200000000001</v>
      </c>
      <c r="AQ250" s="8">
        <v>103.8424</v>
      </c>
    </row>
    <row r="251" spans="1:43" x14ac:dyDescent="0.25">
      <c r="A251" s="7">
        <v>39263</v>
      </c>
      <c r="D251" s="8">
        <v>119.58</v>
      </c>
      <c r="F251" s="8">
        <v>105</v>
      </c>
      <c r="H251" s="8">
        <v>115.8</v>
      </c>
      <c r="I251" s="8">
        <v>114.3</v>
      </c>
      <c r="J251" s="8">
        <v>117.9</v>
      </c>
      <c r="T251" s="8">
        <v>426.62240000000003</v>
      </c>
      <c r="U251" s="8">
        <v>272.7</v>
      </c>
      <c r="W251" s="6" t="s">
        <v>363</v>
      </c>
      <c r="Y251" s="6" t="s">
        <v>363</v>
      </c>
      <c r="Z251" s="6" t="s">
        <v>363</v>
      </c>
      <c r="AA251" s="8">
        <v>98.3</v>
      </c>
      <c r="AB251" s="8">
        <v>100.7</v>
      </c>
      <c r="AJ251" s="8">
        <v>101.4</v>
      </c>
      <c r="AK251" s="8">
        <v>107.7</v>
      </c>
      <c r="AL251" s="8">
        <v>53.2</v>
      </c>
      <c r="AP251" s="8">
        <v>146.31049999999999</v>
      </c>
      <c r="AQ251" s="8">
        <v>105.86920000000001</v>
      </c>
    </row>
    <row r="252" spans="1:43" x14ac:dyDescent="0.25">
      <c r="A252" s="7">
        <v>39355</v>
      </c>
      <c r="D252" s="8">
        <v>119.73</v>
      </c>
      <c r="F252" s="8">
        <v>104.6</v>
      </c>
      <c r="H252" s="8">
        <v>109.1</v>
      </c>
      <c r="I252" s="8">
        <v>111.1</v>
      </c>
      <c r="J252" s="8">
        <v>116.2</v>
      </c>
      <c r="T252" s="8">
        <v>458.39679999999998</v>
      </c>
      <c r="U252" s="8">
        <v>289.2</v>
      </c>
      <c r="W252" s="8">
        <v>112.1</v>
      </c>
      <c r="Y252" s="8">
        <v>128.80000000000001</v>
      </c>
      <c r="Z252" s="8">
        <v>111.5</v>
      </c>
      <c r="AA252" s="8">
        <v>99.6</v>
      </c>
      <c r="AB252" s="8">
        <v>103.4</v>
      </c>
      <c r="AJ252" s="8">
        <v>109.6</v>
      </c>
      <c r="AK252" s="8">
        <v>110.9</v>
      </c>
      <c r="AL252" s="8">
        <v>54.9</v>
      </c>
      <c r="AP252" s="8">
        <v>149.5009</v>
      </c>
      <c r="AQ252" s="8">
        <v>107.7114</v>
      </c>
    </row>
    <row r="253" spans="1:43" x14ac:dyDescent="0.25">
      <c r="A253" s="7">
        <v>39447</v>
      </c>
      <c r="D253" s="8">
        <v>115.49</v>
      </c>
      <c r="F253" s="8">
        <v>104</v>
      </c>
      <c r="H253" s="8">
        <v>117.7</v>
      </c>
      <c r="I253" s="8">
        <v>118.5</v>
      </c>
      <c r="J253" s="8">
        <v>120.1</v>
      </c>
      <c r="T253" s="8">
        <v>499.57670000000002</v>
      </c>
      <c r="U253" s="8">
        <v>308.8</v>
      </c>
      <c r="W253" s="6" t="s">
        <v>363</v>
      </c>
      <c r="Y253" s="6" t="s">
        <v>363</v>
      </c>
      <c r="Z253" s="6" t="s">
        <v>363</v>
      </c>
      <c r="AA253" s="8">
        <v>101.8</v>
      </c>
      <c r="AB253" s="8">
        <v>119.8</v>
      </c>
      <c r="AJ253" s="8">
        <v>118.4</v>
      </c>
      <c r="AK253" s="8">
        <v>114.7</v>
      </c>
      <c r="AL253" s="8">
        <v>58.2</v>
      </c>
      <c r="AP253" s="8">
        <v>148.16399999999999</v>
      </c>
      <c r="AQ253" s="8">
        <v>109.3708</v>
      </c>
    </row>
    <row r="254" spans="1:43" x14ac:dyDescent="0.25">
      <c r="A254" s="7">
        <v>39538</v>
      </c>
      <c r="D254" s="8">
        <v>112.26</v>
      </c>
      <c r="E254" s="8">
        <v>110.2</v>
      </c>
      <c r="F254" s="8">
        <v>102.2</v>
      </c>
      <c r="G254" s="8">
        <v>107</v>
      </c>
      <c r="H254" s="8">
        <v>123.6</v>
      </c>
      <c r="I254" s="8">
        <v>120.8</v>
      </c>
      <c r="J254" s="8">
        <v>131.30000000000001</v>
      </c>
      <c r="T254" s="8">
        <v>526.98829999999998</v>
      </c>
      <c r="U254" s="8">
        <v>318.5</v>
      </c>
      <c r="W254" s="8">
        <v>114.2</v>
      </c>
      <c r="Y254" s="8">
        <v>132.80000000000001</v>
      </c>
      <c r="Z254" s="8">
        <v>111</v>
      </c>
      <c r="AA254" s="8">
        <v>102.5</v>
      </c>
      <c r="AB254" s="8">
        <v>109.7</v>
      </c>
      <c r="AC254" s="8">
        <v>173.7</v>
      </c>
      <c r="AD254" s="8">
        <v>144.5</v>
      </c>
      <c r="AE254" s="8">
        <v>131.30000000000001</v>
      </c>
      <c r="AF254" s="8">
        <v>137</v>
      </c>
      <c r="AG254" s="8">
        <v>293000</v>
      </c>
      <c r="AJ254" s="8">
        <v>119.7</v>
      </c>
      <c r="AK254" s="8">
        <v>117.7</v>
      </c>
      <c r="AL254" s="8">
        <v>60.1</v>
      </c>
      <c r="AM254" s="8">
        <v>130.25</v>
      </c>
      <c r="AN254" s="8">
        <v>139.03</v>
      </c>
      <c r="AO254" s="8">
        <v>133.59</v>
      </c>
      <c r="AP254" s="8">
        <v>136.46979999999999</v>
      </c>
      <c r="AQ254" s="8">
        <v>109.3369</v>
      </c>
    </row>
    <row r="255" spans="1:43" x14ac:dyDescent="0.25">
      <c r="A255" s="7">
        <v>39629</v>
      </c>
      <c r="D255" s="8">
        <v>111.36</v>
      </c>
      <c r="E255" s="8">
        <v>110.7</v>
      </c>
      <c r="F255" s="8">
        <v>102.6</v>
      </c>
      <c r="G255" s="8">
        <v>107.5</v>
      </c>
      <c r="H255" s="8">
        <v>112.7</v>
      </c>
      <c r="I255" s="8">
        <v>125</v>
      </c>
      <c r="J255" s="8">
        <v>136</v>
      </c>
      <c r="T255" s="8">
        <v>470.39109999999999</v>
      </c>
      <c r="U255" s="8">
        <v>267.8</v>
      </c>
      <c r="V255" s="8">
        <v>120.5</v>
      </c>
      <c r="W255" s="6" t="s">
        <v>363</v>
      </c>
      <c r="X255" s="8">
        <v>122.2</v>
      </c>
      <c r="Y255" s="6" t="s">
        <v>363</v>
      </c>
      <c r="Z255" s="6" t="s">
        <v>363</v>
      </c>
      <c r="AA255" s="8">
        <v>100.2</v>
      </c>
      <c r="AB255" s="8">
        <v>111.8</v>
      </c>
      <c r="AC255" s="8">
        <v>167.4</v>
      </c>
      <c r="AD255" s="8">
        <v>143.1</v>
      </c>
      <c r="AE255" s="8">
        <v>131.5</v>
      </c>
      <c r="AF255" s="8">
        <v>134</v>
      </c>
      <c r="AG255" s="8">
        <v>294350</v>
      </c>
      <c r="AJ255" s="8">
        <v>120.5</v>
      </c>
      <c r="AK255" s="8">
        <v>118.5</v>
      </c>
      <c r="AL255" s="8">
        <v>62.6</v>
      </c>
      <c r="AM255" s="8">
        <v>131.87</v>
      </c>
      <c r="AN255" s="8">
        <v>128.15</v>
      </c>
      <c r="AO255" s="8">
        <v>130.4</v>
      </c>
      <c r="AP255" s="8">
        <v>138.84620000000001</v>
      </c>
      <c r="AQ255" s="8">
        <v>108.0899</v>
      </c>
    </row>
    <row r="256" spans="1:43" x14ac:dyDescent="0.25">
      <c r="A256" s="7">
        <v>39721</v>
      </c>
      <c r="D256" s="8">
        <v>113.83</v>
      </c>
      <c r="E256" s="8">
        <v>105.8</v>
      </c>
      <c r="F256" s="8">
        <v>102.3</v>
      </c>
      <c r="G256" s="8">
        <v>104.4</v>
      </c>
      <c r="H256" s="8">
        <v>109.2</v>
      </c>
      <c r="I256" s="8">
        <v>120</v>
      </c>
      <c r="J256" s="8">
        <v>134.80000000000001</v>
      </c>
      <c r="T256" s="8">
        <v>474.84379999999999</v>
      </c>
      <c r="U256" s="8">
        <v>262.7</v>
      </c>
      <c r="V256" s="8">
        <v>114.2</v>
      </c>
      <c r="W256" s="8">
        <v>110.9</v>
      </c>
      <c r="X256" s="8">
        <v>114.1</v>
      </c>
      <c r="Y256" s="8">
        <v>127.2</v>
      </c>
      <c r="Z256" s="8">
        <v>109</v>
      </c>
      <c r="AA256" s="8">
        <v>101.7</v>
      </c>
      <c r="AB256" s="8">
        <v>111.3</v>
      </c>
      <c r="AC256" s="8">
        <v>161.69999999999999</v>
      </c>
      <c r="AD256" s="8">
        <v>141.69999999999999</v>
      </c>
      <c r="AE256" s="8">
        <v>131.4</v>
      </c>
      <c r="AF256" s="8">
        <v>131.4</v>
      </c>
      <c r="AG256" s="8">
        <v>297300</v>
      </c>
      <c r="AJ256" s="8">
        <v>115.8</v>
      </c>
      <c r="AK256" s="8">
        <v>118.2</v>
      </c>
      <c r="AL256" s="8">
        <v>63.2</v>
      </c>
      <c r="AM256" s="8">
        <v>134.49</v>
      </c>
      <c r="AN256" s="8">
        <v>118.58</v>
      </c>
      <c r="AO256" s="8">
        <v>129.13999999999999</v>
      </c>
      <c r="AP256" s="8">
        <v>135.5856</v>
      </c>
      <c r="AQ256" s="8">
        <v>106.9873</v>
      </c>
    </row>
    <row r="257" spans="1:43" x14ac:dyDescent="0.25">
      <c r="A257" s="7">
        <v>39813</v>
      </c>
      <c r="D257" s="8">
        <v>115.61</v>
      </c>
      <c r="E257" s="8">
        <v>102.5</v>
      </c>
      <c r="F257" s="8">
        <v>101.4</v>
      </c>
      <c r="G257" s="8">
        <v>102.1</v>
      </c>
      <c r="H257" s="8">
        <v>104.9</v>
      </c>
      <c r="I257" s="8">
        <v>121.2</v>
      </c>
      <c r="J257" s="8">
        <v>122.8</v>
      </c>
      <c r="T257" s="8">
        <v>487.66759999999999</v>
      </c>
      <c r="U257" s="8">
        <v>257.5</v>
      </c>
      <c r="V257" s="8">
        <v>109</v>
      </c>
      <c r="W257" s="6" t="s">
        <v>363</v>
      </c>
      <c r="X257" s="8">
        <v>108.4</v>
      </c>
      <c r="Y257" s="6" t="s">
        <v>363</v>
      </c>
      <c r="Z257" s="6" t="s">
        <v>363</v>
      </c>
      <c r="AA257" s="8">
        <v>107.9</v>
      </c>
      <c r="AB257" s="8">
        <v>111.8</v>
      </c>
      <c r="AC257" s="8">
        <v>156.6</v>
      </c>
      <c r="AD257" s="8">
        <v>140.30000000000001</v>
      </c>
      <c r="AE257" s="8">
        <v>131.1</v>
      </c>
      <c r="AF257" s="8">
        <v>129</v>
      </c>
      <c r="AG257" s="8">
        <v>297300</v>
      </c>
      <c r="AJ257" s="8">
        <v>110.1</v>
      </c>
      <c r="AK257" s="8">
        <v>112.5</v>
      </c>
      <c r="AL257" s="8">
        <v>59</v>
      </c>
      <c r="AM257" s="8">
        <v>128.16</v>
      </c>
      <c r="AN257" s="8">
        <v>117.26</v>
      </c>
      <c r="AO257" s="8">
        <v>126.89</v>
      </c>
      <c r="AP257" s="8">
        <v>131.47890000000001</v>
      </c>
      <c r="AQ257" s="8">
        <v>104.4903</v>
      </c>
    </row>
    <row r="258" spans="1:43" x14ac:dyDescent="0.25">
      <c r="A258" s="7">
        <v>39903</v>
      </c>
      <c r="D258" s="8">
        <v>118.62</v>
      </c>
      <c r="E258" s="8">
        <v>98.1</v>
      </c>
      <c r="F258" s="8">
        <v>101.1</v>
      </c>
      <c r="G258" s="8">
        <v>99.3</v>
      </c>
      <c r="H258" s="8">
        <v>96.4</v>
      </c>
      <c r="I258" s="8">
        <v>112.6</v>
      </c>
      <c r="J258" s="8">
        <v>119.7</v>
      </c>
      <c r="T258" s="8">
        <v>447.58199999999999</v>
      </c>
      <c r="U258" s="8">
        <v>231</v>
      </c>
      <c r="V258" s="8">
        <v>102.8</v>
      </c>
      <c r="W258" s="8">
        <v>105.4</v>
      </c>
      <c r="X258" s="8">
        <v>100.7</v>
      </c>
      <c r="Y258" s="8">
        <v>113.5</v>
      </c>
      <c r="Z258" s="8">
        <v>105.7</v>
      </c>
      <c r="AA258" s="8">
        <v>102.2</v>
      </c>
      <c r="AB258" s="8">
        <v>98.4</v>
      </c>
      <c r="AC258" s="8">
        <v>152.9</v>
      </c>
      <c r="AD258" s="8">
        <v>139</v>
      </c>
      <c r="AE258" s="8">
        <v>130.30000000000001</v>
      </c>
      <c r="AF258" s="8">
        <v>127.1</v>
      </c>
      <c r="AG258" s="8">
        <v>297300</v>
      </c>
      <c r="AJ258" s="8">
        <v>96.9</v>
      </c>
      <c r="AK258" s="8">
        <v>107.8</v>
      </c>
      <c r="AL258" s="8">
        <v>53</v>
      </c>
      <c r="AM258" s="8">
        <v>125.56</v>
      </c>
      <c r="AN258" s="8">
        <v>110.41</v>
      </c>
      <c r="AO258" s="8">
        <v>118.88</v>
      </c>
      <c r="AP258" s="8">
        <v>123.34050000000001</v>
      </c>
      <c r="AQ258" s="8">
        <v>101.3905</v>
      </c>
    </row>
    <row r="259" spans="1:43" x14ac:dyDescent="0.25">
      <c r="A259" s="7">
        <v>39994</v>
      </c>
      <c r="D259" s="8">
        <v>119.79</v>
      </c>
      <c r="E259" s="8">
        <v>100.2</v>
      </c>
      <c r="F259" s="8">
        <v>100.1</v>
      </c>
      <c r="G259" s="8">
        <v>100.2</v>
      </c>
      <c r="H259" s="8">
        <v>99.2</v>
      </c>
      <c r="I259" s="8">
        <v>105.8</v>
      </c>
      <c r="J259" s="8">
        <v>114.3</v>
      </c>
      <c r="T259" s="8">
        <v>406.46899999999999</v>
      </c>
      <c r="U259" s="8">
        <v>206.8</v>
      </c>
      <c r="V259" s="8">
        <v>103.3</v>
      </c>
      <c r="W259" s="6" t="s">
        <v>363</v>
      </c>
      <c r="X259" s="8">
        <v>102</v>
      </c>
      <c r="Y259" s="6" t="s">
        <v>363</v>
      </c>
      <c r="Z259" s="6" t="s">
        <v>363</v>
      </c>
      <c r="AA259" s="8">
        <v>102.6</v>
      </c>
      <c r="AB259" s="8">
        <v>103.7</v>
      </c>
      <c r="AC259" s="8">
        <v>150.19999999999999</v>
      </c>
      <c r="AD259" s="8">
        <v>137.69999999999999</v>
      </c>
      <c r="AE259" s="8">
        <v>129.1</v>
      </c>
      <c r="AF259" s="8">
        <v>125.5</v>
      </c>
      <c r="AG259" s="8">
        <v>288006</v>
      </c>
      <c r="AJ259" s="8">
        <v>93.1</v>
      </c>
      <c r="AK259" s="8">
        <v>106.3</v>
      </c>
      <c r="AL259" s="8">
        <v>50.7</v>
      </c>
      <c r="AM259" s="8">
        <v>118.52</v>
      </c>
      <c r="AN259" s="8">
        <v>113.85</v>
      </c>
      <c r="AO259" s="8">
        <v>116.07</v>
      </c>
      <c r="AP259" s="8">
        <v>101.3432</v>
      </c>
      <c r="AQ259" s="8">
        <v>99.0441</v>
      </c>
    </row>
    <row r="260" spans="1:43" x14ac:dyDescent="0.25">
      <c r="A260" s="7">
        <v>40086</v>
      </c>
      <c r="D260" s="8">
        <v>118.68</v>
      </c>
      <c r="E260" s="8">
        <v>98</v>
      </c>
      <c r="F260" s="8">
        <v>99.3</v>
      </c>
      <c r="G260" s="8">
        <v>98.5</v>
      </c>
      <c r="H260" s="8">
        <v>98.7</v>
      </c>
      <c r="I260" s="8">
        <v>90.8</v>
      </c>
      <c r="J260" s="8">
        <v>105.2</v>
      </c>
      <c r="T260" s="8">
        <v>437.62849999999997</v>
      </c>
      <c r="U260" s="8">
        <v>218.1</v>
      </c>
      <c r="V260" s="8">
        <v>101.5</v>
      </c>
      <c r="W260" s="8">
        <v>102.3</v>
      </c>
      <c r="X260" s="8">
        <v>101</v>
      </c>
      <c r="Y260" s="8">
        <v>105.7</v>
      </c>
      <c r="Z260" s="8">
        <v>102.7</v>
      </c>
      <c r="AA260" s="8">
        <v>102.1</v>
      </c>
      <c r="AB260" s="8">
        <v>106.2</v>
      </c>
      <c r="AC260" s="8">
        <v>148.6</v>
      </c>
      <c r="AD260" s="8">
        <v>136.4</v>
      </c>
      <c r="AE260" s="8">
        <v>127.8</v>
      </c>
      <c r="AF260" s="8">
        <v>124.3</v>
      </c>
      <c r="AG260" s="8">
        <v>281000</v>
      </c>
      <c r="AJ260" s="8">
        <v>91.1</v>
      </c>
      <c r="AK260" s="8">
        <v>105</v>
      </c>
      <c r="AL260" s="8">
        <v>49.6</v>
      </c>
      <c r="AM260" s="8">
        <v>124.4</v>
      </c>
      <c r="AN260" s="8">
        <v>106.54</v>
      </c>
      <c r="AO260" s="8">
        <v>116.2</v>
      </c>
      <c r="AP260" s="8">
        <v>98.422899999999998</v>
      </c>
      <c r="AQ260" s="8">
        <v>97.888099999999994</v>
      </c>
    </row>
    <row r="261" spans="1:43" x14ac:dyDescent="0.25">
      <c r="A261" s="7">
        <v>40178</v>
      </c>
      <c r="D261" s="8">
        <v>120.96</v>
      </c>
      <c r="E261" s="8">
        <v>101</v>
      </c>
      <c r="F261" s="8">
        <v>100.2</v>
      </c>
      <c r="G261" s="8">
        <v>100.6</v>
      </c>
      <c r="H261" s="8">
        <v>112.8</v>
      </c>
      <c r="I261" s="8">
        <v>90.9</v>
      </c>
      <c r="J261" s="8">
        <v>98.9</v>
      </c>
      <c r="T261" s="8">
        <v>432.13979999999998</v>
      </c>
      <c r="U261" s="8">
        <v>210.1</v>
      </c>
      <c r="V261" s="8">
        <v>99.3</v>
      </c>
      <c r="W261" s="6" t="s">
        <v>363</v>
      </c>
      <c r="X261" s="8">
        <v>99.5</v>
      </c>
      <c r="Y261" s="6" t="s">
        <v>363</v>
      </c>
      <c r="Z261" s="6" t="s">
        <v>363</v>
      </c>
      <c r="AA261" s="8">
        <v>105</v>
      </c>
      <c r="AB261" s="8">
        <v>103.2</v>
      </c>
      <c r="AC261" s="8">
        <v>147.80000000000001</v>
      </c>
      <c r="AD261" s="8">
        <v>135.1</v>
      </c>
      <c r="AE261" s="8">
        <v>126.4</v>
      </c>
      <c r="AF261" s="8">
        <v>123.5</v>
      </c>
      <c r="AG261" s="8">
        <v>273100</v>
      </c>
      <c r="AJ261" s="8">
        <v>92</v>
      </c>
      <c r="AK261" s="8">
        <v>105.6</v>
      </c>
      <c r="AL261" s="8">
        <v>50.5</v>
      </c>
      <c r="AM261" s="8">
        <v>125.68</v>
      </c>
      <c r="AN261" s="8">
        <v>114.24</v>
      </c>
      <c r="AO261" s="8">
        <v>121.91</v>
      </c>
      <c r="AP261" s="8">
        <v>91.579800000000006</v>
      </c>
      <c r="AQ261" s="8">
        <v>97.38</v>
      </c>
    </row>
    <row r="262" spans="1:43" x14ac:dyDescent="0.25">
      <c r="A262" s="7">
        <v>40268</v>
      </c>
      <c r="D262" s="8">
        <v>122.77</v>
      </c>
      <c r="E262" s="8">
        <v>97</v>
      </c>
      <c r="F262" s="8">
        <v>99.5</v>
      </c>
      <c r="G262" s="8">
        <v>98</v>
      </c>
      <c r="H262" s="8">
        <v>135.69999999999999</v>
      </c>
      <c r="I262" s="8">
        <v>88.1</v>
      </c>
      <c r="J262" s="8">
        <v>93.5</v>
      </c>
      <c r="P262" s="8">
        <v>100</v>
      </c>
      <c r="Q262" s="8">
        <v>100</v>
      </c>
      <c r="T262" s="8">
        <v>328.28089999999997</v>
      </c>
      <c r="U262" s="8">
        <v>157.69999999999999</v>
      </c>
      <c r="V262" s="8">
        <v>101.1</v>
      </c>
      <c r="W262" s="8">
        <v>100</v>
      </c>
      <c r="X262" s="8">
        <v>100.8</v>
      </c>
      <c r="Y262" s="8">
        <v>100</v>
      </c>
      <c r="Z262" s="8">
        <v>100</v>
      </c>
      <c r="AA262" s="8">
        <v>103.9</v>
      </c>
      <c r="AB262" s="8">
        <v>109.7</v>
      </c>
      <c r="AC262" s="8">
        <v>147.19999999999999</v>
      </c>
      <c r="AD262" s="8">
        <v>133.80000000000001</v>
      </c>
      <c r="AE262" s="8">
        <v>125.2</v>
      </c>
      <c r="AF262" s="8">
        <v>122.8</v>
      </c>
      <c r="AG262" s="8">
        <v>269714</v>
      </c>
      <c r="AJ262" s="8">
        <v>93.7</v>
      </c>
      <c r="AK262" s="8">
        <v>107.5</v>
      </c>
      <c r="AL262" s="8">
        <v>51.3</v>
      </c>
      <c r="AM262" s="8">
        <v>117.94</v>
      </c>
      <c r="AN262" s="8">
        <v>119.52</v>
      </c>
      <c r="AO262" s="8">
        <v>118.55</v>
      </c>
      <c r="AP262" s="8">
        <v>94.702399999999997</v>
      </c>
      <c r="AQ262" s="8">
        <v>96.278499999999994</v>
      </c>
    </row>
    <row r="263" spans="1:43" x14ac:dyDescent="0.25">
      <c r="A263" s="7">
        <v>40359</v>
      </c>
      <c r="D263" s="8">
        <v>123.75</v>
      </c>
      <c r="E263" s="8">
        <v>101.2</v>
      </c>
      <c r="F263" s="8">
        <v>99.8</v>
      </c>
      <c r="G263" s="8">
        <v>100.6</v>
      </c>
      <c r="H263" s="8">
        <v>114.6</v>
      </c>
      <c r="I263" s="8">
        <v>99</v>
      </c>
      <c r="J263" s="8">
        <v>99.5</v>
      </c>
      <c r="P263" s="8">
        <v>97.44</v>
      </c>
      <c r="Q263" s="8">
        <v>102.14</v>
      </c>
      <c r="T263" s="8">
        <v>299.0453</v>
      </c>
      <c r="U263" s="8">
        <v>142</v>
      </c>
      <c r="V263" s="8">
        <v>99.8</v>
      </c>
      <c r="W263" s="6" t="s">
        <v>363</v>
      </c>
      <c r="X263" s="8">
        <v>100</v>
      </c>
      <c r="Y263" s="6" t="s">
        <v>363</v>
      </c>
      <c r="Z263" s="6" t="s">
        <v>363</v>
      </c>
      <c r="AA263" s="8">
        <v>104.2</v>
      </c>
      <c r="AB263" s="8">
        <v>108.8</v>
      </c>
      <c r="AC263" s="8">
        <v>147.1</v>
      </c>
      <c r="AD263" s="8">
        <v>132.4</v>
      </c>
      <c r="AE263" s="8">
        <v>124.2</v>
      </c>
      <c r="AF263" s="8">
        <v>122.4</v>
      </c>
      <c r="AG263" s="8">
        <v>265366</v>
      </c>
      <c r="AJ263" s="8">
        <v>98</v>
      </c>
      <c r="AK263" s="8">
        <v>111.7</v>
      </c>
      <c r="AL263" s="8">
        <v>54.2</v>
      </c>
      <c r="AM263" s="8">
        <v>119.93</v>
      </c>
      <c r="AN263" s="8">
        <v>112.13</v>
      </c>
      <c r="AO263" s="8">
        <v>117.16</v>
      </c>
      <c r="AP263" s="8">
        <v>101.97929999999999</v>
      </c>
      <c r="AQ263" s="8">
        <v>98.018600000000006</v>
      </c>
    </row>
    <row r="264" spans="1:43" x14ac:dyDescent="0.25">
      <c r="A264" s="7">
        <v>40451</v>
      </c>
      <c r="D264" s="8">
        <v>124.07</v>
      </c>
      <c r="E264" s="8">
        <v>98.6</v>
      </c>
      <c r="F264" s="8">
        <v>100.2</v>
      </c>
      <c r="G264" s="8">
        <v>99.2</v>
      </c>
      <c r="H264" s="8">
        <v>122</v>
      </c>
      <c r="I264" s="8">
        <v>102.5</v>
      </c>
      <c r="J264" s="8">
        <v>97.4</v>
      </c>
      <c r="P264" s="8">
        <v>97.81</v>
      </c>
      <c r="Q264" s="8">
        <v>108.79</v>
      </c>
      <c r="T264" s="8">
        <v>310.72230000000002</v>
      </c>
      <c r="U264" s="8">
        <v>148.4</v>
      </c>
      <c r="V264" s="8">
        <v>100.5</v>
      </c>
      <c r="W264" s="8">
        <v>98.7</v>
      </c>
      <c r="X264" s="8">
        <v>99.9</v>
      </c>
      <c r="Y264" s="8">
        <v>97</v>
      </c>
      <c r="Z264" s="8">
        <v>97.6</v>
      </c>
      <c r="AA264" s="8">
        <v>104</v>
      </c>
      <c r="AB264" s="8">
        <v>113.8</v>
      </c>
      <c r="AC264" s="8">
        <v>147.19999999999999</v>
      </c>
      <c r="AD264" s="8">
        <v>130.9</v>
      </c>
      <c r="AE264" s="8">
        <v>123.4</v>
      </c>
      <c r="AF264" s="8">
        <v>122.1</v>
      </c>
      <c r="AG264" s="8">
        <v>266744</v>
      </c>
      <c r="AJ264" s="8">
        <v>104.1</v>
      </c>
      <c r="AK264" s="8">
        <v>113.1</v>
      </c>
      <c r="AL264" s="8">
        <v>58.7</v>
      </c>
      <c r="AM264" s="8">
        <v>126.99</v>
      </c>
      <c r="AN264" s="8">
        <v>101.48</v>
      </c>
      <c r="AO264" s="8">
        <v>116.7</v>
      </c>
      <c r="AP264" s="8">
        <v>101.03619999999999</v>
      </c>
      <c r="AQ264" s="8">
        <v>98.111199999999997</v>
      </c>
    </row>
    <row r="265" spans="1:43" x14ac:dyDescent="0.25">
      <c r="A265" s="7">
        <v>40543</v>
      </c>
      <c r="D265" s="8">
        <v>124.68</v>
      </c>
      <c r="E265" s="8">
        <v>103.5</v>
      </c>
      <c r="F265" s="8">
        <v>100.4</v>
      </c>
      <c r="G265" s="8">
        <v>102.3</v>
      </c>
      <c r="H265" s="8">
        <v>105.4</v>
      </c>
      <c r="I265" s="8">
        <v>97.8</v>
      </c>
      <c r="J265" s="8">
        <v>96.3</v>
      </c>
      <c r="P265" s="8">
        <v>95.71</v>
      </c>
      <c r="Q265" s="8">
        <v>107.42</v>
      </c>
      <c r="T265" s="8">
        <v>311.84980000000002</v>
      </c>
      <c r="U265" s="8">
        <v>147.5</v>
      </c>
      <c r="V265" s="8">
        <v>98.7</v>
      </c>
      <c r="W265" s="6" t="s">
        <v>363</v>
      </c>
      <c r="X265" s="8">
        <v>99.1</v>
      </c>
      <c r="Y265" s="6" t="s">
        <v>363</v>
      </c>
      <c r="Z265" s="6" t="s">
        <v>363</v>
      </c>
      <c r="AA265" s="8">
        <v>103.7</v>
      </c>
      <c r="AB265" s="8">
        <v>110.6</v>
      </c>
      <c r="AC265" s="8">
        <v>146.9</v>
      </c>
      <c r="AD265" s="8">
        <v>129.4</v>
      </c>
      <c r="AE265" s="8">
        <v>122.8</v>
      </c>
      <c r="AF265" s="8">
        <v>121.8</v>
      </c>
      <c r="AG265" s="8">
        <v>267162</v>
      </c>
      <c r="AJ265" s="8">
        <v>109.4</v>
      </c>
      <c r="AK265" s="8">
        <v>114.7</v>
      </c>
      <c r="AL265" s="8">
        <v>62.5</v>
      </c>
      <c r="AM265" s="8">
        <v>112.2</v>
      </c>
      <c r="AN265" s="8">
        <v>109.86</v>
      </c>
      <c r="AO265" s="8">
        <v>110.34</v>
      </c>
      <c r="AP265" s="8">
        <v>102.2821</v>
      </c>
      <c r="AQ265" s="8">
        <v>99.043099999999995</v>
      </c>
    </row>
    <row r="266" spans="1:43" x14ac:dyDescent="0.25">
      <c r="A266" s="7">
        <v>40633</v>
      </c>
      <c r="D266" s="8">
        <v>126.34</v>
      </c>
      <c r="E266" s="8">
        <v>99.3</v>
      </c>
      <c r="F266" s="8">
        <v>100.5</v>
      </c>
      <c r="G266" s="8">
        <v>99.8</v>
      </c>
      <c r="H266" s="8">
        <v>115.1</v>
      </c>
      <c r="I266" s="8">
        <v>92.8</v>
      </c>
      <c r="J266" s="8">
        <v>94.1</v>
      </c>
      <c r="P266" s="8">
        <v>99.31</v>
      </c>
      <c r="Q266" s="8">
        <v>109.86</v>
      </c>
      <c r="T266" s="8">
        <v>300.26049999999998</v>
      </c>
      <c r="U266" s="8">
        <v>141.4</v>
      </c>
      <c r="V266" s="8">
        <v>101.1</v>
      </c>
      <c r="W266" s="8">
        <v>97.6</v>
      </c>
      <c r="X266" s="8">
        <v>101.8</v>
      </c>
      <c r="Y266" s="8">
        <v>95.3</v>
      </c>
      <c r="Z266" s="8">
        <v>95.3</v>
      </c>
      <c r="AA266" s="8">
        <v>105.9</v>
      </c>
      <c r="AB266" s="8">
        <v>107.5</v>
      </c>
      <c r="AC266" s="8">
        <v>145.9</v>
      </c>
      <c r="AD266" s="8">
        <v>127.8</v>
      </c>
      <c r="AE266" s="8">
        <v>122.2</v>
      </c>
      <c r="AF266" s="8">
        <v>121.2</v>
      </c>
      <c r="AG266" s="8">
        <v>268202</v>
      </c>
      <c r="AJ266" s="8">
        <v>114.8</v>
      </c>
      <c r="AK266" s="8">
        <v>116.5</v>
      </c>
      <c r="AL266" s="8">
        <v>67.7</v>
      </c>
      <c r="AM266" s="8">
        <v>130.11000000000001</v>
      </c>
      <c r="AN266" s="8">
        <v>111.73</v>
      </c>
      <c r="AO266" s="8">
        <v>122.81</v>
      </c>
      <c r="AP266" s="8">
        <v>106.1288</v>
      </c>
      <c r="AQ266" s="8">
        <v>98.286199999999994</v>
      </c>
    </row>
    <row r="267" spans="1:43" x14ac:dyDescent="0.25">
      <c r="A267" s="7">
        <v>40724</v>
      </c>
      <c r="D267" s="8">
        <v>130.66</v>
      </c>
      <c r="E267" s="8">
        <v>103.4</v>
      </c>
      <c r="F267" s="8">
        <v>101.2</v>
      </c>
      <c r="G267" s="8">
        <v>102.5</v>
      </c>
      <c r="H267" s="8">
        <v>95.4</v>
      </c>
      <c r="I267" s="8">
        <v>99.8</v>
      </c>
      <c r="J267" s="8">
        <v>90</v>
      </c>
      <c r="P267" s="8">
        <v>94.68</v>
      </c>
      <c r="Q267" s="8">
        <v>118.04</v>
      </c>
      <c r="T267" s="8">
        <v>346.7038</v>
      </c>
      <c r="U267" s="8">
        <v>159.1</v>
      </c>
      <c r="V267" s="8">
        <v>99.5</v>
      </c>
      <c r="W267" s="6" t="s">
        <v>363</v>
      </c>
      <c r="X267" s="8">
        <v>100.6</v>
      </c>
      <c r="Y267" s="6" t="s">
        <v>363</v>
      </c>
      <c r="Z267" s="6" t="s">
        <v>363</v>
      </c>
      <c r="AA267" s="8">
        <v>105.9</v>
      </c>
      <c r="AB267" s="8">
        <v>112.9</v>
      </c>
      <c r="AC267" s="8">
        <v>144</v>
      </c>
      <c r="AD267" s="8">
        <v>126.1</v>
      </c>
      <c r="AE267" s="8">
        <v>121.4</v>
      </c>
      <c r="AF267" s="8">
        <v>120</v>
      </c>
      <c r="AG267" s="8">
        <v>268860</v>
      </c>
      <c r="AJ267" s="8">
        <v>118.9</v>
      </c>
      <c r="AK267" s="8">
        <v>117.3</v>
      </c>
      <c r="AL267" s="8">
        <v>71.400000000000006</v>
      </c>
      <c r="AM267" s="8">
        <v>124.36</v>
      </c>
      <c r="AN267" s="8">
        <v>111.59</v>
      </c>
      <c r="AO267" s="8">
        <v>117.8</v>
      </c>
      <c r="AP267" s="8">
        <v>103.85290000000001</v>
      </c>
      <c r="AQ267" s="8">
        <v>100.58750000000001</v>
      </c>
    </row>
    <row r="268" spans="1:43" x14ac:dyDescent="0.25">
      <c r="A268" s="7">
        <v>40816</v>
      </c>
      <c r="D268" s="8">
        <v>132.22999999999999</v>
      </c>
      <c r="E268" s="8">
        <v>104.3</v>
      </c>
      <c r="F268" s="8">
        <v>100.7</v>
      </c>
      <c r="G268" s="8">
        <v>102.9</v>
      </c>
      <c r="H268" s="8">
        <v>99.3</v>
      </c>
      <c r="I268" s="8">
        <v>97.4</v>
      </c>
      <c r="J268" s="8">
        <v>90.6</v>
      </c>
      <c r="P268" s="8">
        <v>101.11</v>
      </c>
      <c r="Q268" s="8">
        <v>108.55</v>
      </c>
      <c r="T268" s="8">
        <v>282.55369999999999</v>
      </c>
      <c r="U268" s="8">
        <v>128.19999999999999</v>
      </c>
      <c r="V268" s="8">
        <v>100.9</v>
      </c>
      <c r="W268" s="8">
        <v>96.6</v>
      </c>
      <c r="X268" s="8">
        <v>101.2</v>
      </c>
      <c r="Y268" s="8">
        <v>94</v>
      </c>
      <c r="Z268" s="8">
        <v>93.4</v>
      </c>
      <c r="AA268" s="8">
        <v>105.4</v>
      </c>
      <c r="AB268" s="8">
        <v>113.5</v>
      </c>
      <c r="AC268" s="8">
        <v>141.1</v>
      </c>
      <c r="AD268" s="8">
        <v>124.4</v>
      </c>
      <c r="AE268" s="8">
        <v>120.5</v>
      </c>
      <c r="AF268" s="8">
        <v>118.6</v>
      </c>
      <c r="AG268" s="8">
        <v>274141</v>
      </c>
      <c r="AJ268" s="8">
        <v>123.3</v>
      </c>
      <c r="AK268" s="8">
        <v>120.9</v>
      </c>
      <c r="AL268" s="8">
        <v>76.400000000000006</v>
      </c>
      <c r="AM268" s="8">
        <v>123.02</v>
      </c>
      <c r="AN268" s="8">
        <v>105.91</v>
      </c>
      <c r="AO268" s="8">
        <v>114.73</v>
      </c>
      <c r="AP268" s="8">
        <v>102.5231</v>
      </c>
      <c r="AQ268" s="8">
        <v>100.60209999999999</v>
      </c>
    </row>
    <row r="269" spans="1:43" x14ac:dyDescent="0.25">
      <c r="A269" s="7">
        <v>40908</v>
      </c>
      <c r="D269" s="8">
        <v>133.37</v>
      </c>
      <c r="E269" s="8">
        <v>107.6</v>
      </c>
      <c r="F269" s="8">
        <v>99.9</v>
      </c>
      <c r="G269" s="8">
        <v>104.6</v>
      </c>
      <c r="H269" s="8">
        <v>106.2</v>
      </c>
      <c r="I269" s="8">
        <v>72.7</v>
      </c>
      <c r="J269" s="8">
        <v>87.7</v>
      </c>
      <c r="P269" s="8">
        <v>97.93</v>
      </c>
      <c r="Q269" s="8">
        <v>114.4</v>
      </c>
      <c r="T269" s="8">
        <v>263.93130000000002</v>
      </c>
      <c r="U269" s="8">
        <v>118.6</v>
      </c>
      <c r="V269" s="8">
        <v>98.5</v>
      </c>
      <c r="W269" s="6" t="s">
        <v>363</v>
      </c>
      <c r="X269" s="8">
        <v>99.1</v>
      </c>
      <c r="Y269" s="6" t="s">
        <v>363</v>
      </c>
      <c r="Z269" s="6" t="s">
        <v>363</v>
      </c>
      <c r="AA269" s="8">
        <v>106.8</v>
      </c>
      <c r="AB269" s="8">
        <v>119.8</v>
      </c>
      <c r="AC269" s="8">
        <v>137.4</v>
      </c>
      <c r="AD269" s="8">
        <v>122.6</v>
      </c>
      <c r="AE269" s="8">
        <v>119.3</v>
      </c>
      <c r="AF269" s="8">
        <v>117.3</v>
      </c>
      <c r="AG269" s="8">
        <v>277849</v>
      </c>
      <c r="AJ269" s="8">
        <v>124.5</v>
      </c>
      <c r="AK269" s="8">
        <v>121.4</v>
      </c>
      <c r="AL269" s="8">
        <v>79.5</v>
      </c>
      <c r="AM269" s="8">
        <v>116.55</v>
      </c>
      <c r="AN269" s="8">
        <v>106.4</v>
      </c>
      <c r="AO269" s="8">
        <v>111.03</v>
      </c>
      <c r="AP269" s="8">
        <v>108.6516</v>
      </c>
      <c r="AQ269" s="8">
        <v>100.52419999999999</v>
      </c>
    </row>
    <row r="270" spans="1:43" x14ac:dyDescent="0.25">
      <c r="A270" s="7">
        <v>40999</v>
      </c>
      <c r="D270" s="8">
        <v>135.35</v>
      </c>
      <c r="E270" s="8">
        <v>108.1</v>
      </c>
      <c r="F270" s="8">
        <v>99</v>
      </c>
      <c r="G270" s="8">
        <v>104.4</v>
      </c>
      <c r="H270" s="8">
        <v>103.9</v>
      </c>
      <c r="I270" s="8">
        <v>89.1</v>
      </c>
      <c r="J270" s="8">
        <v>88.2</v>
      </c>
      <c r="P270" s="8">
        <v>101.04</v>
      </c>
      <c r="Q270" s="8">
        <v>120.23</v>
      </c>
      <c r="T270" s="8">
        <v>330.87360000000001</v>
      </c>
      <c r="U270" s="8">
        <v>146.4</v>
      </c>
      <c r="V270" s="8">
        <v>98.4</v>
      </c>
      <c r="W270" s="8">
        <v>95.9</v>
      </c>
      <c r="X270" s="8">
        <v>99.1</v>
      </c>
      <c r="Y270" s="8">
        <v>93.5</v>
      </c>
      <c r="Z270" s="8">
        <v>91.7</v>
      </c>
      <c r="AA270" s="8">
        <v>107.1</v>
      </c>
      <c r="AB270" s="8">
        <v>115.8</v>
      </c>
      <c r="AC270" s="8">
        <v>132.9</v>
      </c>
      <c r="AD270" s="8">
        <v>120.7</v>
      </c>
      <c r="AE270" s="8">
        <v>117.6</v>
      </c>
      <c r="AF270" s="8">
        <v>116.1</v>
      </c>
      <c r="AG270" s="8">
        <v>284130</v>
      </c>
      <c r="AJ270" s="8">
        <v>124.5</v>
      </c>
      <c r="AK270" s="8">
        <v>122.1</v>
      </c>
      <c r="AL270" s="8">
        <v>85.3</v>
      </c>
      <c r="AM270" s="8">
        <v>104.9</v>
      </c>
      <c r="AN270" s="8">
        <v>100.63</v>
      </c>
      <c r="AO270" s="8">
        <v>102.37</v>
      </c>
      <c r="AP270" s="8">
        <v>108.69029999999999</v>
      </c>
      <c r="AQ270" s="8">
        <v>99.960400000000007</v>
      </c>
    </row>
    <row r="271" spans="1:43" x14ac:dyDescent="0.25">
      <c r="A271" s="7">
        <v>41090</v>
      </c>
      <c r="D271" s="8">
        <v>134.47999999999999</v>
      </c>
      <c r="E271" s="8">
        <v>109.4</v>
      </c>
      <c r="F271" s="8">
        <v>98.7</v>
      </c>
      <c r="G271" s="8">
        <v>105.1</v>
      </c>
      <c r="H271" s="8">
        <v>130.30000000000001</v>
      </c>
      <c r="I271" s="8">
        <v>97.4</v>
      </c>
      <c r="J271" s="8">
        <v>84.9</v>
      </c>
      <c r="P271" s="8">
        <v>95.65</v>
      </c>
      <c r="Q271" s="8">
        <v>111.72</v>
      </c>
      <c r="T271" s="8">
        <v>349.17090000000002</v>
      </c>
      <c r="U271" s="8">
        <v>151.5</v>
      </c>
      <c r="V271" s="8">
        <v>99.8</v>
      </c>
      <c r="W271" s="6" t="s">
        <v>363</v>
      </c>
      <c r="X271" s="8">
        <v>100.3</v>
      </c>
      <c r="Y271" s="6" t="s">
        <v>363</v>
      </c>
      <c r="Z271" s="6" t="s">
        <v>363</v>
      </c>
      <c r="AA271" s="8">
        <v>105</v>
      </c>
      <c r="AB271" s="8">
        <v>107.7</v>
      </c>
      <c r="AC271" s="8">
        <v>128.1</v>
      </c>
      <c r="AD271" s="8">
        <v>118.8</v>
      </c>
      <c r="AE271" s="8">
        <v>115.4</v>
      </c>
      <c r="AF271" s="8">
        <v>114.8</v>
      </c>
      <c r="AG271" s="8">
        <v>284635</v>
      </c>
      <c r="AJ271" s="8">
        <v>123.4</v>
      </c>
      <c r="AK271" s="8">
        <v>122.6</v>
      </c>
      <c r="AL271" s="8">
        <v>92.5</v>
      </c>
      <c r="AM271" s="8">
        <v>105.17</v>
      </c>
      <c r="AN271" s="8">
        <v>102.42</v>
      </c>
      <c r="AO271" s="8">
        <v>103.67</v>
      </c>
      <c r="AP271" s="8">
        <v>108.31310000000001</v>
      </c>
      <c r="AQ271" s="8">
        <v>100.1157</v>
      </c>
    </row>
    <row r="272" spans="1:43" x14ac:dyDescent="0.25">
      <c r="A272" s="7">
        <v>41182</v>
      </c>
      <c r="D272" s="8">
        <v>133.55000000000001</v>
      </c>
      <c r="E272" s="8">
        <v>109.6</v>
      </c>
      <c r="F272" s="8">
        <v>99.2</v>
      </c>
      <c r="G272" s="8">
        <v>105.4</v>
      </c>
      <c r="H272" s="8">
        <v>101.5</v>
      </c>
      <c r="I272" s="8">
        <v>78.5</v>
      </c>
      <c r="J272" s="8">
        <v>83.4</v>
      </c>
      <c r="P272" s="8">
        <v>97.16</v>
      </c>
      <c r="Q272" s="8">
        <v>107.88</v>
      </c>
      <c r="T272" s="8">
        <v>354.73250000000002</v>
      </c>
      <c r="U272" s="8">
        <v>154.30000000000001</v>
      </c>
      <c r="V272" s="8">
        <v>98.8</v>
      </c>
      <c r="W272" s="8">
        <v>95.4</v>
      </c>
      <c r="X272" s="8">
        <v>99.7</v>
      </c>
      <c r="Y272" s="8">
        <v>93.4</v>
      </c>
      <c r="Z272" s="8">
        <v>90.2</v>
      </c>
      <c r="AA272" s="8">
        <v>104.3</v>
      </c>
      <c r="AB272" s="8">
        <v>108.6</v>
      </c>
      <c r="AC272" s="8">
        <v>123.4</v>
      </c>
      <c r="AD272" s="8">
        <v>117</v>
      </c>
      <c r="AE272" s="8">
        <v>112.8</v>
      </c>
      <c r="AF272" s="8">
        <v>113.3</v>
      </c>
      <c r="AG272" s="8">
        <v>289100</v>
      </c>
      <c r="AJ272" s="8">
        <v>125.8</v>
      </c>
      <c r="AK272" s="8">
        <v>123.5</v>
      </c>
      <c r="AL272" s="8">
        <v>100.7</v>
      </c>
      <c r="AM272" s="8">
        <v>104.28</v>
      </c>
      <c r="AN272" s="8">
        <v>95.47</v>
      </c>
      <c r="AO272" s="8">
        <v>98.48</v>
      </c>
      <c r="AP272" s="8">
        <v>110.2623</v>
      </c>
      <c r="AQ272" s="8">
        <v>99.475300000000004</v>
      </c>
    </row>
    <row r="273" spans="1:43" x14ac:dyDescent="0.25">
      <c r="A273" s="7">
        <v>41274</v>
      </c>
      <c r="D273" s="8">
        <v>141.62</v>
      </c>
      <c r="E273" s="8">
        <v>112.6</v>
      </c>
      <c r="F273" s="8">
        <v>99.2</v>
      </c>
      <c r="G273" s="8">
        <v>107.2</v>
      </c>
      <c r="H273" s="8">
        <v>98.8</v>
      </c>
      <c r="I273" s="8">
        <v>88.7</v>
      </c>
      <c r="J273" s="8">
        <v>85.9</v>
      </c>
      <c r="P273" s="8">
        <v>95.85</v>
      </c>
      <c r="Q273" s="8">
        <v>110.9</v>
      </c>
      <c r="T273" s="8">
        <v>340.7423</v>
      </c>
      <c r="U273" s="8">
        <v>146.80000000000001</v>
      </c>
      <c r="V273" s="8">
        <v>98.7</v>
      </c>
      <c r="W273" s="6" t="s">
        <v>363</v>
      </c>
      <c r="X273" s="8">
        <v>100.3</v>
      </c>
      <c r="Y273" s="6" t="s">
        <v>363</v>
      </c>
      <c r="Z273" s="6" t="s">
        <v>363</v>
      </c>
      <c r="AA273" s="8">
        <v>105.9</v>
      </c>
      <c r="AB273" s="8">
        <v>117.6</v>
      </c>
      <c r="AC273" s="8">
        <v>119</v>
      </c>
      <c r="AD273" s="8">
        <v>115.1</v>
      </c>
      <c r="AE273" s="8">
        <v>109.9</v>
      </c>
      <c r="AF273" s="8">
        <v>111.7</v>
      </c>
      <c r="AG273" s="8">
        <v>291825</v>
      </c>
      <c r="AJ273" s="8">
        <v>126.2</v>
      </c>
      <c r="AK273" s="8">
        <v>123.8</v>
      </c>
      <c r="AL273" s="8">
        <v>100</v>
      </c>
      <c r="AM273" s="8">
        <v>110.23</v>
      </c>
      <c r="AN273" s="8">
        <v>97.05</v>
      </c>
      <c r="AO273" s="8">
        <v>104.22</v>
      </c>
      <c r="AP273" s="8">
        <v>111.7516</v>
      </c>
      <c r="AQ273" s="8">
        <v>99.135000000000005</v>
      </c>
    </row>
    <row r="274" spans="1:43" x14ac:dyDescent="0.25">
      <c r="A274" s="7">
        <v>41364</v>
      </c>
      <c r="D274" s="8">
        <v>140.21</v>
      </c>
      <c r="E274" s="8">
        <v>113.7</v>
      </c>
      <c r="F274" s="8">
        <v>100</v>
      </c>
      <c r="G274" s="8">
        <v>108.2</v>
      </c>
      <c r="H274" s="8">
        <v>117.4</v>
      </c>
      <c r="I274" s="8">
        <v>75.2</v>
      </c>
      <c r="J274" s="8">
        <v>88.2</v>
      </c>
      <c r="P274" s="8">
        <v>95.21</v>
      </c>
      <c r="Q274" s="8">
        <v>123.27</v>
      </c>
      <c r="T274" s="8">
        <v>345.40809999999999</v>
      </c>
      <c r="U274" s="8">
        <v>146.5</v>
      </c>
      <c r="V274" s="8">
        <v>103.2</v>
      </c>
      <c r="W274" s="8">
        <v>95.1</v>
      </c>
      <c r="X274" s="8">
        <v>104.4</v>
      </c>
      <c r="Y274" s="8">
        <v>93.6</v>
      </c>
      <c r="Z274" s="8">
        <v>89</v>
      </c>
      <c r="AA274" s="8">
        <v>105.3</v>
      </c>
      <c r="AB274" s="8">
        <v>112.4</v>
      </c>
      <c r="AC274" s="8">
        <v>115.1</v>
      </c>
      <c r="AD274" s="8">
        <v>113.3</v>
      </c>
      <c r="AE274" s="8">
        <v>106.9</v>
      </c>
      <c r="AF274" s="8">
        <v>109.8</v>
      </c>
      <c r="AG274" s="8">
        <v>298090</v>
      </c>
      <c r="AJ274" s="8">
        <v>128.9</v>
      </c>
      <c r="AK274" s="8">
        <v>125.5</v>
      </c>
      <c r="AL274" s="8">
        <v>104.5</v>
      </c>
      <c r="AM274" s="8">
        <v>101.11</v>
      </c>
      <c r="AN274" s="8">
        <v>92.24</v>
      </c>
      <c r="AO274" s="8">
        <v>97.34</v>
      </c>
      <c r="AP274" s="8">
        <v>112.9487</v>
      </c>
      <c r="AQ274" s="8">
        <v>98.817099999999996</v>
      </c>
    </row>
    <row r="275" spans="1:43" x14ac:dyDescent="0.25">
      <c r="A275" s="7">
        <v>41455</v>
      </c>
      <c r="D275" s="8">
        <v>140.41999999999999</v>
      </c>
      <c r="E275" s="8">
        <v>115.5</v>
      </c>
      <c r="F275" s="8">
        <v>100.8</v>
      </c>
      <c r="G275" s="8">
        <v>109.6</v>
      </c>
      <c r="H275" s="8">
        <v>113.5</v>
      </c>
      <c r="I275" s="8">
        <v>76.400000000000006</v>
      </c>
      <c r="J275" s="8">
        <v>85.5</v>
      </c>
      <c r="P275" s="8">
        <v>98.06</v>
      </c>
      <c r="Q275" s="8">
        <v>118.46</v>
      </c>
      <c r="T275" s="8">
        <v>313.18329999999997</v>
      </c>
      <c r="U275" s="8">
        <v>131.5</v>
      </c>
      <c r="V275" s="8">
        <v>105.8</v>
      </c>
      <c r="W275" s="6" t="s">
        <v>363</v>
      </c>
      <c r="X275" s="8">
        <v>107.1</v>
      </c>
      <c r="Y275" s="6" t="s">
        <v>363</v>
      </c>
      <c r="Z275" s="6" t="s">
        <v>363</v>
      </c>
      <c r="AA275" s="8">
        <v>105.7</v>
      </c>
      <c r="AB275" s="8">
        <v>117</v>
      </c>
      <c r="AC275" s="8">
        <v>112</v>
      </c>
      <c r="AD275" s="8">
        <v>111.6</v>
      </c>
      <c r="AE275" s="8">
        <v>104</v>
      </c>
      <c r="AF275" s="8">
        <v>107.7</v>
      </c>
      <c r="AG275" s="8">
        <v>304229</v>
      </c>
      <c r="AJ275" s="8">
        <v>130.80000000000001</v>
      </c>
      <c r="AK275" s="8">
        <v>128.4</v>
      </c>
      <c r="AL275" s="8">
        <v>103.8</v>
      </c>
      <c r="AM275" s="8">
        <v>101.26</v>
      </c>
      <c r="AN275" s="8">
        <v>95.49</v>
      </c>
      <c r="AO275" s="8">
        <v>99.15</v>
      </c>
      <c r="AP275" s="8">
        <v>119.7461</v>
      </c>
      <c r="AQ275" s="8">
        <v>98.752499999999998</v>
      </c>
    </row>
    <row r="276" spans="1:43" x14ac:dyDescent="0.25">
      <c r="A276" s="7">
        <v>41547</v>
      </c>
      <c r="D276" s="8">
        <v>141.52000000000001</v>
      </c>
      <c r="E276" s="8">
        <v>117.1</v>
      </c>
      <c r="F276" s="8">
        <v>101.6</v>
      </c>
      <c r="G276" s="8">
        <v>110.9</v>
      </c>
      <c r="H276" s="8">
        <v>112.5</v>
      </c>
      <c r="I276" s="8">
        <v>73</v>
      </c>
      <c r="J276" s="8">
        <v>84.9</v>
      </c>
      <c r="P276" s="8">
        <v>96.09</v>
      </c>
      <c r="Q276" s="8">
        <v>116.9</v>
      </c>
      <c r="T276" s="8">
        <v>349.62950000000001</v>
      </c>
      <c r="U276" s="8">
        <v>146.19999999999999</v>
      </c>
      <c r="V276" s="8">
        <v>102.9</v>
      </c>
      <c r="W276" s="8">
        <v>95.2</v>
      </c>
      <c r="X276" s="8">
        <v>103.9</v>
      </c>
      <c r="Y276" s="8">
        <v>94.8</v>
      </c>
      <c r="Z276" s="8">
        <v>88.1</v>
      </c>
      <c r="AA276" s="8">
        <v>105.8</v>
      </c>
      <c r="AB276" s="8">
        <v>114.6</v>
      </c>
      <c r="AC276" s="8">
        <v>109.5</v>
      </c>
      <c r="AD276" s="8">
        <v>109.9</v>
      </c>
      <c r="AE276" s="8">
        <v>101.6</v>
      </c>
      <c r="AF276" s="8">
        <v>105.8</v>
      </c>
      <c r="AG276" s="8">
        <v>322362</v>
      </c>
      <c r="AJ276" s="8">
        <v>132.1</v>
      </c>
      <c r="AK276" s="8">
        <v>129.1</v>
      </c>
      <c r="AL276" s="8">
        <v>106.8</v>
      </c>
      <c r="AM276" s="8">
        <v>109.55</v>
      </c>
      <c r="AN276" s="8">
        <v>100.16</v>
      </c>
      <c r="AO276" s="8">
        <v>107.04</v>
      </c>
      <c r="AP276" s="8">
        <v>126.80159999999999</v>
      </c>
      <c r="AQ276" s="8">
        <v>98.484700000000004</v>
      </c>
    </row>
    <row r="277" spans="1:43" x14ac:dyDescent="0.25">
      <c r="A277" s="7">
        <v>41639</v>
      </c>
      <c r="D277" s="8">
        <v>143.83000000000001</v>
      </c>
      <c r="E277" s="8">
        <v>119.2</v>
      </c>
      <c r="F277" s="8">
        <v>102.9</v>
      </c>
      <c r="G277" s="8">
        <v>112.7</v>
      </c>
      <c r="H277" s="8">
        <v>110.5</v>
      </c>
      <c r="I277" s="8">
        <v>73</v>
      </c>
      <c r="J277" s="8">
        <v>80.5</v>
      </c>
      <c r="P277" s="8">
        <v>96.19</v>
      </c>
      <c r="Q277" s="8">
        <v>112.01</v>
      </c>
      <c r="T277" s="8">
        <v>338.30149999999998</v>
      </c>
      <c r="U277" s="8">
        <v>140.4</v>
      </c>
      <c r="V277" s="8">
        <v>103.2</v>
      </c>
      <c r="W277" s="6" t="s">
        <v>363</v>
      </c>
      <c r="X277" s="8">
        <v>104.8</v>
      </c>
      <c r="Y277" s="6" t="s">
        <v>363</v>
      </c>
      <c r="Z277" s="6" t="s">
        <v>363</v>
      </c>
      <c r="AA277" s="8">
        <v>105.1</v>
      </c>
      <c r="AB277" s="8">
        <v>109.1</v>
      </c>
      <c r="AC277" s="8">
        <v>107.6</v>
      </c>
      <c r="AD277" s="8">
        <v>108.4</v>
      </c>
      <c r="AE277" s="8">
        <v>99.8</v>
      </c>
      <c r="AF277" s="8">
        <v>104</v>
      </c>
      <c r="AG277" s="8">
        <v>341505</v>
      </c>
      <c r="AJ277" s="8">
        <v>132.80000000000001</v>
      </c>
      <c r="AK277" s="8">
        <v>129.5</v>
      </c>
      <c r="AL277" s="8">
        <v>103.2</v>
      </c>
      <c r="AM277" s="8">
        <v>94</v>
      </c>
      <c r="AN277" s="8">
        <v>93.49</v>
      </c>
      <c r="AO277" s="8">
        <v>93.55</v>
      </c>
      <c r="AP277" s="8">
        <v>126.19410000000001</v>
      </c>
      <c r="AQ277" s="8">
        <v>98.363200000000006</v>
      </c>
    </row>
    <row r="278" spans="1:43" x14ac:dyDescent="0.25">
      <c r="A278" s="7">
        <v>41729</v>
      </c>
      <c r="D278" s="8">
        <v>147.29</v>
      </c>
      <c r="E278" s="8">
        <v>119.3</v>
      </c>
      <c r="F278" s="8">
        <v>103.9</v>
      </c>
      <c r="G278" s="8">
        <v>113.1</v>
      </c>
      <c r="H278" s="8">
        <v>115</v>
      </c>
      <c r="I278" s="8">
        <v>66.2</v>
      </c>
      <c r="J278" s="8">
        <v>87.1</v>
      </c>
      <c r="K278" s="8">
        <v>99</v>
      </c>
      <c r="L278" s="8">
        <v>96</v>
      </c>
      <c r="M278" s="8">
        <v>99</v>
      </c>
      <c r="N278" s="8">
        <v>102</v>
      </c>
      <c r="O278" s="8">
        <v>99</v>
      </c>
      <c r="P278" s="8">
        <v>96.04</v>
      </c>
      <c r="Q278" s="8">
        <v>114</v>
      </c>
      <c r="T278" s="8">
        <v>353.02109999999999</v>
      </c>
      <c r="U278" s="8">
        <v>146.1</v>
      </c>
      <c r="V278" s="8">
        <v>103.2</v>
      </c>
      <c r="W278" s="8">
        <v>95.6</v>
      </c>
      <c r="X278" s="8">
        <v>104.6</v>
      </c>
      <c r="Y278" s="8">
        <v>96.9</v>
      </c>
      <c r="Z278" s="8">
        <v>87.5</v>
      </c>
      <c r="AA278" s="8">
        <v>106.2</v>
      </c>
      <c r="AB278" s="8">
        <v>107.9</v>
      </c>
      <c r="AC278" s="8">
        <v>106.1</v>
      </c>
      <c r="AD278" s="8">
        <v>107</v>
      </c>
      <c r="AE278" s="8">
        <v>98.7</v>
      </c>
      <c r="AF278" s="8">
        <v>102.7</v>
      </c>
      <c r="AG278" s="8">
        <v>353797</v>
      </c>
      <c r="AH278" s="8">
        <v>98.5</v>
      </c>
      <c r="AJ278" s="8">
        <v>133.5</v>
      </c>
      <c r="AK278" s="8">
        <v>129.5</v>
      </c>
      <c r="AL278" s="8">
        <v>107.1</v>
      </c>
      <c r="AM278" s="8">
        <v>93.33</v>
      </c>
      <c r="AN278" s="8">
        <v>85.7</v>
      </c>
      <c r="AO278" s="8">
        <v>89.71</v>
      </c>
      <c r="AP278" s="8">
        <v>124.1991</v>
      </c>
      <c r="AQ278" s="8">
        <v>98.283000000000001</v>
      </c>
    </row>
    <row r="279" spans="1:43" x14ac:dyDescent="0.25">
      <c r="A279" s="7">
        <v>41820</v>
      </c>
      <c r="D279" s="8">
        <v>150.52000000000001</v>
      </c>
      <c r="E279" s="8">
        <v>121.3</v>
      </c>
      <c r="F279" s="8">
        <v>104.9</v>
      </c>
      <c r="G279" s="8">
        <v>114.7</v>
      </c>
      <c r="H279" s="8">
        <v>100.4</v>
      </c>
      <c r="I279" s="8">
        <v>78.5</v>
      </c>
      <c r="J279" s="8">
        <v>84.7</v>
      </c>
      <c r="K279" s="8">
        <v>101</v>
      </c>
      <c r="L279" s="8">
        <v>100</v>
      </c>
      <c r="M279" s="8">
        <v>101</v>
      </c>
      <c r="N279" s="8">
        <v>99</v>
      </c>
      <c r="O279" s="8">
        <v>100</v>
      </c>
      <c r="P279" s="8">
        <v>90.78</v>
      </c>
      <c r="Q279" s="8">
        <v>110.3</v>
      </c>
      <c r="T279" s="8">
        <v>357.52300000000002</v>
      </c>
      <c r="U279" s="8">
        <v>146.69999999999999</v>
      </c>
      <c r="V279" s="8">
        <v>106</v>
      </c>
      <c r="W279" s="6" t="s">
        <v>363</v>
      </c>
      <c r="X279" s="8">
        <v>107.2</v>
      </c>
      <c r="Y279" s="6" t="s">
        <v>363</v>
      </c>
      <c r="Z279" s="6" t="s">
        <v>363</v>
      </c>
      <c r="AA279" s="8">
        <v>106.4</v>
      </c>
      <c r="AB279" s="8">
        <v>109.8</v>
      </c>
      <c r="AC279" s="8">
        <v>104.8</v>
      </c>
      <c r="AD279" s="8">
        <v>105.8</v>
      </c>
      <c r="AE279" s="8">
        <v>98.2</v>
      </c>
      <c r="AF279" s="8">
        <v>101.6</v>
      </c>
      <c r="AG279" s="8">
        <v>366426</v>
      </c>
      <c r="AH279" s="8">
        <v>99.9</v>
      </c>
      <c r="AJ279" s="8">
        <v>133.5</v>
      </c>
      <c r="AK279" s="8">
        <v>129.1</v>
      </c>
      <c r="AL279" s="8">
        <v>107.9</v>
      </c>
      <c r="AM279" s="8">
        <v>92.39</v>
      </c>
      <c r="AN279" s="8">
        <v>94.06</v>
      </c>
      <c r="AO279" s="8">
        <v>92.7</v>
      </c>
      <c r="AP279" s="8">
        <v>130.1925</v>
      </c>
      <c r="AQ279" s="8">
        <v>99.647400000000005</v>
      </c>
    </row>
    <row r="280" spans="1:43" x14ac:dyDescent="0.25">
      <c r="A280" s="7">
        <v>41912</v>
      </c>
      <c r="D280" s="8">
        <v>153.63999999999999</v>
      </c>
      <c r="E280" s="8">
        <v>121.5</v>
      </c>
      <c r="F280" s="8">
        <v>105.6</v>
      </c>
      <c r="G280" s="8">
        <v>115.1</v>
      </c>
      <c r="H280" s="8">
        <v>94.9</v>
      </c>
      <c r="I280" s="8">
        <v>60.6</v>
      </c>
      <c r="J280" s="8">
        <v>90</v>
      </c>
      <c r="K280" s="8">
        <v>100</v>
      </c>
      <c r="L280" s="8">
        <v>102</v>
      </c>
      <c r="M280" s="8">
        <v>99</v>
      </c>
      <c r="N280" s="8">
        <v>101</v>
      </c>
      <c r="O280" s="8">
        <v>99</v>
      </c>
      <c r="P280" s="8">
        <v>98.23</v>
      </c>
      <c r="Q280" s="8">
        <v>124.8</v>
      </c>
      <c r="T280" s="8">
        <v>397.11860000000001</v>
      </c>
      <c r="U280" s="8">
        <v>162.6</v>
      </c>
      <c r="V280" s="8">
        <v>106</v>
      </c>
      <c r="W280" s="8">
        <v>96</v>
      </c>
      <c r="X280" s="8">
        <v>107.2</v>
      </c>
      <c r="Y280" s="8">
        <v>98.9</v>
      </c>
      <c r="Z280" s="8">
        <v>87</v>
      </c>
      <c r="AA280" s="8">
        <v>106.1</v>
      </c>
      <c r="AB280" s="8">
        <v>105.7</v>
      </c>
      <c r="AC280" s="8">
        <v>103.9</v>
      </c>
      <c r="AD280" s="8">
        <v>104.7</v>
      </c>
      <c r="AE280" s="8">
        <v>98.3</v>
      </c>
      <c r="AF280" s="8">
        <v>100.4</v>
      </c>
      <c r="AG280" s="8">
        <v>435000</v>
      </c>
      <c r="AH280" s="8">
        <v>100.2</v>
      </c>
      <c r="AJ280" s="8">
        <v>135.6</v>
      </c>
      <c r="AK280" s="8">
        <v>128.80000000000001</v>
      </c>
      <c r="AL280" s="8">
        <v>106.9</v>
      </c>
      <c r="AM280" s="8">
        <v>95.81</v>
      </c>
      <c r="AN280" s="8">
        <v>95.45</v>
      </c>
      <c r="AO280" s="8">
        <v>96.16</v>
      </c>
      <c r="AP280" s="8">
        <v>132.8665</v>
      </c>
      <c r="AQ280" s="8">
        <v>100.54259999999999</v>
      </c>
    </row>
    <row r="281" spans="1:43" x14ac:dyDescent="0.25">
      <c r="A281" s="7">
        <v>42004</v>
      </c>
      <c r="D281" s="8">
        <v>152.78</v>
      </c>
      <c r="E281" s="8">
        <v>121.5</v>
      </c>
      <c r="F281" s="8">
        <v>106.4</v>
      </c>
      <c r="G281" s="8">
        <v>115.4</v>
      </c>
      <c r="H281" s="8">
        <v>112.4</v>
      </c>
      <c r="I281" s="8">
        <v>80.099999999999994</v>
      </c>
      <c r="J281" s="8">
        <v>89.8</v>
      </c>
      <c r="K281" s="8">
        <v>100</v>
      </c>
      <c r="L281" s="8">
        <v>102</v>
      </c>
      <c r="M281" s="8">
        <v>101</v>
      </c>
      <c r="N281" s="8">
        <v>98</v>
      </c>
      <c r="O281" s="8">
        <v>101</v>
      </c>
      <c r="P281" s="8">
        <v>98.05</v>
      </c>
      <c r="Q281" s="8">
        <v>121.69</v>
      </c>
      <c r="T281" s="8">
        <v>384.26839999999999</v>
      </c>
      <c r="U281" s="8">
        <v>157.5</v>
      </c>
      <c r="V281" s="8">
        <v>106.2</v>
      </c>
      <c r="W281" s="6" t="s">
        <v>363</v>
      </c>
      <c r="X281" s="8">
        <v>107.2</v>
      </c>
      <c r="Y281" s="6" t="s">
        <v>363</v>
      </c>
      <c r="Z281" s="6" t="s">
        <v>363</v>
      </c>
      <c r="AA281" s="8">
        <v>104.9</v>
      </c>
      <c r="AB281" s="8">
        <v>104.8</v>
      </c>
      <c r="AC281" s="8">
        <v>103.1</v>
      </c>
      <c r="AD281" s="8">
        <v>103.8</v>
      </c>
      <c r="AE281" s="8">
        <v>98.6</v>
      </c>
      <c r="AF281" s="8">
        <v>99.3</v>
      </c>
      <c r="AG281" s="8">
        <v>440000</v>
      </c>
      <c r="AH281" s="8">
        <v>101.5</v>
      </c>
      <c r="AJ281" s="8">
        <v>138.80000000000001</v>
      </c>
      <c r="AK281" s="8">
        <v>130.69999999999999</v>
      </c>
      <c r="AL281" s="8">
        <v>106.8</v>
      </c>
      <c r="AM281" s="8">
        <v>94.35</v>
      </c>
      <c r="AN281" s="8">
        <v>92.95</v>
      </c>
      <c r="AO281" s="8">
        <v>93.01</v>
      </c>
      <c r="AP281" s="8">
        <v>137.0642</v>
      </c>
      <c r="AQ281" s="8">
        <v>100.3036</v>
      </c>
    </row>
    <row r="282" spans="1:43" x14ac:dyDescent="0.25">
      <c r="A282" s="7">
        <v>42094</v>
      </c>
      <c r="D282" s="8">
        <v>156.52000000000001</v>
      </c>
      <c r="E282" s="8">
        <v>121.7</v>
      </c>
      <c r="F282" s="8">
        <v>107</v>
      </c>
      <c r="G282" s="8">
        <v>115.8</v>
      </c>
      <c r="H282" s="8">
        <v>101.1</v>
      </c>
      <c r="I282" s="8">
        <v>80.900000000000006</v>
      </c>
      <c r="J282" s="8">
        <v>86.1</v>
      </c>
      <c r="K282" s="8">
        <v>100</v>
      </c>
      <c r="L282" s="8">
        <v>95</v>
      </c>
      <c r="M282" s="8">
        <v>101</v>
      </c>
      <c r="N282" s="8">
        <v>97</v>
      </c>
      <c r="O282" s="8">
        <v>98</v>
      </c>
      <c r="P282" s="8">
        <v>95.84</v>
      </c>
      <c r="Q282" s="8">
        <v>118.21</v>
      </c>
      <c r="T282" s="8">
        <v>403.71280000000002</v>
      </c>
      <c r="U282" s="8">
        <v>165.3</v>
      </c>
      <c r="V282" s="8">
        <v>110.2</v>
      </c>
      <c r="W282" s="8">
        <v>96.5</v>
      </c>
      <c r="X282" s="8">
        <v>111.4</v>
      </c>
      <c r="Y282" s="8">
        <v>100.9</v>
      </c>
      <c r="Z282" s="8">
        <v>86.6</v>
      </c>
      <c r="AA282" s="8">
        <v>105.4</v>
      </c>
      <c r="AB282" s="8">
        <v>111.5</v>
      </c>
      <c r="AC282" s="8">
        <v>102.2</v>
      </c>
      <c r="AD282" s="8">
        <v>103</v>
      </c>
      <c r="AE282" s="8">
        <v>99.1</v>
      </c>
      <c r="AF282" s="8">
        <v>98.9</v>
      </c>
      <c r="AG282" s="8">
        <v>443750</v>
      </c>
      <c r="AH282" s="8">
        <v>97.5</v>
      </c>
      <c r="AI282" s="8">
        <v>95.1</v>
      </c>
      <c r="AJ282" s="8">
        <v>138.6</v>
      </c>
      <c r="AK282" s="8">
        <v>130.69999999999999</v>
      </c>
      <c r="AL282" s="8">
        <v>107.6</v>
      </c>
      <c r="AM282" s="8">
        <v>96.37</v>
      </c>
      <c r="AN282" s="8">
        <v>99.17</v>
      </c>
      <c r="AO282" s="8">
        <v>97.36</v>
      </c>
      <c r="AP282" s="8">
        <v>143.15110000000001</v>
      </c>
      <c r="AQ282" s="8">
        <v>100.5519</v>
      </c>
    </row>
    <row r="283" spans="1:43" x14ac:dyDescent="0.25">
      <c r="A283" s="7">
        <v>42185</v>
      </c>
      <c r="D283" s="8">
        <v>160.16999999999999</v>
      </c>
      <c r="E283" s="8">
        <v>122.2</v>
      </c>
      <c r="F283" s="8">
        <v>108.1</v>
      </c>
      <c r="G283" s="8">
        <v>116.6</v>
      </c>
      <c r="H283" s="8">
        <v>97</v>
      </c>
      <c r="I283" s="8">
        <v>80</v>
      </c>
      <c r="J283" s="8">
        <v>85.9</v>
      </c>
      <c r="K283" s="8">
        <v>104</v>
      </c>
      <c r="L283" s="8">
        <v>99</v>
      </c>
      <c r="M283" s="8">
        <v>105</v>
      </c>
      <c r="N283" s="8">
        <v>100</v>
      </c>
      <c r="O283" s="8">
        <v>96</v>
      </c>
      <c r="P283" s="8">
        <v>98.48</v>
      </c>
      <c r="Q283" s="8">
        <v>121.12</v>
      </c>
      <c r="T283" s="8">
        <v>436.0025</v>
      </c>
      <c r="U283" s="8">
        <v>176.2</v>
      </c>
      <c r="V283" s="8">
        <v>110.8</v>
      </c>
      <c r="W283" s="6" t="s">
        <v>363</v>
      </c>
      <c r="X283" s="8">
        <v>111.5</v>
      </c>
      <c r="Y283" s="6" t="s">
        <v>363</v>
      </c>
      <c r="Z283" s="6" t="s">
        <v>363</v>
      </c>
      <c r="AA283" s="8">
        <v>105.6</v>
      </c>
      <c r="AB283" s="8">
        <v>111</v>
      </c>
      <c r="AC283" s="8">
        <v>101.3</v>
      </c>
      <c r="AD283" s="8">
        <v>102.5</v>
      </c>
      <c r="AE283" s="8">
        <v>99.7</v>
      </c>
      <c r="AF283" s="8">
        <v>99.3</v>
      </c>
      <c r="AG283" s="8">
        <v>452700</v>
      </c>
      <c r="AH283" s="8">
        <v>94.7</v>
      </c>
      <c r="AI283" s="8">
        <v>92.4</v>
      </c>
      <c r="AJ283" s="8">
        <v>139</v>
      </c>
      <c r="AK283" s="8">
        <v>130.1</v>
      </c>
      <c r="AL283" s="8">
        <v>106.9</v>
      </c>
      <c r="AM283" s="8">
        <v>102.84</v>
      </c>
      <c r="AN283" s="8">
        <v>105.02</v>
      </c>
      <c r="AO283" s="8">
        <v>103.53</v>
      </c>
      <c r="AP283" s="8">
        <v>146.30760000000001</v>
      </c>
      <c r="AQ283" s="8">
        <v>102.02589999999999</v>
      </c>
    </row>
    <row r="284" spans="1:43" x14ac:dyDescent="0.25">
      <c r="A284" s="7">
        <v>42277</v>
      </c>
      <c r="D284" s="8">
        <v>162.46</v>
      </c>
      <c r="E284" s="8">
        <v>122.7</v>
      </c>
      <c r="F284" s="8">
        <v>108.4</v>
      </c>
      <c r="G284" s="8">
        <v>117</v>
      </c>
      <c r="H284" s="8">
        <v>109.4</v>
      </c>
      <c r="I284" s="8">
        <v>82.2</v>
      </c>
      <c r="J284" s="8">
        <v>90.1</v>
      </c>
      <c r="K284" s="8">
        <v>105</v>
      </c>
      <c r="L284" s="8">
        <v>99</v>
      </c>
      <c r="M284" s="8">
        <v>107</v>
      </c>
      <c r="N284" s="8">
        <v>100</v>
      </c>
      <c r="O284" s="8">
        <v>102</v>
      </c>
      <c r="P284" s="8">
        <v>103.16</v>
      </c>
      <c r="Q284" s="8">
        <v>110.78</v>
      </c>
      <c r="T284" s="8">
        <v>459.27710000000002</v>
      </c>
      <c r="U284" s="8">
        <v>184.4</v>
      </c>
      <c r="V284" s="8">
        <v>114.1</v>
      </c>
      <c r="W284" s="8">
        <v>97.1</v>
      </c>
      <c r="X284" s="8">
        <v>116.1</v>
      </c>
      <c r="Y284" s="8">
        <v>103.3</v>
      </c>
      <c r="Z284" s="8">
        <v>86.3</v>
      </c>
      <c r="AA284" s="8">
        <v>105.4</v>
      </c>
      <c r="AB284" s="8">
        <v>111.5</v>
      </c>
      <c r="AC284" s="8">
        <v>101</v>
      </c>
      <c r="AD284" s="8">
        <v>102.1</v>
      </c>
      <c r="AE284" s="8">
        <v>100.7</v>
      </c>
      <c r="AF284" s="8">
        <v>101.1</v>
      </c>
      <c r="AG284" s="8">
        <v>463700</v>
      </c>
      <c r="AH284" s="8">
        <v>92.9</v>
      </c>
      <c r="AI284" s="8">
        <v>91</v>
      </c>
      <c r="AJ284" s="8">
        <v>138.80000000000001</v>
      </c>
      <c r="AK284" s="8">
        <v>129.69999999999999</v>
      </c>
      <c r="AL284" s="8">
        <v>106.6</v>
      </c>
      <c r="AM284" s="8">
        <v>101.26</v>
      </c>
      <c r="AN284" s="8">
        <v>93.28</v>
      </c>
      <c r="AO284" s="8">
        <v>98.51</v>
      </c>
      <c r="AP284" s="8">
        <v>146.14510000000001</v>
      </c>
      <c r="AQ284" s="8">
        <v>101.04470000000001</v>
      </c>
    </row>
    <row r="285" spans="1:43" x14ac:dyDescent="0.25">
      <c r="A285" s="7">
        <v>42369</v>
      </c>
      <c r="D285" s="8">
        <v>179.28</v>
      </c>
      <c r="E285" s="8">
        <v>125.1</v>
      </c>
      <c r="F285" s="8">
        <v>108.6</v>
      </c>
      <c r="G285" s="8">
        <v>118.5</v>
      </c>
      <c r="H285" s="8">
        <v>132.80000000000001</v>
      </c>
      <c r="I285" s="8">
        <v>86.9</v>
      </c>
      <c r="J285" s="8">
        <v>92.1</v>
      </c>
      <c r="K285" s="8">
        <v>99</v>
      </c>
      <c r="L285" s="8">
        <v>94</v>
      </c>
      <c r="M285" s="8">
        <v>99</v>
      </c>
      <c r="N285" s="8">
        <v>99</v>
      </c>
      <c r="O285" s="8">
        <v>102</v>
      </c>
      <c r="P285" s="8">
        <v>102.12</v>
      </c>
      <c r="Q285" s="8">
        <v>124.51</v>
      </c>
      <c r="T285" s="8">
        <v>451.67360000000002</v>
      </c>
      <c r="U285" s="8">
        <v>181.6</v>
      </c>
      <c r="V285" s="8">
        <v>111.6</v>
      </c>
      <c r="W285" s="6" t="s">
        <v>363</v>
      </c>
      <c r="X285" s="8">
        <v>114.3</v>
      </c>
      <c r="Y285" s="6" t="s">
        <v>363</v>
      </c>
      <c r="Z285" s="6" t="s">
        <v>363</v>
      </c>
      <c r="AA285" s="8">
        <v>105</v>
      </c>
      <c r="AB285" s="8">
        <v>106.8</v>
      </c>
      <c r="AC285" s="8">
        <v>101.5</v>
      </c>
      <c r="AD285" s="8">
        <v>101.8</v>
      </c>
      <c r="AE285" s="8">
        <v>102</v>
      </c>
      <c r="AF285" s="8">
        <v>104.5</v>
      </c>
      <c r="AG285" s="8">
        <v>476500</v>
      </c>
      <c r="AH285" s="8">
        <v>93.1</v>
      </c>
      <c r="AI285" s="8">
        <v>91.2</v>
      </c>
      <c r="AJ285" s="8">
        <v>138.6</v>
      </c>
      <c r="AK285" s="8">
        <v>129.6</v>
      </c>
      <c r="AL285" s="8">
        <v>105</v>
      </c>
      <c r="AM285" s="8">
        <v>99.53</v>
      </c>
      <c r="AN285" s="8">
        <v>102.54</v>
      </c>
      <c r="AO285" s="8">
        <v>100.6</v>
      </c>
      <c r="AP285" s="8">
        <v>144.9521</v>
      </c>
      <c r="AQ285" s="8">
        <v>103.0869</v>
      </c>
    </row>
    <row r="286" spans="1:43" x14ac:dyDescent="0.25">
      <c r="A286" s="7">
        <v>42460</v>
      </c>
      <c r="D286" s="8">
        <v>175.22</v>
      </c>
      <c r="E286" s="8">
        <v>127.8</v>
      </c>
      <c r="F286" s="8">
        <v>108.6</v>
      </c>
      <c r="G286" s="8">
        <v>120.1</v>
      </c>
      <c r="H286" s="8">
        <v>104.6</v>
      </c>
      <c r="I286" s="8">
        <v>83.7</v>
      </c>
      <c r="J286" s="8">
        <v>85.2</v>
      </c>
      <c r="K286" s="8">
        <v>97</v>
      </c>
      <c r="L286" s="8">
        <v>96</v>
      </c>
      <c r="M286" s="8">
        <v>97</v>
      </c>
      <c r="N286" s="8">
        <v>101</v>
      </c>
      <c r="O286" s="8">
        <v>101</v>
      </c>
      <c r="P286" s="8">
        <v>108.75</v>
      </c>
      <c r="Q286" s="8">
        <v>128.63</v>
      </c>
      <c r="T286" s="8">
        <v>496.90440000000001</v>
      </c>
      <c r="U286" s="8">
        <v>199.6</v>
      </c>
      <c r="V286" s="8">
        <v>115.5</v>
      </c>
      <c r="W286" s="8">
        <v>97.8</v>
      </c>
      <c r="X286" s="8">
        <v>117.8</v>
      </c>
      <c r="Y286" s="8">
        <v>106.5</v>
      </c>
      <c r="Z286" s="8">
        <v>86.2</v>
      </c>
      <c r="AA286" s="8">
        <v>106.8</v>
      </c>
      <c r="AB286" s="8">
        <v>115.5</v>
      </c>
      <c r="AC286" s="8">
        <v>102.6</v>
      </c>
      <c r="AD286" s="8">
        <v>101.6</v>
      </c>
      <c r="AE286" s="8">
        <v>103.5</v>
      </c>
      <c r="AF286" s="8">
        <v>109.6</v>
      </c>
      <c r="AG286" s="8">
        <v>486150</v>
      </c>
      <c r="AH286" s="8">
        <v>90.8</v>
      </c>
      <c r="AI286" s="8">
        <v>87.6</v>
      </c>
      <c r="AJ286" s="8">
        <v>138.19999999999999</v>
      </c>
      <c r="AK286" s="8">
        <v>127.1</v>
      </c>
      <c r="AL286" s="8">
        <v>102.4</v>
      </c>
      <c r="AM286" s="8">
        <v>93.41</v>
      </c>
      <c r="AN286" s="8">
        <v>101.73</v>
      </c>
      <c r="AO286" s="8">
        <v>96.72</v>
      </c>
      <c r="AP286" s="8">
        <v>141.9057</v>
      </c>
      <c r="AQ286" s="8">
        <v>104.5412</v>
      </c>
    </row>
    <row r="287" spans="1:43" x14ac:dyDescent="0.25">
      <c r="A287" s="7">
        <v>42551</v>
      </c>
      <c r="D287" s="8">
        <v>175.51</v>
      </c>
      <c r="E287" s="8">
        <v>131.30000000000001</v>
      </c>
      <c r="F287" s="8">
        <v>110.8</v>
      </c>
      <c r="G287" s="8">
        <v>123.1</v>
      </c>
      <c r="H287" s="8">
        <v>114.3</v>
      </c>
      <c r="I287" s="8">
        <v>76.900000000000006</v>
      </c>
      <c r="J287" s="8">
        <v>84.2</v>
      </c>
      <c r="K287" s="8">
        <v>97</v>
      </c>
      <c r="L287" s="8">
        <v>102</v>
      </c>
      <c r="M287" s="8">
        <v>95</v>
      </c>
      <c r="N287" s="8">
        <v>104</v>
      </c>
      <c r="O287" s="8">
        <v>106</v>
      </c>
      <c r="P287" s="8">
        <v>104.87</v>
      </c>
      <c r="Q287" s="8">
        <v>133.61000000000001</v>
      </c>
      <c r="T287" s="8">
        <v>506.75830000000002</v>
      </c>
      <c r="U287" s="8">
        <v>201.5</v>
      </c>
      <c r="V287" s="8">
        <v>115.2</v>
      </c>
      <c r="W287" s="6" t="s">
        <v>363</v>
      </c>
      <c r="X287" s="8">
        <v>118.5</v>
      </c>
      <c r="Y287" s="6" t="s">
        <v>363</v>
      </c>
      <c r="Z287" s="6" t="s">
        <v>363</v>
      </c>
      <c r="AA287" s="8">
        <v>106.5</v>
      </c>
      <c r="AB287" s="8">
        <v>121.3</v>
      </c>
      <c r="AC287" s="8">
        <v>103.8</v>
      </c>
      <c r="AD287" s="8">
        <v>101.6</v>
      </c>
      <c r="AE287" s="8">
        <v>105.1</v>
      </c>
      <c r="AF287" s="8">
        <v>115.9</v>
      </c>
      <c r="AG287" s="8">
        <v>495750</v>
      </c>
      <c r="AH287" s="8">
        <v>88</v>
      </c>
      <c r="AI287" s="8">
        <v>85.4</v>
      </c>
      <c r="AJ287" s="8">
        <v>136.1</v>
      </c>
      <c r="AK287" s="8">
        <v>123.1</v>
      </c>
      <c r="AL287" s="8">
        <v>100</v>
      </c>
      <c r="AM287" s="8">
        <v>101.98</v>
      </c>
      <c r="AN287" s="8">
        <v>89.71</v>
      </c>
      <c r="AO287" s="8">
        <v>96.62</v>
      </c>
      <c r="AP287" s="8">
        <v>147.38749999999999</v>
      </c>
      <c r="AQ287" s="8">
        <v>106.6708</v>
      </c>
    </row>
    <row r="288" spans="1:43" x14ac:dyDescent="0.25">
      <c r="A288" s="7">
        <v>42643</v>
      </c>
      <c r="D288" s="8">
        <v>173.91</v>
      </c>
      <c r="E288" s="8">
        <v>132.9</v>
      </c>
      <c r="F288" s="8">
        <v>111.3</v>
      </c>
      <c r="G288" s="8">
        <v>124.3</v>
      </c>
      <c r="H288" s="8">
        <v>122.1</v>
      </c>
      <c r="I288" s="8">
        <v>84.6</v>
      </c>
      <c r="J288" s="8">
        <v>85</v>
      </c>
      <c r="K288" s="8">
        <v>93</v>
      </c>
      <c r="L288" s="8">
        <v>101</v>
      </c>
      <c r="M288" s="8">
        <v>92</v>
      </c>
      <c r="N288" s="8">
        <v>98</v>
      </c>
      <c r="O288" s="8">
        <v>107</v>
      </c>
      <c r="P288" s="8">
        <v>112.51</v>
      </c>
      <c r="Q288" s="8">
        <v>134.58000000000001</v>
      </c>
      <c r="T288" s="8">
        <v>527.0992</v>
      </c>
      <c r="U288" s="8">
        <v>208.9</v>
      </c>
      <c r="V288" s="8">
        <v>115.1</v>
      </c>
      <c r="W288" s="8">
        <v>98.3</v>
      </c>
      <c r="X288" s="8">
        <v>116.4</v>
      </c>
      <c r="Y288" s="8">
        <v>109.1</v>
      </c>
      <c r="Z288" s="8">
        <v>86.2</v>
      </c>
      <c r="AA288" s="8">
        <v>107.8</v>
      </c>
      <c r="AB288" s="8">
        <v>111.6</v>
      </c>
      <c r="AC288" s="8">
        <v>105.5</v>
      </c>
      <c r="AD288" s="8">
        <v>101.6</v>
      </c>
      <c r="AE288" s="8">
        <v>106.7</v>
      </c>
      <c r="AF288" s="8">
        <v>122.3</v>
      </c>
      <c r="AG288" s="8">
        <v>505400</v>
      </c>
      <c r="AH288" s="8">
        <v>85.2</v>
      </c>
      <c r="AI288" s="8">
        <v>82</v>
      </c>
      <c r="AJ288" s="8">
        <v>135.5</v>
      </c>
      <c r="AK288" s="8">
        <v>122.3</v>
      </c>
      <c r="AL288" s="8">
        <v>98.3</v>
      </c>
      <c r="AM288" s="8">
        <v>96.62</v>
      </c>
      <c r="AN288" s="8">
        <v>87.32</v>
      </c>
      <c r="AO288" s="8">
        <v>93.27</v>
      </c>
      <c r="AP288" s="8">
        <v>152.4855</v>
      </c>
      <c r="AQ288" s="8">
        <v>108.75239999999999</v>
      </c>
    </row>
    <row r="289" spans="1:43" x14ac:dyDescent="0.25">
      <c r="A289" s="7">
        <v>42735</v>
      </c>
      <c r="D289" s="8">
        <v>177.06</v>
      </c>
      <c r="E289" s="8">
        <v>137.80000000000001</v>
      </c>
      <c r="F289" s="8">
        <v>111.9</v>
      </c>
      <c r="G289" s="8">
        <v>127.4</v>
      </c>
      <c r="H289" s="8">
        <v>130</v>
      </c>
      <c r="I289" s="8">
        <v>78.599999999999994</v>
      </c>
      <c r="J289" s="8">
        <v>83.2</v>
      </c>
      <c r="K289" s="8">
        <v>90</v>
      </c>
      <c r="L289" s="8">
        <v>101</v>
      </c>
      <c r="M289" s="8">
        <v>89</v>
      </c>
      <c r="N289" s="8">
        <v>95</v>
      </c>
      <c r="O289" s="8">
        <v>98</v>
      </c>
      <c r="P289" s="8">
        <v>112.43</v>
      </c>
      <c r="Q289" s="8">
        <v>127.39</v>
      </c>
      <c r="T289" s="8">
        <v>530.31449999999995</v>
      </c>
      <c r="U289" s="8">
        <v>209.2</v>
      </c>
      <c r="V289" s="8">
        <v>114.6</v>
      </c>
      <c r="W289" s="6" t="s">
        <v>363</v>
      </c>
      <c r="X289" s="8">
        <v>116.4</v>
      </c>
      <c r="Y289" s="6" t="s">
        <v>363</v>
      </c>
      <c r="Z289" s="6" t="s">
        <v>363</v>
      </c>
      <c r="AA289" s="8">
        <v>112.3</v>
      </c>
      <c r="AB289" s="8">
        <v>110.5</v>
      </c>
      <c r="AC289" s="8">
        <v>107.6</v>
      </c>
      <c r="AD289" s="8">
        <v>101.6</v>
      </c>
      <c r="AE289" s="8">
        <v>108.4</v>
      </c>
      <c r="AF289" s="8">
        <v>128.1</v>
      </c>
      <c r="AG289" s="8">
        <v>515000</v>
      </c>
      <c r="AH289" s="8">
        <v>81.7</v>
      </c>
      <c r="AI289" s="8">
        <v>76.599999999999994</v>
      </c>
      <c r="AJ289" s="8">
        <v>134.69999999999999</v>
      </c>
      <c r="AK289" s="8">
        <v>122.6</v>
      </c>
      <c r="AL289" s="8">
        <v>95.4</v>
      </c>
      <c r="AM289" s="8">
        <v>97.2</v>
      </c>
      <c r="AN289" s="8">
        <v>92.9</v>
      </c>
      <c r="AO289" s="8">
        <v>94.93</v>
      </c>
      <c r="AP289" s="8">
        <v>153.03110000000001</v>
      </c>
      <c r="AQ289" s="8">
        <v>108.2901</v>
      </c>
    </row>
    <row r="290" spans="1:43" x14ac:dyDescent="0.25">
      <c r="A290" s="7">
        <v>42825</v>
      </c>
      <c r="D290" s="8">
        <v>179.65</v>
      </c>
      <c r="E290" s="8">
        <v>138.6</v>
      </c>
      <c r="F290" s="8">
        <v>112</v>
      </c>
      <c r="G290" s="8">
        <v>128</v>
      </c>
      <c r="H290" s="8">
        <v>130.80000000000001</v>
      </c>
      <c r="I290" s="8">
        <v>80.8</v>
      </c>
      <c r="J290" s="8">
        <v>82.2</v>
      </c>
      <c r="K290" s="8">
        <v>91</v>
      </c>
      <c r="L290" s="8">
        <v>104</v>
      </c>
      <c r="M290" s="8">
        <v>89</v>
      </c>
      <c r="N290" s="8">
        <v>96</v>
      </c>
      <c r="O290" s="8">
        <v>101</v>
      </c>
      <c r="P290" s="8">
        <v>115.81</v>
      </c>
      <c r="Q290" s="8">
        <v>140.15</v>
      </c>
      <c r="R290" s="8">
        <v>99.78</v>
      </c>
      <c r="S290" s="8">
        <v>99.89</v>
      </c>
      <c r="T290" s="8">
        <v>565.0865</v>
      </c>
      <c r="U290" s="8">
        <v>222.9</v>
      </c>
      <c r="V290" s="8">
        <v>118.7</v>
      </c>
      <c r="W290" s="8">
        <v>98.9</v>
      </c>
      <c r="X290" s="8">
        <v>120.6</v>
      </c>
      <c r="Y290" s="8">
        <v>112.1</v>
      </c>
      <c r="Z290" s="8">
        <v>86.2</v>
      </c>
      <c r="AA290" s="8">
        <v>116.3</v>
      </c>
      <c r="AB290" s="8">
        <v>114</v>
      </c>
      <c r="AC290" s="8">
        <v>110.3</v>
      </c>
      <c r="AD290" s="8">
        <v>101.7</v>
      </c>
      <c r="AE290" s="8">
        <v>110</v>
      </c>
      <c r="AF290" s="8">
        <v>132.9</v>
      </c>
      <c r="AG290" s="8">
        <v>541100</v>
      </c>
      <c r="AH290" s="8">
        <v>80.2</v>
      </c>
      <c r="AI290" s="8">
        <v>74.5</v>
      </c>
      <c r="AJ290" s="8">
        <v>129.30000000000001</v>
      </c>
      <c r="AK290" s="8">
        <v>117.7</v>
      </c>
      <c r="AL290" s="8">
        <v>93.3</v>
      </c>
      <c r="AM290" s="8">
        <v>93.54</v>
      </c>
      <c r="AN290" s="8">
        <v>86.86</v>
      </c>
      <c r="AO290" s="8">
        <v>89.27</v>
      </c>
      <c r="AP290" s="8">
        <v>150.08519999999999</v>
      </c>
      <c r="AQ290" s="8">
        <v>108.57389999999999</v>
      </c>
    </row>
    <row r="291" spans="1:43" x14ac:dyDescent="0.25">
      <c r="A291" s="7">
        <v>42916</v>
      </c>
      <c r="D291" s="8">
        <v>182.24</v>
      </c>
      <c r="E291" s="8">
        <v>141.19999999999999</v>
      </c>
      <c r="F291" s="8">
        <v>112.5</v>
      </c>
      <c r="G291" s="8">
        <v>129.69999999999999</v>
      </c>
      <c r="H291" s="8">
        <v>140.1</v>
      </c>
      <c r="I291" s="8">
        <v>73.2</v>
      </c>
      <c r="J291" s="8">
        <v>84.6</v>
      </c>
      <c r="K291" s="8">
        <v>89</v>
      </c>
      <c r="L291" s="8">
        <v>105</v>
      </c>
      <c r="M291" s="8">
        <v>87</v>
      </c>
      <c r="N291" s="8">
        <v>93</v>
      </c>
      <c r="O291" s="8">
        <v>102</v>
      </c>
      <c r="P291" s="8">
        <v>118.06</v>
      </c>
      <c r="Q291" s="8">
        <v>140.24</v>
      </c>
      <c r="R291" s="8">
        <v>100.03</v>
      </c>
      <c r="S291" s="8">
        <v>99.99</v>
      </c>
      <c r="T291" s="8">
        <v>601.75130000000001</v>
      </c>
      <c r="U291" s="8">
        <v>235.2</v>
      </c>
      <c r="V291" s="8">
        <v>116.3</v>
      </c>
      <c r="W291" s="6" t="s">
        <v>363</v>
      </c>
      <c r="X291" s="8">
        <v>118.3</v>
      </c>
      <c r="Y291" s="6" t="s">
        <v>363</v>
      </c>
      <c r="Z291" s="6" t="s">
        <v>363</v>
      </c>
      <c r="AA291" s="8">
        <v>113.1</v>
      </c>
      <c r="AB291" s="8">
        <v>107</v>
      </c>
      <c r="AC291" s="8">
        <v>113.7</v>
      </c>
      <c r="AD291" s="8">
        <v>101.9</v>
      </c>
      <c r="AE291" s="8">
        <v>111.6</v>
      </c>
      <c r="AF291" s="8">
        <v>136.69999999999999</v>
      </c>
      <c r="AG291" s="8">
        <v>551600</v>
      </c>
      <c r="AH291" s="8">
        <v>78.400000000000006</v>
      </c>
      <c r="AI291" s="8">
        <v>71.099999999999994</v>
      </c>
      <c r="AJ291" s="8">
        <v>127.5</v>
      </c>
      <c r="AK291" s="8">
        <v>113.9</v>
      </c>
      <c r="AL291" s="8">
        <v>91.8</v>
      </c>
      <c r="AM291" s="8">
        <v>102.99</v>
      </c>
      <c r="AN291" s="8">
        <v>99.22</v>
      </c>
      <c r="AO291" s="8">
        <v>100.89</v>
      </c>
      <c r="AP291" s="8">
        <v>161.786</v>
      </c>
      <c r="AQ291" s="8">
        <v>110.5133</v>
      </c>
    </row>
    <row r="292" spans="1:43" x14ac:dyDescent="0.25">
      <c r="A292" s="7">
        <v>43008</v>
      </c>
      <c r="B292" s="8">
        <v>1906</v>
      </c>
      <c r="C292" s="8">
        <v>2488</v>
      </c>
      <c r="D292" s="8">
        <v>178.01</v>
      </c>
      <c r="E292" s="8">
        <v>145.6</v>
      </c>
      <c r="F292" s="8">
        <v>114</v>
      </c>
      <c r="G292" s="8">
        <v>132.9</v>
      </c>
      <c r="H292" s="8">
        <v>127.4</v>
      </c>
      <c r="I292" s="8">
        <v>71</v>
      </c>
      <c r="J292" s="8">
        <v>89.6</v>
      </c>
      <c r="K292" s="8">
        <v>90</v>
      </c>
      <c r="L292" s="8">
        <v>104</v>
      </c>
      <c r="M292" s="8">
        <v>88</v>
      </c>
      <c r="N292" s="8">
        <v>95</v>
      </c>
      <c r="O292" s="8">
        <v>102</v>
      </c>
      <c r="P292" s="8">
        <v>118.81</v>
      </c>
      <c r="Q292" s="8">
        <v>148.88</v>
      </c>
      <c r="R292" s="8">
        <v>100.02</v>
      </c>
      <c r="S292" s="8">
        <v>100</v>
      </c>
      <c r="T292" s="8">
        <v>588.67129999999997</v>
      </c>
      <c r="U292" s="8">
        <v>229.5</v>
      </c>
      <c r="V292" s="8">
        <v>119.9</v>
      </c>
      <c r="W292" s="8">
        <v>99.6</v>
      </c>
      <c r="X292" s="8">
        <v>122.8</v>
      </c>
      <c r="Y292" s="8">
        <v>115.2</v>
      </c>
      <c r="Z292" s="8">
        <v>86.3</v>
      </c>
      <c r="AA292" s="8">
        <v>114.2</v>
      </c>
      <c r="AB292" s="8">
        <v>109.4</v>
      </c>
      <c r="AC292" s="8">
        <v>117.4</v>
      </c>
      <c r="AD292" s="8">
        <v>102.1</v>
      </c>
      <c r="AE292" s="8">
        <v>113.1</v>
      </c>
      <c r="AF292" s="8">
        <v>140.19999999999999</v>
      </c>
      <c r="AG292" s="8">
        <v>556600</v>
      </c>
      <c r="AH292" s="8">
        <v>77.599999999999994</v>
      </c>
      <c r="AI292" s="8">
        <v>69.400000000000006</v>
      </c>
      <c r="AJ292" s="8">
        <v>128</v>
      </c>
      <c r="AK292" s="8">
        <v>112.9</v>
      </c>
      <c r="AL292" s="8">
        <v>91</v>
      </c>
      <c r="AM292" s="8">
        <v>104.85</v>
      </c>
      <c r="AN292" s="8">
        <v>83.37</v>
      </c>
      <c r="AO292" s="8">
        <v>96.58</v>
      </c>
      <c r="AP292" s="8">
        <v>158.68960000000001</v>
      </c>
      <c r="AQ292" s="8">
        <v>114.2543</v>
      </c>
    </row>
    <row r="293" spans="1:43" x14ac:dyDescent="0.25">
      <c r="A293" s="7">
        <v>43100</v>
      </c>
      <c r="B293" s="8">
        <v>1943</v>
      </c>
      <c r="C293" s="8">
        <v>2503</v>
      </c>
      <c r="D293" s="8">
        <v>179.21</v>
      </c>
      <c r="E293" s="8">
        <v>149.30000000000001</v>
      </c>
      <c r="F293" s="8">
        <v>117</v>
      </c>
      <c r="G293" s="8">
        <v>136.30000000000001</v>
      </c>
      <c r="H293" s="8">
        <v>136.19999999999999</v>
      </c>
      <c r="I293" s="8">
        <v>88.1</v>
      </c>
      <c r="J293" s="8">
        <v>84.5</v>
      </c>
      <c r="K293" s="8">
        <v>91</v>
      </c>
      <c r="L293" s="8">
        <v>106</v>
      </c>
      <c r="M293" s="8">
        <v>90</v>
      </c>
      <c r="N293" s="8">
        <v>95</v>
      </c>
      <c r="O293" s="8">
        <v>107</v>
      </c>
      <c r="P293" s="8">
        <v>118.32</v>
      </c>
      <c r="Q293" s="8">
        <v>140.71</v>
      </c>
      <c r="R293" s="8">
        <v>100.17</v>
      </c>
      <c r="S293" s="8">
        <v>100.13</v>
      </c>
      <c r="T293" s="8">
        <v>629.81240000000003</v>
      </c>
      <c r="U293" s="8">
        <v>244</v>
      </c>
      <c r="V293" s="8">
        <v>122.1</v>
      </c>
      <c r="W293" s="6" t="s">
        <v>363</v>
      </c>
      <c r="X293" s="8">
        <v>126.5</v>
      </c>
      <c r="Y293" s="6" t="s">
        <v>363</v>
      </c>
      <c r="Z293" s="6" t="s">
        <v>363</v>
      </c>
      <c r="AA293" s="8">
        <v>116.8</v>
      </c>
      <c r="AB293" s="8">
        <v>119</v>
      </c>
      <c r="AC293" s="8">
        <v>121</v>
      </c>
      <c r="AD293" s="8">
        <v>102.3</v>
      </c>
      <c r="AE293" s="8">
        <v>114.7</v>
      </c>
      <c r="AF293" s="8">
        <v>143.80000000000001</v>
      </c>
      <c r="AG293" s="8">
        <v>560500</v>
      </c>
      <c r="AH293" s="8">
        <v>77.099999999999994</v>
      </c>
      <c r="AI293" s="8">
        <v>68.599999999999994</v>
      </c>
      <c r="AJ293" s="8">
        <v>131.4</v>
      </c>
      <c r="AK293" s="8">
        <v>111.8</v>
      </c>
      <c r="AL293" s="8">
        <v>90</v>
      </c>
      <c r="AM293" s="8">
        <v>102.46</v>
      </c>
      <c r="AN293" s="8">
        <v>93.5</v>
      </c>
      <c r="AO293" s="8">
        <v>98.27</v>
      </c>
      <c r="AP293" s="8">
        <v>161.21770000000001</v>
      </c>
      <c r="AQ293" s="8">
        <v>115.0501</v>
      </c>
    </row>
    <row r="294" spans="1:43" x14ac:dyDescent="0.25">
      <c r="A294" s="7">
        <v>43190</v>
      </c>
      <c r="B294" s="8">
        <v>1947</v>
      </c>
      <c r="C294" s="8">
        <v>2584</v>
      </c>
      <c r="D294" s="8">
        <v>179.95</v>
      </c>
      <c r="E294" s="8">
        <v>152.1</v>
      </c>
      <c r="F294" s="8">
        <v>115.8</v>
      </c>
      <c r="G294" s="8">
        <v>137.5</v>
      </c>
      <c r="H294" s="8">
        <v>121.2</v>
      </c>
      <c r="I294" s="8">
        <v>84.2</v>
      </c>
      <c r="J294" s="8">
        <v>83.2</v>
      </c>
      <c r="K294" s="8">
        <v>91</v>
      </c>
      <c r="L294" s="8">
        <v>106</v>
      </c>
      <c r="M294" s="8">
        <v>90</v>
      </c>
      <c r="N294" s="8">
        <v>89</v>
      </c>
      <c r="O294" s="8">
        <v>111</v>
      </c>
      <c r="P294" s="8">
        <v>120.88</v>
      </c>
      <c r="Q294" s="8">
        <v>138.96</v>
      </c>
      <c r="R294" s="8">
        <v>100.15</v>
      </c>
      <c r="S294" s="8">
        <v>100.82</v>
      </c>
      <c r="T294" s="8">
        <v>715.83799999999997</v>
      </c>
      <c r="U294" s="8">
        <v>275.60000000000002</v>
      </c>
      <c r="V294" s="8">
        <v>123.6</v>
      </c>
      <c r="W294" s="8">
        <v>100.6</v>
      </c>
      <c r="X294" s="8">
        <v>127.1</v>
      </c>
      <c r="Y294" s="8">
        <v>119.3</v>
      </c>
      <c r="Z294" s="8">
        <v>86.7</v>
      </c>
      <c r="AA294" s="8">
        <v>116.3</v>
      </c>
      <c r="AB294" s="8">
        <v>112.7</v>
      </c>
      <c r="AC294" s="8">
        <v>124.1</v>
      </c>
      <c r="AD294" s="8">
        <v>102.6</v>
      </c>
      <c r="AE294" s="8">
        <v>116.4</v>
      </c>
      <c r="AF294" s="8">
        <v>147.69999999999999</v>
      </c>
      <c r="AG294" s="8">
        <v>564950</v>
      </c>
      <c r="AH294" s="8">
        <v>76.7</v>
      </c>
      <c r="AI294" s="8">
        <v>68</v>
      </c>
      <c r="AJ294" s="8">
        <v>133.1</v>
      </c>
      <c r="AK294" s="8">
        <v>111.9</v>
      </c>
      <c r="AL294" s="8">
        <v>89.9</v>
      </c>
      <c r="AM294" s="8">
        <v>104.19</v>
      </c>
      <c r="AN294" s="8">
        <v>94.73</v>
      </c>
      <c r="AO294" s="8">
        <v>101.21</v>
      </c>
      <c r="AP294" s="8">
        <v>162.71119999999999</v>
      </c>
      <c r="AQ294" s="8">
        <v>114.4418</v>
      </c>
    </row>
    <row r="295" spans="1:43" x14ac:dyDescent="0.25">
      <c r="A295" s="7">
        <v>43281</v>
      </c>
      <c r="B295" s="8">
        <v>2002</v>
      </c>
      <c r="C295" s="8">
        <v>2675</v>
      </c>
      <c r="D295" s="8">
        <v>179.01</v>
      </c>
      <c r="E295" s="8">
        <v>154.19999999999999</v>
      </c>
      <c r="F295" s="8">
        <v>116.1</v>
      </c>
      <c r="G295" s="8">
        <v>139</v>
      </c>
      <c r="H295" s="8">
        <v>105.1</v>
      </c>
      <c r="I295" s="8">
        <v>83.3</v>
      </c>
      <c r="J295" s="8">
        <v>88</v>
      </c>
      <c r="K295" s="8">
        <v>93</v>
      </c>
      <c r="L295" s="8">
        <v>107</v>
      </c>
      <c r="M295" s="8">
        <v>93</v>
      </c>
      <c r="N295" s="8">
        <v>91</v>
      </c>
      <c r="O295" s="8">
        <v>106</v>
      </c>
      <c r="P295" s="8">
        <v>116.48</v>
      </c>
      <c r="Q295" s="8">
        <v>140.44</v>
      </c>
      <c r="R295" s="8">
        <v>98.86</v>
      </c>
      <c r="S295" s="8">
        <v>100.4</v>
      </c>
      <c r="T295" s="8">
        <v>681.26289999999995</v>
      </c>
      <c r="U295" s="8">
        <v>260.3</v>
      </c>
      <c r="V295" s="8">
        <v>123.2</v>
      </c>
      <c r="W295" s="6" t="s">
        <v>363</v>
      </c>
      <c r="X295" s="8">
        <v>127.2</v>
      </c>
      <c r="Y295" s="6" t="s">
        <v>363</v>
      </c>
      <c r="Z295" s="6" t="s">
        <v>363</v>
      </c>
      <c r="AA295" s="8">
        <v>116.2</v>
      </c>
      <c r="AB295" s="8">
        <v>101.3</v>
      </c>
      <c r="AC295" s="8">
        <v>126.7</v>
      </c>
      <c r="AD295" s="8">
        <v>103</v>
      </c>
      <c r="AE295" s="8">
        <v>118.3</v>
      </c>
      <c r="AF295" s="8">
        <v>151.19999999999999</v>
      </c>
      <c r="AG295" s="8">
        <v>569650</v>
      </c>
      <c r="AH295" s="8">
        <v>76.400000000000006</v>
      </c>
      <c r="AI295" s="8">
        <v>67.38</v>
      </c>
      <c r="AJ295" s="8">
        <v>135.6</v>
      </c>
      <c r="AK295" s="8">
        <v>110.5</v>
      </c>
      <c r="AL295" s="8">
        <v>89.9</v>
      </c>
      <c r="AM295" s="8">
        <v>106.15</v>
      </c>
      <c r="AN295" s="8">
        <v>103.8</v>
      </c>
      <c r="AO295" s="8">
        <v>105.45</v>
      </c>
      <c r="AP295" s="8">
        <v>163.4008</v>
      </c>
      <c r="AQ295" s="8">
        <v>116.08710000000001</v>
      </c>
    </row>
    <row r="296" spans="1:43" x14ac:dyDescent="0.25">
      <c r="A296" s="7">
        <v>43373</v>
      </c>
      <c r="B296" s="8">
        <v>2037</v>
      </c>
      <c r="C296" s="8">
        <v>2717</v>
      </c>
      <c r="D296" s="8">
        <v>178.69</v>
      </c>
      <c r="E296" s="8">
        <v>159.5</v>
      </c>
      <c r="F296" s="8">
        <v>115.6</v>
      </c>
      <c r="G296" s="8">
        <v>142</v>
      </c>
      <c r="H296" s="8">
        <v>114.4</v>
      </c>
      <c r="I296" s="8">
        <v>96.8</v>
      </c>
      <c r="J296" s="8">
        <v>85.2</v>
      </c>
      <c r="K296" s="8">
        <v>92</v>
      </c>
      <c r="L296" s="8">
        <v>108</v>
      </c>
      <c r="M296" s="8">
        <v>90</v>
      </c>
      <c r="N296" s="8">
        <v>95</v>
      </c>
      <c r="O296" s="8">
        <v>106</v>
      </c>
      <c r="P296" s="8">
        <v>123.75</v>
      </c>
      <c r="Q296" s="8">
        <v>147.04</v>
      </c>
      <c r="R296" s="8">
        <v>99.19</v>
      </c>
      <c r="S296" s="8">
        <v>100.52</v>
      </c>
      <c r="T296" s="8">
        <v>722.50120000000004</v>
      </c>
      <c r="U296" s="8">
        <v>274.3</v>
      </c>
      <c r="V296" s="8">
        <v>124.2</v>
      </c>
      <c r="W296" s="8">
        <v>101.8</v>
      </c>
      <c r="X296" s="8">
        <v>127.1</v>
      </c>
      <c r="Y296" s="8">
        <v>124.5</v>
      </c>
      <c r="Z296" s="8">
        <v>87.2</v>
      </c>
      <c r="AA296" s="8">
        <v>114.6</v>
      </c>
      <c r="AB296" s="8">
        <v>123.7</v>
      </c>
      <c r="AC296" s="8">
        <v>129</v>
      </c>
      <c r="AD296" s="8">
        <v>103.4</v>
      </c>
      <c r="AE296" s="8">
        <v>120.3</v>
      </c>
      <c r="AF296" s="8">
        <v>154.5</v>
      </c>
      <c r="AG296" s="8">
        <v>575000</v>
      </c>
      <c r="AH296" s="8">
        <v>76</v>
      </c>
      <c r="AI296" s="8">
        <v>66.84</v>
      </c>
      <c r="AJ296" s="8">
        <v>135.69999999999999</v>
      </c>
      <c r="AK296" s="8">
        <v>110.8</v>
      </c>
      <c r="AL296" s="8">
        <v>90</v>
      </c>
      <c r="AM296" s="8">
        <v>104.96</v>
      </c>
      <c r="AN296" s="8">
        <v>93.84</v>
      </c>
      <c r="AO296" s="8">
        <v>100.7</v>
      </c>
      <c r="AP296" s="8">
        <v>163.68879999999999</v>
      </c>
      <c r="AQ296" s="8">
        <v>117.7893</v>
      </c>
    </row>
    <row r="297" spans="1:43" x14ac:dyDescent="0.25">
      <c r="A297" s="7">
        <v>43465</v>
      </c>
      <c r="B297" s="8">
        <v>2061</v>
      </c>
      <c r="C297" s="8">
        <v>2660</v>
      </c>
      <c r="D297" s="8">
        <v>175.08</v>
      </c>
      <c r="E297" s="8">
        <v>163.69999999999999</v>
      </c>
      <c r="F297" s="8">
        <v>115.6</v>
      </c>
      <c r="G297" s="8">
        <v>144.5</v>
      </c>
      <c r="H297" s="8">
        <v>128.6</v>
      </c>
      <c r="I297" s="8">
        <v>82.9</v>
      </c>
      <c r="J297" s="8">
        <v>84</v>
      </c>
      <c r="K297" s="8">
        <v>91</v>
      </c>
      <c r="L297" s="8">
        <v>114</v>
      </c>
      <c r="M297" s="8">
        <v>89</v>
      </c>
      <c r="N297" s="8">
        <v>93</v>
      </c>
      <c r="O297" s="8">
        <v>104</v>
      </c>
      <c r="P297" s="8">
        <v>122.67</v>
      </c>
      <c r="Q297" s="8">
        <v>155.58000000000001</v>
      </c>
      <c r="R297" s="8">
        <v>101.08</v>
      </c>
      <c r="S297" s="8">
        <v>101.65</v>
      </c>
      <c r="T297" s="8">
        <v>758.41089999999997</v>
      </c>
      <c r="U297" s="8">
        <v>284.5</v>
      </c>
      <c r="V297" s="8">
        <v>120.1</v>
      </c>
      <c r="W297" s="6" t="s">
        <v>363</v>
      </c>
      <c r="X297" s="8">
        <v>123.8</v>
      </c>
      <c r="Y297" s="6" t="s">
        <v>363</v>
      </c>
      <c r="Z297" s="6" t="s">
        <v>363</v>
      </c>
      <c r="AA297" s="8">
        <v>116.1</v>
      </c>
      <c r="AB297" s="8">
        <v>114.3</v>
      </c>
      <c r="AC297" s="8">
        <v>130.69999999999999</v>
      </c>
      <c r="AD297" s="8">
        <v>104</v>
      </c>
      <c r="AE297" s="8">
        <v>122.2</v>
      </c>
      <c r="AF297" s="8">
        <v>157.69999999999999</v>
      </c>
      <c r="AG297" s="8">
        <v>578200</v>
      </c>
      <c r="AH297" s="8">
        <v>74.7</v>
      </c>
      <c r="AI297" s="8">
        <v>64.72</v>
      </c>
      <c r="AJ297" s="8">
        <v>138.9</v>
      </c>
      <c r="AK297" s="8">
        <v>112.5</v>
      </c>
      <c r="AL297" s="8">
        <v>90</v>
      </c>
      <c r="AM297" s="8">
        <v>119.81</v>
      </c>
      <c r="AN297" s="8">
        <v>94.65</v>
      </c>
      <c r="AO297" s="8">
        <v>105.65</v>
      </c>
      <c r="AP297" s="8">
        <v>161.81870000000001</v>
      </c>
      <c r="AQ297" s="8">
        <v>118.35380000000001</v>
      </c>
    </row>
    <row r="298" spans="1:43" x14ac:dyDescent="0.25">
      <c r="A298" s="7">
        <v>43555</v>
      </c>
      <c r="B298" s="8">
        <v>2041</v>
      </c>
      <c r="C298" s="8">
        <v>2649</v>
      </c>
      <c r="D298" s="8">
        <v>175.1</v>
      </c>
      <c r="E298" s="8">
        <v>167.6</v>
      </c>
      <c r="F298" s="8">
        <v>115.5</v>
      </c>
      <c r="G298" s="8">
        <v>146.69999999999999</v>
      </c>
      <c r="H298" s="8">
        <v>115.6</v>
      </c>
      <c r="I298" s="8">
        <v>85</v>
      </c>
      <c r="J298" s="8">
        <v>84.9</v>
      </c>
      <c r="K298" s="8">
        <v>93</v>
      </c>
      <c r="L298" s="8">
        <v>112</v>
      </c>
      <c r="M298" s="8">
        <v>92</v>
      </c>
      <c r="N298" s="8">
        <v>95</v>
      </c>
      <c r="O298" s="8">
        <v>98</v>
      </c>
      <c r="P298" s="8">
        <v>124.4</v>
      </c>
      <c r="Q298" s="8">
        <v>162.58000000000001</v>
      </c>
      <c r="R298" s="8">
        <v>101.17</v>
      </c>
      <c r="S298" s="8">
        <v>101.77</v>
      </c>
      <c r="T298" s="8">
        <v>738.08349999999996</v>
      </c>
      <c r="U298" s="8">
        <v>275.60000000000002</v>
      </c>
      <c r="V298" s="8">
        <v>124.4</v>
      </c>
      <c r="W298" s="8">
        <v>103.3</v>
      </c>
      <c r="X298" s="8">
        <v>128.1</v>
      </c>
      <c r="Y298" s="8">
        <v>130.30000000000001</v>
      </c>
      <c r="Z298" s="8">
        <v>87.7</v>
      </c>
      <c r="AA298" s="8">
        <v>115.3</v>
      </c>
      <c r="AB298" s="8">
        <v>116.5</v>
      </c>
      <c r="AC298" s="8">
        <v>132</v>
      </c>
      <c r="AD298" s="8">
        <v>104.6</v>
      </c>
      <c r="AE298" s="8">
        <v>124.2</v>
      </c>
      <c r="AF298" s="8">
        <v>161.30000000000001</v>
      </c>
      <c r="AG298" s="8">
        <v>800000</v>
      </c>
      <c r="AH298" s="8">
        <v>74.400000000000006</v>
      </c>
      <c r="AI298" s="8">
        <v>65</v>
      </c>
      <c r="AJ298" s="8">
        <v>143.1</v>
      </c>
      <c r="AK298" s="8">
        <v>110.4</v>
      </c>
      <c r="AL298" s="8">
        <v>89.9</v>
      </c>
      <c r="AM298" s="8">
        <v>111.99</v>
      </c>
      <c r="AN298" s="8">
        <v>101.2</v>
      </c>
      <c r="AO298" s="8">
        <v>101.19</v>
      </c>
      <c r="AP298" s="8">
        <v>169.05449999999999</v>
      </c>
      <c r="AQ298" s="8">
        <v>119.4379</v>
      </c>
    </row>
    <row r="299" spans="1:43" x14ac:dyDescent="0.25">
      <c r="A299" s="7">
        <v>43646</v>
      </c>
      <c r="B299" s="8">
        <v>1982</v>
      </c>
      <c r="C299" s="8">
        <v>2698</v>
      </c>
      <c r="D299" s="8">
        <v>175.44</v>
      </c>
      <c r="E299" s="8">
        <v>170.5</v>
      </c>
      <c r="F299" s="8">
        <v>115.4</v>
      </c>
      <c r="G299" s="8">
        <v>148.4</v>
      </c>
      <c r="H299" s="8">
        <v>131.30000000000001</v>
      </c>
      <c r="I299" s="8">
        <v>89.9</v>
      </c>
      <c r="J299" s="8">
        <v>90.2</v>
      </c>
      <c r="K299" s="8">
        <v>96</v>
      </c>
      <c r="L299" s="8">
        <v>119</v>
      </c>
      <c r="M299" s="8">
        <v>94</v>
      </c>
      <c r="N299" s="8">
        <v>99</v>
      </c>
      <c r="O299" s="8">
        <v>97</v>
      </c>
      <c r="P299" s="8">
        <v>120.81</v>
      </c>
      <c r="Q299" s="8">
        <v>166.11</v>
      </c>
      <c r="R299" s="8">
        <v>101.16</v>
      </c>
      <c r="S299" s="8">
        <v>101.91</v>
      </c>
      <c r="T299" s="8">
        <v>838.3877</v>
      </c>
      <c r="U299" s="8">
        <v>309.8</v>
      </c>
      <c r="V299" s="8">
        <v>122.4</v>
      </c>
      <c r="W299" s="6" t="s">
        <v>363</v>
      </c>
      <c r="X299" s="8">
        <v>127.2</v>
      </c>
      <c r="Y299" s="6" t="s">
        <v>363</v>
      </c>
      <c r="Z299" s="6" t="s">
        <v>363</v>
      </c>
      <c r="AA299" s="8">
        <v>114.5</v>
      </c>
      <c r="AB299" s="8">
        <v>100.8</v>
      </c>
      <c r="AC299" s="8">
        <v>133.30000000000001</v>
      </c>
      <c r="AD299" s="8">
        <v>105.3</v>
      </c>
      <c r="AE299" s="8">
        <v>126.3</v>
      </c>
      <c r="AF299" s="8">
        <v>165.4</v>
      </c>
      <c r="AG299" s="8">
        <v>817450</v>
      </c>
      <c r="AH299" s="8">
        <v>75</v>
      </c>
      <c r="AI299" s="8">
        <v>66.87</v>
      </c>
      <c r="AJ299" s="8">
        <v>144.4</v>
      </c>
      <c r="AK299" s="8">
        <v>110.8</v>
      </c>
      <c r="AL299" s="8">
        <v>89.8</v>
      </c>
      <c r="AM299" s="8">
        <v>106.95</v>
      </c>
      <c r="AN299" s="8">
        <v>103.07</v>
      </c>
      <c r="AO299" s="8">
        <v>103.7</v>
      </c>
      <c r="AP299" s="8">
        <v>176.476</v>
      </c>
      <c r="AQ299" s="8">
        <v>122.09220000000001</v>
      </c>
    </row>
    <row r="300" spans="1:43" x14ac:dyDescent="0.25">
      <c r="A300" s="7">
        <v>43738</v>
      </c>
      <c r="B300" s="8">
        <v>2005</v>
      </c>
      <c r="C300" s="8">
        <v>2717</v>
      </c>
      <c r="D300" s="8">
        <v>176.67</v>
      </c>
      <c r="E300" s="8">
        <v>173.5</v>
      </c>
      <c r="F300" s="8">
        <v>115.7</v>
      </c>
      <c r="G300" s="8">
        <v>150.4</v>
      </c>
      <c r="H300" s="8">
        <v>97.1</v>
      </c>
      <c r="I300" s="8">
        <v>83.3</v>
      </c>
      <c r="J300" s="8">
        <v>85.9</v>
      </c>
      <c r="K300" s="8">
        <v>95</v>
      </c>
      <c r="L300" s="8">
        <v>117</v>
      </c>
      <c r="M300" s="8">
        <v>93</v>
      </c>
      <c r="N300" s="8">
        <v>98</v>
      </c>
      <c r="O300" s="8">
        <v>104</v>
      </c>
      <c r="P300" s="8">
        <v>127.94</v>
      </c>
      <c r="Q300" s="8">
        <v>166.86</v>
      </c>
      <c r="R300" s="8">
        <v>101.17</v>
      </c>
      <c r="S300" s="8">
        <v>101.9</v>
      </c>
      <c r="T300" s="8">
        <v>775.42790000000002</v>
      </c>
      <c r="U300" s="8">
        <v>285.60000000000002</v>
      </c>
      <c r="V300" s="8">
        <v>124.8</v>
      </c>
      <c r="W300" s="8">
        <v>105.2</v>
      </c>
      <c r="X300" s="8">
        <v>129.6</v>
      </c>
      <c r="Y300" s="8">
        <v>136.69999999999999</v>
      </c>
      <c r="Z300" s="8">
        <v>88.5</v>
      </c>
      <c r="AA300" s="8">
        <v>115.4</v>
      </c>
      <c r="AB300" s="8">
        <v>108.6</v>
      </c>
      <c r="AC300" s="8">
        <v>134.6</v>
      </c>
      <c r="AD300" s="8">
        <v>106.2</v>
      </c>
      <c r="AE300" s="8">
        <v>128.19999999999999</v>
      </c>
      <c r="AF300" s="8">
        <v>170</v>
      </c>
      <c r="AG300" s="8">
        <v>850100</v>
      </c>
      <c r="AH300" s="8">
        <v>75.099999999999994</v>
      </c>
      <c r="AI300" s="8">
        <v>67.45</v>
      </c>
      <c r="AJ300" s="8">
        <v>138.80000000000001</v>
      </c>
      <c r="AK300" s="8">
        <v>112</v>
      </c>
      <c r="AL300" s="8">
        <v>89.9</v>
      </c>
      <c r="AM300" s="8">
        <v>107.86</v>
      </c>
      <c r="AN300" s="8">
        <v>102.24</v>
      </c>
      <c r="AO300" s="8">
        <v>103.29</v>
      </c>
      <c r="AP300" s="8">
        <v>175.09620000000001</v>
      </c>
      <c r="AQ300" s="8">
        <v>122.8763</v>
      </c>
    </row>
    <row r="301" spans="1:43" x14ac:dyDescent="0.25">
      <c r="A301" s="7">
        <v>43830</v>
      </c>
      <c r="B301" s="8">
        <v>1972</v>
      </c>
      <c r="C301" s="8">
        <v>2608</v>
      </c>
      <c r="D301" s="8">
        <v>177.65</v>
      </c>
      <c r="E301" s="8">
        <v>178.3</v>
      </c>
      <c r="F301" s="8">
        <v>115.3</v>
      </c>
      <c r="G301" s="8">
        <v>153.1</v>
      </c>
      <c r="H301" s="8">
        <v>135.69999999999999</v>
      </c>
      <c r="I301" s="8">
        <v>77</v>
      </c>
      <c r="J301" s="8">
        <v>86.9</v>
      </c>
      <c r="K301" s="8">
        <v>91</v>
      </c>
      <c r="L301" s="8">
        <v>108</v>
      </c>
      <c r="M301" s="8">
        <v>89</v>
      </c>
      <c r="N301" s="8">
        <v>93</v>
      </c>
      <c r="O301" s="8">
        <v>105</v>
      </c>
      <c r="P301" s="8">
        <v>121.46</v>
      </c>
      <c r="Q301" s="8">
        <v>168.91</v>
      </c>
      <c r="R301" s="8">
        <v>101.18</v>
      </c>
      <c r="S301" s="8">
        <v>101.98</v>
      </c>
      <c r="T301" s="8">
        <v>762.29190000000006</v>
      </c>
      <c r="U301" s="8">
        <v>279</v>
      </c>
      <c r="V301" s="8">
        <v>119.7</v>
      </c>
      <c r="W301" s="6" t="s">
        <v>363</v>
      </c>
      <c r="X301" s="8">
        <v>122.3</v>
      </c>
      <c r="Y301" s="6" t="s">
        <v>363</v>
      </c>
      <c r="Z301" s="6" t="s">
        <v>363</v>
      </c>
      <c r="AA301" s="8">
        <v>118.6</v>
      </c>
      <c r="AB301" s="8">
        <v>107.3</v>
      </c>
      <c r="AC301" s="8">
        <v>136</v>
      </c>
      <c r="AD301" s="8">
        <v>107.1</v>
      </c>
      <c r="AE301" s="8">
        <v>130</v>
      </c>
      <c r="AF301" s="8">
        <v>174.8</v>
      </c>
      <c r="AG301" s="8">
        <v>858850</v>
      </c>
      <c r="AH301" s="8">
        <v>74.599999999999994</v>
      </c>
      <c r="AI301" s="8">
        <v>66.78</v>
      </c>
      <c r="AJ301" s="8">
        <v>138.1</v>
      </c>
      <c r="AK301" s="8">
        <v>114</v>
      </c>
      <c r="AL301" s="8">
        <v>89.7</v>
      </c>
      <c r="AM301" s="8">
        <v>110.8</v>
      </c>
      <c r="AN301" s="8">
        <v>101.56</v>
      </c>
      <c r="AO301" s="8">
        <v>105.09</v>
      </c>
      <c r="AP301" s="8">
        <v>173.30340000000001</v>
      </c>
      <c r="AQ301" s="8">
        <v>123.4624</v>
      </c>
    </row>
    <row r="302" spans="1:43" x14ac:dyDescent="0.25">
      <c r="A302" s="7">
        <v>43921</v>
      </c>
      <c r="B302" s="8">
        <v>1940</v>
      </c>
      <c r="C302" s="8">
        <v>2533</v>
      </c>
      <c r="D302" s="8">
        <v>179.09</v>
      </c>
      <c r="E302" s="8">
        <v>181.7</v>
      </c>
      <c r="F302" s="8">
        <v>114.2</v>
      </c>
      <c r="G302" s="8">
        <v>154.69999999999999</v>
      </c>
      <c r="H302" s="8">
        <v>119.5</v>
      </c>
      <c r="I302" s="8">
        <v>85.1</v>
      </c>
      <c r="J302" s="8">
        <v>85.5</v>
      </c>
      <c r="K302" s="8">
        <v>89</v>
      </c>
      <c r="L302" s="8">
        <v>103</v>
      </c>
      <c r="M302" s="8">
        <v>88</v>
      </c>
      <c r="N302" s="8">
        <v>92</v>
      </c>
      <c r="O302" s="8">
        <v>104</v>
      </c>
      <c r="P302" s="8">
        <v>128.33000000000001</v>
      </c>
      <c r="Q302" s="8">
        <v>171.87</v>
      </c>
      <c r="R302" s="8">
        <v>101.15</v>
      </c>
      <c r="S302" s="8">
        <v>102.09</v>
      </c>
      <c r="T302" s="8">
        <v>667.86</v>
      </c>
      <c r="U302" s="8">
        <v>244.3</v>
      </c>
      <c r="V302" s="8">
        <v>123.6</v>
      </c>
      <c r="W302" s="8">
        <v>106.5</v>
      </c>
      <c r="X302" s="8">
        <v>127.4</v>
      </c>
      <c r="Y302" s="8">
        <v>140.80000000000001</v>
      </c>
      <c r="Z302" s="8">
        <v>88.9</v>
      </c>
      <c r="AA302" s="8">
        <v>114.3</v>
      </c>
      <c r="AB302" s="8">
        <v>124.4</v>
      </c>
      <c r="AC302" s="8">
        <v>137.6</v>
      </c>
      <c r="AD302" s="8">
        <v>108.2</v>
      </c>
      <c r="AE302" s="8">
        <v>132</v>
      </c>
      <c r="AF302" s="8">
        <v>178.8</v>
      </c>
      <c r="AG302" s="8">
        <v>858850</v>
      </c>
      <c r="AH302" s="8">
        <v>74</v>
      </c>
      <c r="AI302" s="8">
        <v>66.819999999999993</v>
      </c>
      <c r="AJ302" s="8">
        <v>132.6</v>
      </c>
      <c r="AK302" s="8">
        <v>110.5</v>
      </c>
      <c r="AL302" s="8">
        <v>89.3</v>
      </c>
      <c r="AM302" s="8">
        <v>109.31</v>
      </c>
      <c r="AN302" s="8">
        <v>104.25</v>
      </c>
      <c r="AO302" s="8">
        <v>104.9</v>
      </c>
      <c r="AP302" s="8">
        <v>175.94640000000001</v>
      </c>
      <c r="AQ302" s="8">
        <v>123.8797</v>
      </c>
    </row>
    <row r="303" spans="1:43" x14ac:dyDescent="0.25">
      <c r="A303" s="7">
        <v>44012</v>
      </c>
      <c r="B303" s="8">
        <v>1954</v>
      </c>
      <c r="C303" s="8">
        <v>2591</v>
      </c>
      <c r="D303" s="8">
        <v>182.56</v>
      </c>
      <c r="E303" s="8">
        <v>181.2</v>
      </c>
      <c r="F303" s="8">
        <v>113.9</v>
      </c>
      <c r="G303" s="8">
        <v>154.19999999999999</v>
      </c>
      <c r="H303" s="8">
        <v>121.5</v>
      </c>
      <c r="I303" s="8">
        <v>82</v>
      </c>
      <c r="J303" s="8">
        <v>90.4</v>
      </c>
      <c r="K303" s="8">
        <v>88</v>
      </c>
      <c r="L303" s="8">
        <v>104</v>
      </c>
      <c r="M303" s="8">
        <v>86</v>
      </c>
      <c r="N303" s="8">
        <v>93</v>
      </c>
      <c r="O303" s="8">
        <v>106</v>
      </c>
      <c r="P303" s="8">
        <v>129.47999999999999</v>
      </c>
      <c r="Q303" s="8">
        <v>179.08</v>
      </c>
      <c r="R303" s="8">
        <v>101.15</v>
      </c>
      <c r="S303" s="8">
        <v>102.21</v>
      </c>
      <c r="T303" s="8">
        <v>679.54340000000002</v>
      </c>
      <c r="U303" s="8">
        <v>245</v>
      </c>
      <c r="V303" s="8">
        <v>118.2</v>
      </c>
      <c r="W303" s="6" t="s">
        <v>363</v>
      </c>
      <c r="X303" s="8">
        <v>122.8</v>
      </c>
      <c r="Y303" s="6" t="s">
        <v>363</v>
      </c>
      <c r="Z303" s="6" t="s">
        <v>363</v>
      </c>
      <c r="AA303" s="8">
        <v>113.1</v>
      </c>
      <c r="AB303" s="8">
        <v>108.7</v>
      </c>
      <c r="AC303" s="8">
        <v>139.5</v>
      </c>
      <c r="AD303" s="8">
        <v>109.4</v>
      </c>
      <c r="AE303" s="8">
        <v>134.19999999999999</v>
      </c>
      <c r="AF303" s="8">
        <v>182.2</v>
      </c>
      <c r="AG303" s="8">
        <v>830200</v>
      </c>
      <c r="AH303" s="8">
        <v>73.7</v>
      </c>
      <c r="AI303" s="8">
        <v>66.92</v>
      </c>
      <c r="AJ303" s="8">
        <v>126.9</v>
      </c>
      <c r="AK303" s="8">
        <v>108.8</v>
      </c>
      <c r="AL303" s="8">
        <v>88.3</v>
      </c>
      <c r="AM303" s="8">
        <v>124.66</v>
      </c>
      <c r="AN303" s="8">
        <v>100.89</v>
      </c>
      <c r="AO303" s="8">
        <v>112.92</v>
      </c>
      <c r="AP303" s="8">
        <v>171.9153</v>
      </c>
      <c r="AQ303" s="8">
        <v>125.1717</v>
      </c>
    </row>
    <row r="304" spans="1:43" x14ac:dyDescent="0.25">
      <c r="A304" s="7">
        <v>44104</v>
      </c>
      <c r="B304" s="8">
        <v>1946</v>
      </c>
      <c r="C304" s="8">
        <v>2616</v>
      </c>
      <c r="D304" s="8">
        <v>184.12</v>
      </c>
      <c r="E304" s="8">
        <v>181.7</v>
      </c>
      <c r="F304" s="8">
        <v>113.2</v>
      </c>
      <c r="G304" s="8">
        <v>154.30000000000001</v>
      </c>
      <c r="H304" s="8">
        <v>111</v>
      </c>
      <c r="I304" s="8">
        <v>83.1</v>
      </c>
      <c r="J304" s="8">
        <v>88.1</v>
      </c>
      <c r="K304" s="8">
        <v>84</v>
      </c>
      <c r="L304" s="8">
        <v>97</v>
      </c>
      <c r="M304" s="8">
        <v>81</v>
      </c>
      <c r="N304" s="8">
        <v>90</v>
      </c>
      <c r="O304" s="8">
        <v>105</v>
      </c>
      <c r="P304" s="8">
        <v>129.16999999999999</v>
      </c>
      <c r="Q304" s="8">
        <v>165.38</v>
      </c>
      <c r="R304" s="8">
        <v>101.15</v>
      </c>
      <c r="S304" s="8">
        <v>102.16</v>
      </c>
      <c r="T304" s="8">
        <v>735.20809999999994</v>
      </c>
      <c r="U304" s="8">
        <v>262.3</v>
      </c>
      <c r="V304" s="8">
        <v>118</v>
      </c>
      <c r="W304" s="8">
        <v>106.1</v>
      </c>
      <c r="X304" s="8">
        <v>121</v>
      </c>
      <c r="Y304" s="8">
        <v>138.69999999999999</v>
      </c>
      <c r="Z304" s="8">
        <v>88.4</v>
      </c>
      <c r="AA304" s="8">
        <v>117.7</v>
      </c>
      <c r="AB304" s="8">
        <v>142.5</v>
      </c>
      <c r="AC304" s="8">
        <v>141.9</v>
      </c>
      <c r="AD304" s="8">
        <v>110.8</v>
      </c>
      <c r="AE304" s="8">
        <v>136.80000000000001</v>
      </c>
      <c r="AF304" s="8">
        <v>185.1</v>
      </c>
      <c r="AG304" s="8">
        <v>830200</v>
      </c>
      <c r="AH304" s="8">
        <v>73.239999999999995</v>
      </c>
      <c r="AI304" s="8">
        <v>66.430000000000007</v>
      </c>
      <c r="AJ304" s="8">
        <v>127.2</v>
      </c>
      <c r="AK304" s="8">
        <v>111.2</v>
      </c>
      <c r="AL304" s="8">
        <v>86.4</v>
      </c>
      <c r="AM304" s="8">
        <v>107.72</v>
      </c>
      <c r="AN304" s="8">
        <v>97.73</v>
      </c>
      <c r="AO304" s="8">
        <v>103.48</v>
      </c>
      <c r="AP304" s="8">
        <v>175.62100000000001</v>
      </c>
      <c r="AQ304" s="8">
        <v>124.29510000000001</v>
      </c>
    </row>
    <row r="305" spans="1:43" x14ac:dyDescent="0.25">
      <c r="A305" s="7">
        <v>44196</v>
      </c>
      <c r="B305" s="8">
        <v>1905</v>
      </c>
      <c r="C305" s="8">
        <v>2526</v>
      </c>
      <c r="D305" s="8">
        <v>183.26</v>
      </c>
      <c r="E305" s="8">
        <v>181.4</v>
      </c>
      <c r="F305" s="8">
        <v>113.1</v>
      </c>
      <c r="G305" s="8">
        <v>154.1</v>
      </c>
      <c r="H305" s="8">
        <v>143.30000000000001</v>
      </c>
      <c r="I305" s="8">
        <v>93.6</v>
      </c>
      <c r="J305" s="8">
        <v>89</v>
      </c>
      <c r="K305" s="8">
        <v>83</v>
      </c>
      <c r="L305" s="8">
        <v>94</v>
      </c>
      <c r="M305" s="8">
        <v>81</v>
      </c>
      <c r="N305" s="8">
        <v>90</v>
      </c>
      <c r="O305" s="8">
        <v>96</v>
      </c>
      <c r="P305" s="8">
        <v>130.62</v>
      </c>
      <c r="Q305" s="8">
        <v>183.06</v>
      </c>
      <c r="R305" s="8">
        <v>101.16</v>
      </c>
      <c r="S305" s="8">
        <v>102.1</v>
      </c>
      <c r="T305" s="8">
        <v>757.40899999999999</v>
      </c>
      <c r="U305" s="8">
        <v>267.7</v>
      </c>
      <c r="V305" s="8">
        <v>120</v>
      </c>
      <c r="W305" s="6" t="s">
        <v>363</v>
      </c>
      <c r="X305" s="8">
        <v>124.7</v>
      </c>
      <c r="Y305" s="6" t="s">
        <v>363</v>
      </c>
      <c r="Z305" s="6" t="s">
        <v>363</v>
      </c>
      <c r="AA305" s="8">
        <v>115.8</v>
      </c>
      <c r="AB305" s="8">
        <v>125.1</v>
      </c>
      <c r="AC305" s="8">
        <v>145</v>
      </c>
      <c r="AD305" s="8">
        <v>112.3</v>
      </c>
      <c r="AE305" s="8">
        <v>139.9</v>
      </c>
      <c r="AF305" s="8">
        <v>188.4</v>
      </c>
      <c r="AG305" s="8">
        <v>830200</v>
      </c>
      <c r="AH305" s="8">
        <v>73.19</v>
      </c>
      <c r="AI305" s="8">
        <v>66.39</v>
      </c>
      <c r="AJ305" s="8">
        <v>123.3</v>
      </c>
      <c r="AK305" s="8">
        <v>108.9</v>
      </c>
      <c r="AL305" s="8">
        <v>87.3</v>
      </c>
      <c r="AM305" s="8">
        <v>115.96</v>
      </c>
      <c r="AN305" s="8">
        <v>101.56</v>
      </c>
      <c r="AO305" s="8">
        <v>104.58</v>
      </c>
      <c r="AP305" s="8">
        <v>181.21340000000001</v>
      </c>
      <c r="AQ305" s="8">
        <v>122.4237</v>
      </c>
    </row>
    <row r="306" spans="1:43" x14ac:dyDescent="0.25">
      <c r="A306" s="7">
        <v>44286</v>
      </c>
      <c r="B306" s="8">
        <v>1880</v>
      </c>
      <c r="C306" s="8">
        <v>2477</v>
      </c>
      <c r="D306" s="8">
        <v>183.39</v>
      </c>
      <c r="E306" s="8">
        <v>179.5</v>
      </c>
      <c r="F306" s="8">
        <v>111.8</v>
      </c>
      <c r="G306" s="8">
        <v>152.4</v>
      </c>
      <c r="H306" s="8">
        <v>117.2</v>
      </c>
      <c r="I306" s="8">
        <v>92.2</v>
      </c>
      <c r="J306" s="8">
        <v>94</v>
      </c>
      <c r="K306" s="8">
        <v>83</v>
      </c>
      <c r="L306" s="8">
        <v>98</v>
      </c>
      <c r="M306" s="8">
        <v>81</v>
      </c>
      <c r="N306" s="8">
        <v>87</v>
      </c>
      <c r="O306" s="8">
        <v>92</v>
      </c>
      <c r="P306" s="8">
        <v>131.79</v>
      </c>
      <c r="Q306" s="8">
        <v>166.16</v>
      </c>
      <c r="R306" s="8">
        <v>101.16</v>
      </c>
      <c r="S306" s="8">
        <v>102.55</v>
      </c>
      <c r="T306" s="8">
        <v>790.46439999999996</v>
      </c>
      <c r="U306" s="8">
        <v>277.39999999999998</v>
      </c>
      <c r="V306" s="8">
        <v>125.3</v>
      </c>
      <c r="W306" s="8">
        <v>105.9</v>
      </c>
      <c r="X306" s="8">
        <v>130.1</v>
      </c>
      <c r="Y306" s="8">
        <v>138.9</v>
      </c>
      <c r="Z306" s="8">
        <v>88.1</v>
      </c>
      <c r="AA306" s="8">
        <v>116.7</v>
      </c>
      <c r="AB306" s="8">
        <v>103.1</v>
      </c>
      <c r="AC306" s="8">
        <v>149</v>
      </c>
      <c r="AD306" s="8">
        <v>113.9</v>
      </c>
      <c r="AE306" s="8">
        <v>143.5</v>
      </c>
      <c r="AF306" s="8">
        <v>193.2</v>
      </c>
      <c r="AG306" s="8">
        <v>830200</v>
      </c>
      <c r="AH306" s="8">
        <v>73.739999999999995</v>
      </c>
      <c r="AI306" s="8">
        <v>67.25</v>
      </c>
      <c r="AJ306" s="8">
        <v>120</v>
      </c>
      <c r="AK306" s="8">
        <v>105.4</v>
      </c>
      <c r="AL306" s="8">
        <v>88.1</v>
      </c>
      <c r="AM306" s="8">
        <v>114.03</v>
      </c>
      <c r="AN306" s="8">
        <v>105.18</v>
      </c>
      <c r="AO306" s="8">
        <v>106.27</v>
      </c>
      <c r="AP306" s="8">
        <v>183.78739999999999</v>
      </c>
      <c r="AQ306" s="8">
        <v>122.05070000000001</v>
      </c>
    </row>
    <row r="307" spans="1:43" x14ac:dyDescent="0.25">
      <c r="A307" s="7">
        <v>44377</v>
      </c>
      <c r="B307" s="8">
        <v>1816</v>
      </c>
      <c r="C307" s="8">
        <v>2431</v>
      </c>
      <c r="D307" s="8">
        <v>191.06</v>
      </c>
      <c r="E307" s="8">
        <v>180.4</v>
      </c>
      <c r="F307" s="8">
        <v>110.8</v>
      </c>
      <c r="G307" s="8">
        <v>152.6</v>
      </c>
      <c r="H307" s="8">
        <v>127</v>
      </c>
      <c r="I307" s="8">
        <v>106.1</v>
      </c>
      <c r="J307" s="8">
        <v>100.9</v>
      </c>
      <c r="K307" s="8">
        <v>85</v>
      </c>
      <c r="L307" s="8">
        <v>99</v>
      </c>
      <c r="M307" s="8">
        <v>83</v>
      </c>
      <c r="N307" s="8">
        <v>90</v>
      </c>
      <c r="O307" s="8">
        <v>98</v>
      </c>
      <c r="P307" s="8">
        <v>127.27</v>
      </c>
      <c r="Q307" s="8">
        <v>172.87</v>
      </c>
      <c r="R307" s="8">
        <v>101.16</v>
      </c>
      <c r="S307" s="8">
        <v>102.54</v>
      </c>
      <c r="T307" s="8">
        <v>783.9923</v>
      </c>
      <c r="U307" s="8">
        <v>270.7</v>
      </c>
      <c r="V307" s="8">
        <v>122.4</v>
      </c>
      <c r="W307" s="6" t="s">
        <v>363</v>
      </c>
      <c r="X307" s="8">
        <v>125.4</v>
      </c>
      <c r="Y307" s="6" t="s">
        <v>363</v>
      </c>
      <c r="Z307" s="6" t="s">
        <v>363</v>
      </c>
      <c r="AA307" s="8">
        <v>107.8</v>
      </c>
      <c r="AB307" s="8">
        <v>106.7</v>
      </c>
      <c r="AC307" s="8">
        <v>153.5</v>
      </c>
      <c r="AD307" s="8">
        <v>115.7</v>
      </c>
      <c r="AE307" s="8">
        <v>147.5</v>
      </c>
      <c r="AF307" s="8">
        <v>198.6</v>
      </c>
      <c r="AG307" s="8">
        <v>830200</v>
      </c>
      <c r="AH307" s="8">
        <v>73.400000000000006</v>
      </c>
      <c r="AI307" s="8">
        <v>66.61</v>
      </c>
      <c r="AJ307" s="8">
        <v>121.1</v>
      </c>
      <c r="AK307" s="8">
        <v>102.4</v>
      </c>
      <c r="AL307" s="8">
        <v>89.7</v>
      </c>
      <c r="AM307" s="8">
        <v>110.65</v>
      </c>
      <c r="AN307" s="8">
        <v>106.85</v>
      </c>
      <c r="AO307" s="8">
        <v>107.5</v>
      </c>
      <c r="AP307" s="8">
        <v>188.69669999999999</v>
      </c>
      <c r="AQ307" s="8">
        <v>124.7032</v>
      </c>
    </row>
    <row r="308" spans="1:43" x14ac:dyDescent="0.25">
      <c r="A308" s="7">
        <v>44469</v>
      </c>
      <c r="B308" s="8">
        <v>1766</v>
      </c>
      <c r="C308" s="8">
        <v>2398</v>
      </c>
      <c r="D308" s="8">
        <v>196.12</v>
      </c>
      <c r="E308" s="8">
        <v>182.2</v>
      </c>
      <c r="F308" s="8">
        <v>109.1</v>
      </c>
      <c r="G308" s="8">
        <v>153</v>
      </c>
      <c r="H308" s="8">
        <v>123.2</v>
      </c>
      <c r="I308" s="8">
        <v>85.1</v>
      </c>
      <c r="J308" s="8">
        <v>96</v>
      </c>
      <c r="K308" s="8">
        <v>87</v>
      </c>
      <c r="L308" s="8">
        <v>102</v>
      </c>
      <c r="M308" s="8">
        <v>85</v>
      </c>
      <c r="N308" s="8">
        <v>93</v>
      </c>
      <c r="O308" s="8">
        <v>99</v>
      </c>
      <c r="R308" s="8">
        <v>101.18</v>
      </c>
      <c r="S308" s="8">
        <v>102.52</v>
      </c>
      <c r="T308" s="8">
        <v>878.75260000000003</v>
      </c>
      <c r="U308" s="8">
        <v>300.60000000000002</v>
      </c>
      <c r="V308" s="8">
        <v>125.7</v>
      </c>
      <c r="W308" s="8">
        <v>106</v>
      </c>
      <c r="X308" s="8">
        <v>130.5</v>
      </c>
      <c r="Y308" s="8">
        <v>138.69999999999999</v>
      </c>
      <c r="Z308" s="8">
        <v>87.9</v>
      </c>
      <c r="AA308" s="8">
        <v>106.7</v>
      </c>
      <c r="AB308" s="8">
        <v>108.4</v>
      </c>
      <c r="AC308" s="8">
        <v>158</v>
      </c>
      <c r="AD308" s="8">
        <v>117.5</v>
      </c>
      <c r="AE308" s="8">
        <v>151.6</v>
      </c>
      <c r="AF308" s="8">
        <v>203.5</v>
      </c>
      <c r="AG308" s="8">
        <v>830200</v>
      </c>
      <c r="AH308" s="8">
        <v>72.73</v>
      </c>
      <c r="AI308" s="8">
        <v>65.650000000000006</v>
      </c>
      <c r="AJ308" s="8">
        <v>118.2</v>
      </c>
      <c r="AK308" s="8">
        <v>102.4</v>
      </c>
      <c r="AL308" s="8">
        <v>89.8</v>
      </c>
      <c r="AM308" s="8">
        <v>123.63</v>
      </c>
      <c r="AN308" s="8">
        <v>105.44</v>
      </c>
      <c r="AO308" s="8">
        <v>112.7</v>
      </c>
      <c r="AP308" s="8">
        <v>202.7852</v>
      </c>
      <c r="AQ308" s="8">
        <v>125.7397</v>
      </c>
    </row>
    <row r="309" spans="1:43" x14ac:dyDescent="0.25">
      <c r="A309" s="7">
        <v>44561</v>
      </c>
      <c r="B309" s="8">
        <v>1743</v>
      </c>
      <c r="C309" s="8">
        <v>2383</v>
      </c>
      <c r="D309" s="8">
        <v>195.94</v>
      </c>
      <c r="E309" s="8">
        <v>185.2</v>
      </c>
      <c r="F309" s="8">
        <v>108.4</v>
      </c>
      <c r="G309" s="8">
        <v>154.5</v>
      </c>
      <c r="H309" s="8">
        <v>138.19999999999999</v>
      </c>
      <c r="I309" s="8">
        <v>98.3</v>
      </c>
      <c r="J309" s="8">
        <v>94.4</v>
      </c>
      <c r="K309" s="8">
        <v>90</v>
      </c>
      <c r="L309" s="8">
        <v>104</v>
      </c>
      <c r="M309" s="8">
        <v>89</v>
      </c>
      <c r="N309" s="8">
        <v>93</v>
      </c>
      <c r="O309" s="8">
        <v>96</v>
      </c>
      <c r="R309" s="8">
        <v>101.94</v>
      </c>
      <c r="S309" s="8">
        <v>102.71</v>
      </c>
      <c r="T309" s="8">
        <v>877.8501</v>
      </c>
      <c r="U309" s="8">
        <v>296</v>
      </c>
      <c r="V309" s="8">
        <v>125.9</v>
      </c>
      <c r="W309" s="6" t="s">
        <v>363</v>
      </c>
      <c r="X309" s="8">
        <v>131.19999999999999</v>
      </c>
      <c r="Y309" s="6" t="s">
        <v>363</v>
      </c>
      <c r="Z309" s="6" t="s">
        <v>363</v>
      </c>
      <c r="AA309" s="8">
        <v>107.7</v>
      </c>
      <c r="AB309" s="8">
        <v>102.4</v>
      </c>
      <c r="AC309" s="8">
        <v>162.1</v>
      </c>
      <c r="AD309" s="8">
        <v>119.3</v>
      </c>
      <c r="AE309" s="8">
        <v>156</v>
      </c>
      <c r="AF309" s="8">
        <v>207.5</v>
      </c>
      <c r="AG309" s="8">
        <v>846800</v>
      </c>
      <c r="AH309" s="8">
        <v>72.680000000000007</v>
      </c>
      <c r="AI309" s="8">
        <v>65.36</v>
      </c>
      <c r="AJ309" s="8">
        <v>116.1</v>
      </c>
      <c r="AK309" s="8">
        <v>104.3</v>
      </c>
      <c r="AL309" s="8">
        <v>91.1</v>
      </c>
      <c r="AM309" s="8">
        <v>119.28</v>
      </c>
      <c r="AN309" s="8">
        <v>114.45</v>
      </c>
      <c r="AO309" s="8">
        <v>116.9</v>
      </c>
      <c r="AP309" s="8">
        <v>210.72489999999999</v>
      </c>
      <c r="AQ309" s="8">
        <v>125.9952</v>
      </c>
    </row>
    <row r="310" spans="1:43" x14ac:dyDescent="0.25">
      <c r="A310" s="7">
        <v>44651</v>
      </c>
      <c r="B310" s="8">
        <v>1742</v>
      </c>
      <c r="C310" s="8">
        <v>2367</v>
      </c>
      <c r="D310" s="8">
        <v>200.52</v>
      </c>
      <c r="E310" s="8">
        <v>186.5</v>
      </c>
      <c r="F310" s="8">
        <v>108.2</v>
      </c>
      <c r="G310" s="8">
        <v>155.19999999999999</v>
      </c>
      <c r="H310" s="8">
        <v>135.19999999999999</v>
      </c>
      <c r="I310" s="8">
        <v>101.3</v>
      </c>
      <c r="J310" s="8">
        <v>92.9</v>
      </c>
      <c r="K310" s="8">
        <v>90</v>
      </c>
      <c r="L310" s="8">
        <v>104</v>
      </c>
      <c r="M310" s="8">
        <v>89</v>
      </c>
      <c r="N310" s="8">
        <v>91</v>
      </c>
      <c r="O310" s="8">
        <v>97</v>
      </c>
      <c r="R310" s="8">
        <v>102.15</v>
      </c>
      <c r="S310" s="8">
        <v>102.81</v>
      </c>
      <c r="T310" s="8">
        <v>891.95309999999995</v>
      </c>
      <c r="U310" s="8">
        <v>294.8</v>
      </c>
      <c r="V310" s="8">
        <v>130.4</v>
      </c>
      <c r="W310" s="8">
        <v>106.4</v>
      </c>
      <c r="X310" s="8">
        <v>136.1</v>
      </c>
      <c r="Y310" s="8">
        <v>139.5</v>
      </c>
      <c r="Z310" s="8">
        <v>87.9</v>
      </c>
      <c r="AA310" s="8">
        <v>106.3</v>
      </c>
      <c r="AB310" s="8">
        <v>116.9</v>
      </c>
      <c r="AC310" s="8">
        <v>165.5</v>
      </c>
      <c r="AD310" s="8">
        <v>121.1</v>
      </c>
      <c r="AE310" s="8">
        <v>160.19999999999999</v>
      </c>
      <c r="AF310" s="8">
        <v>210.1</v>
      </c>
      <c r="AG310" s="8">
        <v>846800</v>
      </c>
      <c r="AH310" s="8">
        <v>72.47</v>
      </c>
      <c r="AI310" s="8">
        <v>65.430000000000007</v>
      </c>
      <c r="AJ310" s="8">
        <v>121.2</v>
      </c>
      <c r="AK310" s="8">
        <v>102.8</v>
      </c>
      <c r="AL310" s="8">
        <v>93</v>
      </c>
      <c r="AM310" s="8">
        <v>133.37</v>
      </c>
      <c r="AN310" s="8">
        <v>117.07</v>
      </c>
      <c r="AO310" s="8">
        <v>123.59</v>
      </c>
      <c r="AP310" s="8">
        <v>206.0762</v>
      </c>
      <c r="AQ310" s="8">
        <v>125.7406</v>
      </c>
    </row>
    <row r="311" spans="1:43" x14ac:dyDescent="0.25">
      <c r="A311" s="7">
        <v>44742</v>
      </c>
      <c r="B311" s="8">
        <v>1674</v>
      </c>
      <c r="C311" s="8">
        <v>2288</v>
      </c>
      <c r="D311" s="8">
        <v>197.97</v>
      </c>
      <c r="E311" s="8">
        <v>187.7</v>
      </c>
      <c r="F311" s="8">
        <v>107</v>
      </c>
      <c r="G311" s="8">
        <v>155.4</v>
      </c>
      <c r="H311" s="8">
        <v>158.19999999999999</v>
      </c>
      <c r="I311" s="8">
        <v>106.2</v>
      </c>
      <c r="J311" s="8">
        <v>100</v>
      </c>
      <c r="K311" s="8">
        <v>90</v>
      </c>
      <c r="L311" s="8">
        <v>107</v>
      </c>
      <c r="M311" s="8">
        <v>88</v>
      </c>
      <c r="N311" s="8">
        <v>92</v>
      </c>
      <c r="O311" s="8">
        <v>105</v>
      </c>
      <c r="R311" s="8">
        <v>102.19</v>
      </c>
      <c r="S311" s="8">
        <v>102.96</v>
      </c>
      <c r="T311" s="8">
        <v>975.19979999999998</v>
      </c>
      <c r="U311" s="8">
        <v>312.10000000000002</v>
      </c>
      <c r="V311" s="8">
        <v>131.9</v>
      </c>
      <c r="W311" s="6" t="s">
        <v>363</v>
      </c>
      <c r="X311" s="8">
        <v>137.9</v>
      </c>
      <c r="Y311" s="6" t="s">
        <v>363</v>
      </c>
      <c r="Z311" s="6" t="s">
        <v>363</v>
      </c>
      <c r="AA311" s="8">
        <v>107.6</v>
      </c>
      <c r="AB311" s="8">
        <v>95.1</v>
      </c>
      <c r="AC311" s="8">
        <v>168.3</v>
      </c>
      <c r="AD311" s="8">
        <v>122.8</v>
      </c>
      <c r="AE311" s="8">
        <v>164</v>
      </c>
      <c r="AF311" s="8">
        <v>210.9</v>
      </c>
      <c r="AG311" s="8">
        <v>846800</v>
      </c>
      <c r="AH311" s="8">
        <v>72.3</v>
      </c>
      <c r="AI311" s="8">
        <v>65.650000000000006</v>
      </c>
      <c r="AJ311" s="8">
        <v>115</v>
      </c>
      <c r="AK311" s="8">
        <v>101.6</v>
      </c>
      <c r="AL311" s="8">
        <v>94.4</v>
      </c>
      <c r="AM311" s="8">
        <v>127.46</v>
      </c>
      <c r="AN311" s="8">
        <v>125.78</v>
      </c>
      <c r="AO311" s="8">
        <v>126</v>
      </c>
      <c r="AP311" s="8">
        <v>205.3306</v>
      </c>
      <c r="AQ311" s="8">
        <v>127.34869999999999</v>
      </c>
    </row>
    <row r="312" spans="1:43" x14ac:dyDescent="0.25">
      <c r="A312" s="7">
        <v>44834</v>
      </c>
      <c r="B312" s="8">
        <v>1626</v>
      </c>
      <c r="C312" s="8">
        <v>2223</v>
      </c>
      <c r="D312" s="8">
        <v>203.07</v>
      </c>
      <c r="E312" s="8">
        <v>184.8</v>
      </c>
      <c r="F312" s="8">
        <v>102.8</v>
      </c>
      <c r="G312" s="8">
        <v>152</v>
      </c>
      <c r="H312" s="8">
        <v>145.6</v>
      </c>
      <c r="I312" s="8">
        <v>115</v>
      </c>
      <c r="J312" s="8">
        <v>99.5</v>
      </c>
      <c r="K312" s="8">
        <v>91</v>
      </c>
      <c r="L312" s="8">
        <v>106</v>
      </c>
      <c r="M312" s="8">
        <v>89</v>
      </c>
      <c r="N312" s="8">
        <v>97</v>
      </c>
      <c r="O312" s="8">
        <v>109</v>
      </c>
      <c r="R312" s="8">
        <v>102.15</v>
      </c>
      <c r="S312" s="8">
        <v>102.98</v>
      </c>
      <c r="T312" s="8">
        <v>1006.6631</v>
      </c>
      <c r="U312" s="8">
        <v>314</v>
      </c>
      <c r="V312" s="8">
        <v>134.5</v>
      </c>
      <c r="W312" s="8">
        <v>107.3</v>
      </c>
      <c r="X312" s="8">
        <v>141.6</v>
      </c>
      <c r="Y312" s="8">
        <v>141</v>
      </c>
      <c r="Z312" s="8">
        <v>88.2</v>
      </c>
      <c r="AA312" s="8">
        <v>109.4</v>
      </c>
      <c r="AB312" s="8">
        <v>112</v>
      </c>
      <c r="AC312" s="8">
        <v>170.6</v>
      </c>
      <c r="AD312" s="8">
        <v>124.4</v>
      </c>
      <c r="AE312" s="8">
        <v>167.3</v>
      </c>
      <c r="AF312" s="8">
        <v>210.8</v>
      </c>
      <c r="AG312" s="8">
        <v>863700</v>
      </c>
      <c r="AH312" s="8">
        <v>72.430000000000007</v>
      </c>
      <c r="AI312" s="8">
        <v>65.760000000000005</v>
      </c>
      <c r="AJ312" s="8">
        <v>111.9</v>
      </c>
      <c r="AK312" s="8">
        <v>98.3</v>
      </c>
      <c r="AL312" s="8">
        <v>96.3</v>
      </c>
      <c r="AM312" s="8">
        <v>139.49</v>
      </c>
      <c r="AN312" s="8">
        <v>116.58</v>
      </c>
      <c r="AO312" s="8">
        <v>128.32</v>
      </c>
      <c r="AP312" s="8">
        <v>208.87029999999999</v>
      </c>
      <c r="AQ312" s="8">
        <v>126.0689</v>
      </c>
    </row>
    <row r="313" spans="1:43" x14ac:dyDescent="0.25">
      <c r="A313" s="7">
        <v>44926</v>
      </c>
      <c r="B313" s="8">
        <v>1599</v>
      </c>
      <c r="C313" s="8">
        <v>2200</v>
      </c>
      <c r="D313" s="8">
        <v>204.96</v>
      </c>
      <c r="E313" s="8">
        <v>180.4</v>
      </c>
      <c r="F313" s="8">
        <v>98.5</v>
      </c>
      <c r="G313" s="8">
        <v>147.6</v>
      </c>
      <c r="H313" s="8">
        <v>141.80000000000001</v>
      </c>
      <c r="I313" s="8">
        <v>98</v>
      </c>
      <c r="J313" s="8">
        <v>99.7</v>
      </c>
      <c r="K313" s="8">
        <v>89</v>
      </c>
      <c r="L313" s="8">
        <v>106</v>
      </c>
      <c r="M313" s="8">
        <v>87</v>
      </c>
      <c r="N313" s="8">
        <v>96</v>
      </c>
      <c r="O313" s="8">
        <v>106</v>
      </c>
      <c r="R313" s="8">
        <v>102.11</v>
      </c>
      <c r="S313" s="8">
        <v>103.07</v>
      </c>
      <c r="T313" s="8">
        <v>1044.7642000000001</v>
      </c>
      <c r="U313" s="8">
        <v>321.89999999999998</v>
      </c>
      <c r="V313" s="8">
        <v>130.19999999999999</v>
      </c>
      <c r="W313" s="6" t="s">
        <v>363</v>
      </c>
      <c r="X313" s="8">
        <v>135.80000000000001</v>
      </c>
      <c r="Y313" s="6" t="s">
        <v>363</v>
      </c>
      <c r="Z313" s="6" t="s">
        <v>363</v>
      </c>
      <c r="AA313" s="8">
        <v>108.9</v>
      </c>
      <c r="AB313" s="8">
        <v>119.3</v>
      </c>
      <c r="AC313" s="8">
        <v>171.6</v>
      </c>
      <c r="AD313" s="8">
        <v>125.9</v>
      </c>
      <c r="AE313" s="8">
        <v>170.4</v>
      </c>
      <c r="AF313" s="8">
        <v>211</v>
      </c>
      <c r="AG313" s="8">
        <v>906900</v>
      </c>
      <c r="AH313" s="8">
        <v>72.540000000000006</v>
      </c>
      <c r="AI313" s="8">
        <v>65.64</v>
      </c>
      <c r="AJ313" s="8">
        <v>116</v>
      </c>
      <c r="AK313" s="8">
        <v>96.2</v>
      </c>
      <c r="AL313" s="8">
        <v>97.9</v>
      </c>
      <c r="AM313" s="8">
        <v>137.30000000000001</v>
      </c>
      <c r="AN313" s="8">
        <v>128.9</v>
      </c>
      <c r="AO313" s="8">
        <v>132.91999999999999</v>
      </c>
      <c r="AP313" s="8">
        <v>208.2372</v>
      </c>
      <c r="AQ313" s="8">
        <v>122.4803</v>
      </c>
    </row>
    <row r="314" spans="1:43" x14ac:dyDescent="0.25">
      <c r="A314" s="7">
        <v>45016</v>
      </c>
      <c r="B314" s="8">
        <v>1575</v>
      </c>
      <c r="C314" s="8">
        <v>2187</v>
      </c>
      <c r="D314" s="8">
        <v>197.88</v>
      </c>
      <c r="E314" s="8">
        <v>172.6</v>
      </c>
      <c r="F314" s="8">
        <v>96.9</v>
      </c>
      <c r="G314" s="8">
        <v>142.30000000000001</v>
      </c>
      <c r="H314" s="8">
        <v>111.1</v>
      </c>
      <c r="I314" s="8">
        <v>109.4</v>
      </c>
      <c r="J314" s="8">
        <v>99.6</v>
      </c>
      <c r="K314" s="8">
        <v>89</v>
      </c>
      <c r="L314" s="8">
        <v>108</v>
      </c>
      <c r="M314" s="8">
        <v>86</v>
      </c>
      <c r="N314" s="8">
        <v>96</v>
      </c>
      <c r="O314" s="8">
        <v>106</v>
      </c>
      <c r="R314" s="8">
        <v>102.05</v>
      </c>
      <c r="S314" s="8">
        <v>103.06</v>
      </c>
      <c r="T314" s="8">
        <v>1121.7618</v>
      </c>
      <c r="U314" s="8">
        <v>337.1</v>
      </c>
      <c r="V314" s="8">
        <v>138.69999999999999</v>
      </c>
      <c r="W314" s="8">
        <v>108.7</v>
      </c>
      <c r="X314" s="8">
        <v>145.5</v>
      </c>
      <c r="Y314" s="8">
        <v>143.6</v>
      </c>
      <c r="Z314" s="8">
        <v>88.6</v>
      </c>
      <c r="AA314" s="8">
        <v>110.4</v>
      </c>
      <c r="AB314" s="8">
        <v>114.1</v>
      </c>
      <c r="AC314" s="8">
        <v>171.5</v>
      </c>
      <c r="AD314" s="8">
        <v>127.4</v>
      </c>
      <c r="AE314" s="8">
        <v>173.5</v>
      </c>
      <c r="AF314" s="8">
        <v>211.7</v>
      </c>
      <c r="AG314" s="8">
        <v>906900</v>
      </c>
      <c r="AH314" s="8">
        <v>72.53</v>
      </c>
      <c r="AI314" s="8">
        <v>65.42</v>
      </c>
      <c r="AJ314" s="8">
        <v>116</v>
      </c>
      <c r="AK314" s="8">
        <v>95.3</v>
      </c>
      <c r="AL314" s="8">
        <v>99.4</v>
      </c>
      <c r="AM314" s="8">
        <v>147.69</v>
      </c>
      <c r="AN314" s="8">
        <v>114.96</v>
      </c>
      <c r="AO314" s="8">
        <v>128.91999999999999</v>
      </c>
      <c r="AP314" s="8">
        <v>206.4367</v>
      </c>
      <c r="AQ314" s="8">
        <v>119.6011</v>
      </c>
    </row>
    <row r="315" spans="1:43" x14ac:dyDescent="0.25">
      <c r="A315" s="7">
        <v>45107</v>
      </c>
      <c r="B315" s="8">
        <v>1530</v>
      </c>
      <c r="C315" s="8">
        <v>2177</v>
      </c>
      <c r="D315" s="8">
        <v>195.86</v>
      </c>
      <c r="E315" s="8">
        <v>169.3</v>
      </c>
      <c r="F315" s="8">
        <v>94.5</v>
      </c>
      <c r="G315" s="8">
        <v>139.4</v>
      </c>
      <c r="H315" s="8">
        <v>118.4</v>
      </c>
      <c r="I315" s="8">
        <v>85.5</v>
      </c>
      <c r="J315" s="8">
        <v>103.3</v>
      </c>
      <c r="K315" s="8">
        <v>89</v>
      </c>
      <c r="L315" s="8">
        <v>109</v>
      </c>
      <c r="M315" s="8">
        <v>87</v>
      </c>
      <c r="N315" s="8">
        <v>96</v>
      </c>
      <c r="O315" s="8">
        <v>100</v>
      </c>
      <c r="R315" s="8">
        <v>102.4</v>
      </c>
      <c r="S315" s="8">
        <v>103.29</v>
      </c>
      <c r="T315" s="8">
        <v>1110.9854</v>
      </c>
      <c r="U315" s="8">
        <v>325</v>
      </c>
      <c r="V315" s="8">
        <v>136.4</v>
      </c>
      <c r="W315" s="6" t="s">
        <v>363</v>
      </c>
      <c r="X315" s="8">
        <v>144.4</v>
      </c>
      <c r="Y315" s="6" t="s">
        <v>363</v>
      </c>
      <c r="Z315" s="6" t="s">
        <v>363</v>
      </c>
      <c r="AA315" s="8">
        <v>109.8</v>
      </c>
      <c r="AB315" s="8">
        <v>114.5</v>
      </c>
      <c r="AC315" s="8">
        <v>170.7</v>
      </c>
      <c r="AD315" s="8">
        <v>128.80000000000001</v>
      </c>
      <c r="AE315" s="8">
        <v>176.6</v>
      </c>
      <c r="AF315" s="8">
        <v>212.7</v>
      </c>
      <c r="AG315" s="8">
        <v>906900</v>
      </c>
      <c r="AH315" s="8">
        <v>72.430000000000007</v>
      </c>
      <c r="AI315" s="8">
        <v>65.260000000000005</v>
      </c>
      <c r="AJ315" s="8">
        <v>117.2</v>
      </c>
      <c r="AK315" s="8">
        <v>95.6</v>
      </c>
      <c r="AL315" s="8">
        <v>100.9</v>
      </c>
      <c r="AP315" s="8">
        <v>210.62379999999999</v>
      </c>
      <c r="AQ315" s="8">
        <v>114.7268</v>
      </c>
    </row>
    <row r="316" spans="1:43" x14ac:dyDescent="0.25">
      <c r="A316" s="7">
        <v>45199</v>
      </c>
      <c r="B316" s="8">
        <v>1515</v>
      </c>
      <c r="C316" s="8">
        <v>2180</v>
      </c>
      <c r="D316" s="8">
        <v>201.6</v>
      </c>
      <c r="E316" s="8">
        <v>165.1</v>
      </c>
      <c r="F316" s="8">
        <v>93.3</v>
      </c>
      <c r="G316" s="8">
        <v>136.4</v>
      </c>
      <c r="H316" s="8">
        <v>118.1</v>
      </c>
      <c r="I316" s="8">
        <v>128.5</v>
      </c>
      <c r="J316" s="8">
        <v>104.5</v>
      </c>
      <c r="K316" s="8">
        <v>90</v>
      </c>
      <c r="L316" s="8">
        <v>108</v>
      </c>
      <c r="M316" s="8">
        <v>87</v>
      </c>
      <c r="N316" s="8">
        <v>95</v>
      </c>
      <c r="O316" s="8">
        <v>93</v>
      </c>
      <c r="R316" s="8">
        <v>102.43</v>
      </c>
      <c r="S316" s="8">
        <v>103.5</v>
      </c>
      <c r="T316" s="8">
        <v>1168.1416999999999</v>
      </c>
      <c r="U316" s="8">
        <v>338.1</v>
      </c>
      <c r="V316" s="8">
        <v>140</v>
      </c>
      <c r="W316" s="8">
        <v>110.8</v>
      </c>
      <c r="X316" s="8">
        <v>147.4</v>
      </c>
      <c r="Y316" s="8">
        <v>146.69999999999999</v>
      </c>
      <c r="Z316" s="8">
        <v>89.3</v>
      </c>
      <c r="AA316" s="8">
        <v>111.3</v>
      </c>
      <c r="AB316" s="8">
        <v>110.3</v>
      </c>
      <c r="AG316" s="8">
        <v>906900</v>
      </c>
      <c r="AH316" s="8">
        <v>72.33</v>
      </c>
      <c r="AI316" s="8">
        <v>65.2</v>
      </c>
      <c r="AJ316" s="8">
        <v>118.1</v>
      </c>
      <c r="AK316" s="8">
        <v>96.2</v>
      </c>
      <c r="AL316" s="8">
        <v>102.3</v>
      </c>
      <c r="AP316" s="8">
        <v>207.61009999999999</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9"/>
  <sheetViews>
    <sheetView workbookViewId="0">
      <pane xSplit="1" ySplit="4" topLeftCell="B5" activePane="bottomRight" state="frozen"/>
      <selection pane="topRight"/>
      <selection pane="bottomLeft"/>
      <selection pane="bottomRight"/>
    </sheetView>
  </sheetViews>
  <sheetFormatPr defaultRowHeight="15" x14ac:dyDescent="0.25"/>
  <cols>
    <col min="1" max="1" width="16.42578125" bestFit="1" customWidth="1"/>
    <col min="2" max="2" width="22.28515625" bestFit="1" customWidth="1"/>
    <col min="3" max="3" width="22.140625" bestFit="1" customWidth="1"/>
    <col min="4" max="4" width="22.28515625" bestFit="1" customWidth="1"/>
    <col min="5" max="5" width="22.140625" bestFit="1" customWidth="1"/>
  </cols>
  <sheetData>
    <row r="1" spans="1:5" ht="24" x14ac:dyDescent="0.25">
      <c r="A1" s="9" t="str">
        <f ca="1">HYPERLINK("#"&amp;CELL("address",'Summary Documentation'!A1),"Back to menu")</f>
        <v>Back to menu</v>
      </c>
      <c r="B1" s="10" t="s">
        <v>86</v>
      </c>
      <c r="C1" s="10" t="s">
        <v>93</v>
      </c>
      <c r="D1" s="10" t="s">
        <v>97</v>
      </c>
      <c r="E1" s="10" t="s">
        <v>100</v>
      </c>
    </row>
    <row r="2" spans="1:5" x14ac:dyDescent="0.25">
      <c r="B2" s="10" t="s">
        <v>369</v>
      </c>
      <c r="C2" s="10" t="s">
        <v>369</v>
      </c>
      <c r="D2" s="10" t="s">
        <v>369</v>
      </c>
      <c r="E2" s="10" t="s">
        <v>369</v>
      </c>
    </row>
    <row r="3" spans="1:5" x14ac:dyDescent="0.25">
      <c r="B3" s="10" t="s">
        <v>85</v>
      </c>
      <c r="C3" s="10" t="s">
        <v>85</v>
      </c>
      <c r="D3" s="10" t="s">
        <v>85</v>
      </c>
      <c r="E3" s="10" t="s">
        <v>85</v>
      </c>
    </row>
    <row r="4" spans="1:5" x14ac:dyDescent="0.25">
      <c r="A4" s="4" t="s">
        <v>362</v>
      </c>
      <c r="B4" s="5" t="s">
        <v>83</v>
      </c>
      <c r="C4" s="5" t="s">
        <v>92</v>
      </c>
      <c r="D4" s="5" t="s">
        <v>96</v>
      </c>
      <c r="E4" s="5" t="s">
        <v>99</v>
      </c>
    </row>
    <row r="5" spans="1:5" x14ac:dyDescent="0.25">
      <c r="A5" s="7">
        <v>38898</v>
      </c>
      <c r="D5" s="8">
        <v>103.35</v>
      </c>
      <c r="E5" s="8">
        <v>99.99</v>
      </c>
    </row>
    <row r="6" spans="1:5" x14ac:dyDescent="0.25">
      <c r="A6" s="7">
        <v>39082</v>
      </c>
      <c r="D6" s="8">
        <v>104.63</v>
      </c>
      <c r="E6" s="8">
        <v>103.73</v>
      </c>
    </row>
    <row r="7" spans="1:5" x14ac:dyDescent="0.25">
      <c r="A7" s="7">
        <v>39263</v>
      </c>
      <c r="D7" s="8">
        <v>107.54</v>
      </c>
      <c r="E7" s="8">
        <v>107.73</v>
      </c>
    </row>
    <row r="8" spans="1:5" x14ac:dyDescent="0.25">
      <c r="A8" s="7">
        <v>39447</v>
      </c>
      <c r="D8" s="8">
        <v>109.09</v>
      </c>
      <c r="E8" s="8">
        <v>111.76</v>
      </c>
    </row>
    <row r="9" spans="1:5" x14ac:dyDescent="0.25">
      <c r="A9" s="7">
        <v>39629</v>
      </c>
      <c r="D9" s="8">
        <v>110.85</v>
      </c>
      <c r="E9" s="8">
        <v>111.66</v>
      </c>
    </row>
    <row r="10" spans="1:5" x14ac:dyDescent="0.25">
      <c r="A10" s="7">
        <v>39813</v>
      </c>
      <c r="D10" s="8">
        <v>113.95</v>
      </c>
      <c r="E10" s="8">
        <v>112.58</v>
      </c>
    </row>
    <row r="11" spans="1:5" x14ac:dyDescent="0.25">
      <c r="A11" s="7">
        <v>39994</v>
      </c>
      <c r="D11" s="8">
        <v>112.04</v>
      </c>
      <c r="E11" s="8">
        <v>112.48</v>
      </c>
    </row>
    <row r="12" spans="1:5" x14ac:dyDescent="0.25">
      <c r="A12" s="7">
        <v>40178</v>
      </c>
      <c r="D12" s="8">
        <v>109.75</v>
      </c>
      <c r="E12" s="8">
        <v>104.1</v>
      </c>
    </row>
    <row r="13" spans="1:5" x14ac:dyDescent="0.25">
      <c r="A13" s="7">
        <v>40359</v>
      </c>
      <c r="B13" s="8">
        <v>102.09</v>
      </c>
      <c r="C13" s="8">
        <v>101.63</v>
      </c>
      <c r="D13" s="8">
        <v>102.15</v>
      </c>
      <c r="E13" s="8">
        <v>101.54</v>
      </c>
    </row>
    <row r="14" spans="1:5" x14ac:dyDescent="0.25">
      <c r="A14" s="7">
        <v>40543</v>
      </c>
      <c r="B14" s="8">
        <v>97.91</v>
      </c>
      <c r="C14" s="8">
        <v>98.37</v>
      </c>
      <c r="D14" s="8">
        <v>97.85</v>
      </c>
      <c r="E14" s="8">
        <v>98.46</v>
      </c>
    </row>
    <row r="15" spans="1:5" x14ac:dyDescent="0.25">
      <c r="A15" s="7">
        <v>40724</v>
      </c>
      <c r="B15" s="8">
        <v>95.39</v>
      </c>
      <c r="C15" s="8">
        <v>95.52</v>
      </c>
      <c r="D15" s="8">
        <v>96.86</v>
      </c>
      <c r="E15" s="8">
        <v>95.29</v>
      </c>
    </row>
    <row r="16" spans="1:5" x14ac:dyDescent="0.25">
      <c r="A16" s="7">
        <v>40908</v>
      </c>
      <c r="B16" s="8">
        <v>90.31</v>
      </c>
      <c r="C16" s="8">
        <v>90.31</v>
      </c>
      <c r="D16" s="8">
        <v>92.2</v>
      </c>
      <c r="E16" s="8">
        <v>89.27</v>
      </c>
    </row>
    <row r="17" spans="1:5" x14ac:dyDescent="0.25">
      <c r="A17" s="7">
        <v>41090</v>
      </c>
      <c r="B17" s="8">
        <v>84.9</v>
      </c>
      <c r="C17" s="8">
        <v>83.43</v>
      </c>
      <c r="D17" s="8">
        <v>87.31</v>
      </c>
      <c r="E17" s="8">
        <v>80.98</v>
      </c>
    </row>
    <row r="18" spans="1:5" x14ac:dyDescent="0.25">
      <c r="A18" s="7">
        <v>41274</v>
      </c>
      <c r="B18" s="8">
        <v>78.8</v>
      </c>
      <c r="C18" s="8">
        <v>81.83</v>
      </c>
      <c r="D18" s="8">
        <v>82.82</v>
      </c>
      <c r="E18" s="8">
        <v>79.44</v>
      </c>
    </row>
    <row r="19" spans="1:5" x14ac:dyDescent="0.25">
      <c r="A19" s="7">
        <v>41455</v>
      </c>
      <c r="B19" s="8">
        <v>75</v>
      </c>
      <c r="C19" s="8">
        <v>77.89</v>
      </c>
      <c r="D19" s="8">
        <v>77.540000000000006</v>
      </c>
      <c r="E19" s="8">
        <v>76.66</v>
      </c>
    </row>
    <row r="20" spans="1:5" x14ac:dyDescent="0.25">
      <c r="A20" s="7">
        <v>41639</v>
      </c>
      <c r="B20" s="8">
        <v>72.42</v>
      </c>
      <c r="C20" s="8">
        <v>72.88</v>
      </c>
      <c r="D20" s="8">
        <v>74.03</v>
      </c>
      <c r="E20" s="8">
        <v>70.599999999999994</v>
      </c>
    </row>
    <row r="21" spans="1:5" x14ac:dyDescent="0.25">
      <c r="A21" s="7">
        <v>41820</v>
      </c>
      <c r="B21" s="8">
        <v>71.39</v>
      </c>
      <c r="C21" s="8">
        <v>74.16</v>
      </c>
      <c r="D21" s="8">
        <v>73.569999999999993</v>
      </c>
      <c r="E21" s="8">
        <v>71.400000000000006</v>
      </c>
    </row>
    <row r="22" spans="1:5" x14ac:dyDescent="0.25">
      <c r="A22" s="7">
        <v>42004</v>
      </c>
      <c r="B22" s="8">
        <v>70.88</v>
      </c>
      <c r="C22" s="8">
        <v>73.97</v>
      </c>
      <c r="D22" s="8">
        <v>73.13</v>
      </c>
      <c r="E22" s="8">
        <v>71.73</v>
      </c>
    </row>
    <row r="23" spans="1:5" x14ac:dyDescent="0.25">
      <c r="A23" s="7">
        <v>42185</v>
      </c>
      <c r="B23" s="8">
        <v>71.06</v>
      </c>
      <c r="C23" s="8">
        <v>71.3</v>
      </c>
      <c r="D23" s="8">
        <v>73.14</v>
      </c>
      <c r="E23" s="8">
        <v>69.59</v>
      </c>
    </row>
    <row r="24" spans="1:5" x14ac:dyDescent="0.25">
      <c r="A24" s="7">
        <v>42369</v>
      </c>
      <c r="B24" s="8">
        <v>71.040000000000006</v>
      </c>
      <c r="C24" s="8">
        <v>71.7</v>
      </c>
      <c r="D24" s="8">
        <v>73</v>
      </c>
      <c r="E24" s="8">
        <v>70.09</v>
      </c>
    </row>
    <row r="25" spans="1:5" x14ac:dyDescent="0.25">
      <c r="A25" s="7">
        <v>42551</v>
      </c>
      <c r="B25" s="8">
        <v>71.19</v>
      </c>
      <c r="C25" s="8">
        <v>71.17</v>
      </c>
      <c r="D25" s="8">
        <v>72.849999999999994</v>
      </c>
      <c r="E25" s="8">
        <v>69.2</v>
      </c>
    </row>
    <row r="26" spans="1:5" x14ac:dyDescent="0.25">
      <c r="A26" s="7">
        <v>42735</v>
      </c>
      <c r="B26" s="8">
        <v>71.17</v>
      </c>
      <c r="C26" s="8">
        <v>71.239999999999995</v>
      </c>
      <c r="D26" s="8">
        <v>72.69</v>
      </c>
      <c r="E26" s="8">
        <v>69.14</v>
      </c>
    </row>
    <row r="27" spans="1:5" x14ac:dyDescent="0.25">
      <c r="A27" s="7">
        <v>42916</v>
      </c>
      <c r="B27" s="8">
        <v>71.010000000000005</v>
      </c>
      <c r="C27" s="8">
        <v>72.069999999999993</v>
      </c>
      <c r="D27" s="8">
        <v>72.739999999999995</v>
      </c>
      <c r="E27" s="8">
        <v>69.89</v>
      </c>
    </row>
    <row r="28" spans="1:5" x14ac:dyDescent="0.25">
      <c r="A28" s="7">
        <v>43100</v>
      </c>
      <c r="B28" s="8">
        <v>73.95</v>
      </c>
      <c r="C28" s="8">
        <v>72.81</v>
      </c>
      <c r="D28" s="8">
        <v>75.33</v>
      </c>
      <c r="E28" s="8">
        <v>70.62</v>
      </c>
    </row>
    <row r="29" spans="1:5" x14ac:dyDescent="0.25">
      <c r="A29" s="7">
        <v>43281</v>
      </c>
      <c r="B29" s="8">
        <v>76.47</v>
      </c>
      <c r="C29" s="8">
        <v>74.47</v>
      </c>
      <c r="D29" s="8">
        <v>78.86</v>
      </c>
      <c r="E29" s="8">
        <v>73.64</v>
      </c>
    </row>
    <row r="30" spans="1:5" x14ac:dyDescent="0.25">
      <c r="A30" s="7">
        <v>43465</v>
      </c>
      <c r="B30" s="8">
        <v>77.97</v>
      </c>
      <c r="C30" s="8">
        <v>77.05</v>
      </c>
      <c r="D30" s="8">
        <v>80.41</v>
      </c>
      <c r="E30" s="8">
        <v>77.56</v>
      </c>
    </row>
    <row r="31" spans="1:5" x14ac:dyDescent="0.25">
      <c r="A31" s="7">
        <v>43646</v>
      </c>
      <c r="B31" s="8">
        <v>79.61</v>
      </c>
      <c r="C31" s="8">
        <v>80.2</v>
      </c>
      <c r="D31" s="8">
        <v>82.58</v>
      </c>
      <c r="E31" s="8">
        <v>81.540000000000006</v>
      </c>
    </row>
    <row r="32" spans="1:5" x14ac:dyDescent="0.25">
      <c r="A32" s="7">
        <v>43830</v>
      </c>
      <c r="B32" s="8">
        <v>80.91</v>
      </c>
      <c r="C32" s="8">
        <v>81.91</v>
      </c>
      <c r="D32" s="8">
        <v>84.62</v>
      </c>
      <c r="E32" s="8">
        <v>81.87</v>
      </c>
    </row>
    <row r="33" spans="1:5" x14ac:dyDescent="0.25">
      <c r="A33" s="7">
        <v>44012</v>
      </c>
      <c r="B33" s="8">
        <v>81.28</v>
      </c>
      <c r="C33" s="8">
        <v>82.92</v>
      </c>
      <c r="D33" s="8">
        <v>85.2</v>
      </c>
      <c r="E33" s="8">
        <v>83.24</v>
      </c>
    </row>
    <row r="34" spans="1:5" x14ac:dyDescent="0.25">
      <c r="A34" s="7">
        <v>44196</v>
      </c>
      <c r="B34" s="8">
        <v>81.22</v>
      </c>
      <c r="C34" s="8">
        <v>83.38</v>
      </c>
      <c r="D34" s="8">
        <v>86</v>
      </c>
      <c r="E34" s="8">
        <v>83.71</v>
      </c>
    </row>
    <row r="35" spans="1:5" x14ac:dyDescent="0.25">
      <c r="A35" s="7">
        <v>44377</v>
      </c>
      <c r="B35" s="8">
        <v>82.12</v>
      </c>
      <c r="C35" s="8">
        <v>84.43</v>
      </c>
      <c r="D35" s="8">
        <v>88.46</v>
      </c>
      <c r="E35" s="8">
        <v>84.19</v>
      </c>
    </row>
    <row r="36" spans="1:5" x14ac:dyDescent="0.25">
      <c r="A36" s="7">
        <v>44561</v>
      </c>
      <c r="B36" s="8">
        <v>83.1</v>
      </c>
      <c r="C36" s="8">
        <v>86.06</v>
      </c>
      <c r="D36" s="8">
        <v>90.28</v>
      </c>
      <c r="E36" s="8">
        <v>86.78</v>
      </c>
    </row>
    <row r="37" spans="1:5" x14ac:dyDescent="0.25">
      <c r="A37" s="7">
        <v>44742</v>
      </c>
      <c r="B37" s="8">
        <v>83.95</v>
      </c>
      <c r="C37" s="8">
        <v>89.25</v>
      </c>
      <c r="D37" s="8">
        <v>92.17</v>
      </c>
      <c r="E37" s="8">
        <v>91.24</v>
      </c>
    </row>
    <row r="38" spans="1:5" x14ac:dyDescent="0.25">
      <c r="A38" s="7">
        <v>44926</v>
      </c>
      <c r="B38" s="8">
        <v>87.03</v>
      </c>
      <c r="C38" s="8">
        <v>91.61</v>
      </c>
      <c r="D38" s="8">
        <v>97.08</v>
      </c>
      <c r="E38" s="8">
        <v>94.3</v>
      </c>
    </row>
    <row r="39" spans="1:5" x14ac:dyDescent="0.25">
      <c r="A39" s="7">
        <v>45107</v>
      </c>
      <c r="B39" s="8">
        <v>89.5</v>
      </c>
      <c r="C39" s="8">
        <v>95.43</v>
      </c>
      <c r="D39" s="8">
        <v>98.81</v>
      </c>
      <c r="E39" s="8">
        <v>98.9</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3"/>
  <sheetViews>
    <sheetView workbookViewId="0">
      <pane xSplit="1" ySplit="4" topLeftCell="B5" activePane="bottomRight" state="frozen"/>
      <selection pane="topRight"/>
      <selection pane="bottomLeft"/>
      <selection pane="bottomRight"/>
    </sheetView>
  </sheetViews>
  <sheetFormatPr defaultRowHeight="15" x14ac:dyDescent="0.25"/>
  <cols>
    <col min="1" max="1" width="16.42578125" bestFit="1" customWidth="1"/>
    <col min="2" max="3" width="22.140625" bestFit="1" customWidth="1"/>
    <col min="4" max="4" width="21" bestFit="1" customWidth="1"/>
    <col min="5" max="7" width="21.5703125" bestFit="1" customWidth="1"/>
    <col min="8" max="8" width="21.7109375" bestFit="1" customWidth="1"/>
  </cols>
  <sheetData>
    <row r="1" spans="1:8" ht="48" x14ac:dyDescent="0.25">
      <c r="A1" s="9" t="str">
        <f ca="1">HYPERLINK("#"&amp;CELL("address",'Summary Documentation'!A1),"Back to menu")</f>
        <v>Back to menu</v>
      </c>
      <c r="B1" s="10" t="s">
        <v>32</v>
      </c>
      <c r="C1" s="10" t="s">
        <v>45</v>
      </c>
      <c r="D1" s="10" t="s">
        <v>53</v>
      </c>
      <c r="E1" s="10" t="s">
        <v>63</v>
      </c>
      <c r="F1" s="10" t="s">
        <v>70</v>
      </c>
      <c r="G1" s="10" t="s">
        <v>72</v>
      </c>
      <c r="H1" s="10" t="s">
        <v>77</v>
      </c>
    </row>
    <row r="2" spans="1:8" x14ac:dyDescent="0.25">
      <c r="B2" s="10" t="s">
        <v>369</v>
      </c>
      <c r="C2" s="10" t="s">
        <v>369</v>
      </c>
      <c r="D2" s="10" t="s">
        <v>369</v>
      </c>
      <c r="E2" s="10" t="s">
        <v>373</v>
      </c>
      <c r="F2" s="10" t="s">
        <v>373</v>
      </c>
      <c r="G2" s="10" t="s">
        <v>373</v>
      </c>
      <c r="H2" s="10" t="s">
        <v>377</v>
      </c>
    </row>
    <row r="3" spans="1:8" x14ac:dyDescent="0.25">
      <c r="B3" s="10" t="s">
        <v>25</v>
      </c>
      <c r="C3" s="10" t="s">
        <v>25</v>
      </c>
      <c r="D3" s="10" t="s">
        <v>49</v>
      </c>
      <c r="E3" s="10" t="s">
        <v>59</v>
      </c>
      <c r="F3" s="10" t="s">
        <v>59</v>
      </c>
      <c r="G3" s="10" t="s">
        <v>59</v>
      </c>
      <c r="H3" s="10" t="s">
        <v>75</v>
      </c>
    </row>
    <row r="4" spans="1:8" x14ac:dyDescent="0.25">
      <c r="A4" s="4" t="s">
        <v>362</v>
      </c>
      <c r="B4" s="5" t="s">
        <v>23</v>
      </c>
      <c r="C4" s="5" t="s">
        <v>43</v>
      </c>
      <c r="D4" s="5" t="s">
        <v>48</v>
      </c>
      <c r="E4" s="5" t="s">
        <v>58</v>
      </c>
      <c r="F4" s="5" t="s">
        <v>68</v>
      </c>
      <c r="G4" s="5" t="s">
        <v>71</v>
      </c>
      <c r="H4" s="5" t="s">
        <v>74</v>
      </c>
    </row>
    <row r="5" spans="1:8" x14ac:dyDescent="0.25">
      <c r="A5" s="7">
        <v>31047</v>
      </c>
      <c r="D5" s="8">
        <v>134.69999999999999</v>
      </c>
    </row>
    <row r="6" spans="1:8" x14ac:dyDescent="0.25">
      <c r="A6" s="7">
        <v>31412</v>
      </c>
      <c r="D6" s="8">
        <v>165</v>
      </c>
    </row>
    <row r="7" spans="1:8" x14ac:dyDescent="0.25">
      <c r="A7" s="7">
        <v>31777</v>
      </c>
      <c r="D7" s="8">
        <v>240.7</v>
      </c>
    </row>
    <row r="8" spans="1:8" x14ac:dyDescent="0.25">
      <c r="A8" s="7">
        <v>32142</v>
      </c>
      <c r="D8" s="8">
        <v>378.9</v>
      </c>
    </row>
    <row r="9" spans="1:8" x14ac:dyDescent="0.25">
      <c r="A9" s="7">
        <v>32508</v>
      </c>
      <c r="D9" s="8">
        <v>390</v>
      </c>
    </row>
    <row r="10" spans="1:8" x14ac:dyDescent="0.25">
      <c r="A10" s="7">
        <v>32873</v>
      </c>
      <c r="D10" s="8">
        <v>359.1</v>
      </c>
    </row>
    <row r="11" spans="1:8" x14ac:dyDescent="0.25">
      <c r="A11" s="7">
        <v>33238</v>
      </c>
      <c r="D11" s="8">
        <v>400.6</v>
      </c>
    </row>
    <row r="12" spans="1:8" x14ac:dyDescent="0.25">
      <c r="A12" s="7">
        <v>33603</v>
      </c>
      <c r="D12" s="8">
        <v>370.3</v>
      </c>
    </row>
    <row r="13" spans="1:8" x14ac:dyDescent="0.25">
      <c r="A13" s="7">
        <v>33969</v>
      </c>
      <c r="D13" s="8">
        <v>296.10000000000002</v>
      </c>
    </row>
    <row r="14" spans="1:8" x14ac:dyDescent="0.25">
      <c r="A14" s="7">
        <v>34334</v>
      </c>
      <c r="D14" s="8">
        <v>238.5</v>
      </c>
    </row>
    <row r="15" spans="1:8" x14ac:dyDescent="0.25">
      <c r="A15" s="7">
        <v>34699</v>
      </c>
      <c r="D15" s="8">
        <v>189.8</v>
      </c>
    </row>
    <row r="16" spans="1:8" x14ac:dyDescent="0.25">
      <c r="A16" s="7">
        <v>35064</v>
      </c>
      <c r="B16" s="8">
        <v>72.2</v>
      </c>
      <c r="C16" s="8">
        <v>100.5</v>
      </c>
      <c r="D16" s="8">
        <v>154.19999999999999</v>
      </c>
    </row>
    <row r="17" spans="1:8" x14ac:dyDescent="0.25">
      <c r="A17" s="7">
        <v>35430</v>
      </c>
      <c r="B17" s="8">
        <v>66.3</v>
      </c>
      <c r="C17" s="8">
        <v>94.1</v>
      </c>
      <c r="D17" s="8">
        <v>136.1</v>
      </c>
    </row>
    <row r="18" spans="1:8" x14ac:dyDescent="0.25">
      <c r="A18" s="7">
        <v>35795</v>
      </c>
      <c r="B18" s="8">
        <v>65.2</v>
      </c>
      <c r="C18" s="8">
        <v>91</v>
      </c>
      <c r="D18" s="8">
        <v>128.5</v>
      </c>
    </row>
    <row r="19" spans="1:8" x14ac:dyDescent="0.25">
      <c r="A19" s="7">
        <v>36160</v>
      </c>
      <c r="B19" s="8">
        <v>68.400000000000006</v>
      </c>
      <c r="C19" s="8">
        <v>90.5</v>
      </c>
      <c r="D19" s="8">
        <v>109.9</v>
      </c>
    </row>
    <row r="20" spans="1:8" x14ac:dyDescent="0.25">
      <c r="A20" s="7">
        <v>36525</v>
      </c>
      <c r="B20" s="8">
        <v>72.099999999999994</v>
      </c>
      <c r="C20" s="8">
        <v>91.3</v>
      </c>
      <c r="D20" s="8">
        <v>104</v>
      </c>
    </row>
    <row r="21" spans="1:8" x14ac:dyDescent="0.25">
      <c r="A21" s="7">
        <v>36891</v>
      </c>
      <c r="B21" s="8">
        <v>79.3</v>
      </c>
      <c r="C21" s="8">
        <v>94.4</v>
      </c>
      <c r="D21" s="8">
        <v>97.2</v>
      </c>
      <c r="E21" s="8">
        <v>91.68</v>
      </c>
      <c r="F21" s="6" t="s">
        <v>363</v>
      </c>
      <c r="G21" s="8">
        <v>90.57</v>
      </c>
    </row>
    <row r="22" spans="1:8" x14ac:dyDescent="0.25">
      <c r="A22" s="7">
        <v>37256</v>
      </c>
      <c r="B22" s="8">
        <v>84.6</v>
      </c>
      <c r="C22" s="8">
        <v>96.1</v>
      </c>
      <c r="D22" s="8">
        <v>94.2</v>
      </c>
      <c r="E22" s="8">
        <v>112.42</v>
      </c>
      <c r="F22" s="6" t="s">
        <v>363</v>
      </c>
      <c r="G22" s="8">
        <v>111.18</v>
      </c>
    </row>
    <row r="23" spans="1:8" x14ac:dyDescent="0.25">
      <c r="A23" s="7">
        <v>37621</v>
      </c>
      <c r="B23" s="8">
        <v>80.099999999999994</v>
      </c>
      <c r="C23" s="8">
        <v>92.6</v>
      </c>
      <c r="D23" s="8">
        <v>91.5</v>
      </c>
      <c r="E23" s="8">
        <v>101.62</v>
      </c>
      <c r="F23" s="6" t="s">
        <v>363</v>
      </c>
      <c r="G23" s="8">
        <v>106.29</v>
      </c>
    </row>
    <row r="24" spans="1:8" x14ac:dyDescent="0.25">
      <c r="A24" s="7">
        <v>37986</v>
      </c>
      <c r="B24" s="8">
        <v>73.7</v>
      </c>
      <c r="C24" s="8">
        <v>87.4</v>
      </c>
      <c r="D24" s="8">
        <v>97.1</v>
      </c>
      <c r="E24" s="8">
        <v>82.79</v>
      </c>
      <c r="F24" s="6" t="s">
        <v>363</v>
      </c>
      <c r="G24" s="8">
        <v>84.99</v>
      </c>
    </row>
    <row r="25" spans="1:8" x14ac:dyDescent="0.25">
      <c r="A25" s="7">
        <v>38352</v>
      </c>
      <c r="B25" s="8">
        <v>72.900000000000006</v>
      </c>
      <c r="C25" s="8">
        <v>84.6</v>
      </c>
      <c r="D25" s="8">
        <v>93.9</v>
      </c>
      <c r="E25" s="8">
        <v>95.49</v>
      </c>
      <c r="F25" s="8">
        <v>73.099999999999994</v>
      </c>
      <c r="G25" s="8">
        <v>93.89</v>
      </c>
    </row>
    <row r="26" spans="1:8" x14ac:dyDescent="0.25">
      <c r="A26" s="7">
        <v>38717</v>
      </c>
      <c r="B26" s="8">
        <v>77</v>
      </c>
      <c r="C26" s="8">
        <v>85</v>
      </c>
      <c r="D26" s="8">
        <v>108.3</v>
      </c>
      <c r="E26" s="8">
        <v>102.54</v>
      </c>
      <c r="F26" s="8">
        <v>62.35</v>
      </c>
      <c r="G26" s="8">
        <v>104.08</v>
      </c>
    </row>
    <row r="27" spans="1:8" x14ac:dyDescent="0.25">
      <c r="A27" s="7">
        <v>39082</v>
      </c>
      <c r="B27" s="8">
        <v>88.3</v>
      </c>
      <c r="C27" s="8">
        <v>90</v>
      </c>
      <c r="D27" s="8">
        <v>119.2</v>
      </c>
      <c r="E27" s="8">
        <v>112.65</v>
      </c>
      <c r="F27" s="8">
        <v>87.6</v>
      </c>
      <c r="G27" s="8">
        <v>114</v>
      </c>
    </row>
    <row r="28" spans="1:8" x14ac:dyDescent="0.25">
      <c r="A28" s="7">
        <v>39447</v>
      </c>
      <c r="B28" s="8">
        <v>95.1</v>
      </c>
      <c r="C28" s="8">
        <v>94.7</v>
      </c>
      <c r="D28" s="8">
        <v>135.30000000000001</v>
      </c>
      <c r="E28" s="8">
        <v>128.03</v>
      </c>
      <c r="F28" s="8">
        <v>90.27</v>
      </c>
      <c r="G28" s="8">
        <v>142.47999999999999</v>
      </c>
    </row>
    <row r="29" spans="1:8" x14ac:dyDescent="0.25">
      <c r="A29" s="7">
        <v>39813</v>
      </c>
      <c r="B29" s="8">
        <v>94.5</v>
      </c>
      <c r="C29" s="8">
        <v>95.7</v>
      </c>
      <c r="D29" s="8">
        <v>124.5</v>
      </c>
      <c r="E29" s="8">
        <v>142.78</v>
      </c>
      <c r="F29" s="8">
        <v>104.77</v>
      </c>
      <c r="G29" s="8">
        <v>145.94</v>
      </c>
    </row>
    <row r="30" spans="1:8" x14ac:dyDescent="0.25">
      <c r="A30" s="7">
        <v>40178</v>
      </c>
      <c r="B30" s="8">
        <v>95.8</v>
      </c>
      <c r="C30" s="8">
        <v>97.1</v>
      </c>
      <c r="D30" s="8">
        <v>100.5</v>
      </c>
      <c r="E30" s="8">
        <v>121.3</v>
      </c>
      <c r="F30" s="8">
        <v>88.57</v>
      </c>
      <c r="G30" s="8">
        <v>114.91</v>
      </c>
      <c r="H30" s="8">
        <v>112.33</v>
      </c>
    </row>
    <row r="31" spans="1:8" x14ac:dyDescent="0.25">
      <c r="A31" s="7">
        <v>40543</v>
      </c>
      <c r="B31" s="8">
        <v>100</v>
      </c>
      <c r="C31" s="8">
        <v>100</v>
      </c>
      <c r="D31" s="8">
        <v>100</v>
      </c>
      <c r="E31" s="8">
        <v>120.05</v>
      </c>
      <c r="F31" s="8">
        <v>87.34</v>
      </c>
      <c r="G31" s="8">
        <v>120.71</v>
      </c>
      <c r="H31" s="8">
        <v>110.05</v>
      </c>
    </row>
    <row r="32" spans="1:8" x14ac:dyDescent="0.25">
      <c r="A32" s="7">
        <v>40908</v>
      </c>
      <c r="B32" s="8">
        <v>107.8</v>
      </c>
      <c r="C32" s="8">
        <v>104.8</v>
      </c>
      <c r="D32" s="8">
        <v>102.2</v>
      </c>
      <c r="E32" s="8">
        <v>122.23</v>
      </c>
      <c r="F32" s="8">
        <v>87.6</v>
      </c>
      <c r="G32" s="8">
        <v>134.21</v>
      </c>
      <c r="H32" s="8">
        <v>105.52</v>
      </c>
    </row>
    <row r="33" spans="1:8" x14ac:dyDescent="0.25">
      <c r="A33" s="7">
        <v>41274</v>
      </c>
      <c r="B33" s="8">
        <v>114.3</v>
      </c>
      <c r="C33" s="8">
        <v>109</v>
      </c>
      <c r="D33" s="8">
        <v>100.1</v>
      </c>
      <c r="E33" s="8">
        <v>127.21</v>
      </c>
      <c r="F33" s="8">
        <v>90.9</v>
      </c>
      <c r="G33" s="8">
        <v>135.83000000000001</v>
      </c>
      <c r="H33" s="8">
        <v>96.43</v>
      </c>
    </row>
    <row r="34" spans="1:8" x14ac:dyDescent="0.25">
      <c r="A34" s="7">
        <v>41639</v>
      </c>
      <c r="B34" s="8">
        <v>124.1</v>
      </c>
      <c r="C34" s="8">
        <v>114</v>
      </c>
      <c r="D34" s="8">
        <v>107.3</v>
      </c>
      <c r="E34" s="8">
        <v>122.59</v>
      </c>
      <c r="F34" s="8">
        <v>88.92</v>
      </c>
      <c r="G34" s="8">
        <v>129.46</v>
      </c>
      <c r="H34" s="8">
        <v>93.15</v>
      </c>
    </row>
    <row r="35" spans="1:8" x14ac:dyDescent="0.25">
      <c r="A35" s="7">
        <v>42004</v>
      </c>
      <c r="B35" s="8">
        <v>137.69999999999999</v>
      </c>
      <c r="C35" s="8">
        <v>121</v>
      </c>
      <c r="D35" s="8">
        <v>113.8</v>
      </c>
      <c r="E35" s="8">
        <v>108.82</v>
      </c>
      <c r="F35" s="8">
        <v>90.09</v>
      </c>
      <c r="G35" s="8">
        <v>114.96</v>
      </c>
      <c r="H35" s="8">
        <v>96.59</v>
      </c>
    </row>
    <row r="36" spans="1:8" x14ac:dyDescent="0.25">
      <c r="A36" s="7">
        <v>42369</v>
      </c>
      <c r="B36" s="8">
        <v>153.5</v>
      </c>
      <c r="C36" s="8">
        <v>129.6</v>
      </c>
      <c r="D36" s="8">
        <v>121.7</v>
      </c>
      <c r="E36" s="8">
        <v>107.9</v>
      </c>
      <c r="F36" s="8">
        <v>101.31</v>
      </c>
      <c r="G36" s="8">
        <v>110.19</v>
      </c>
      <c r="H36" s="8">
        <v>100</v>
      </c>
    </row>
    <row r="37" spans="1:8" x14ac:dyDescent="0.25">
      <c r="A37" s="7">
        <v>42735</v>
      </c>
      <c r="B37" s="8">
        <v>172.3</v>
      </c>
      <c r="C37" s="8">
        <v>139.9</v>
      </c>
      <c r="D37" s="8">
        <v>133.1</v>
      </c>
      <c r="E37" s="8">
        <v>105.76</v>
      </c>
      <c r="F37" s="8">
        <v>103.98</v>
      </c>
      <c r="G37" s="8">
        <v>114.45</v>
      </c>
      <c r="H37" s="8">
        <v>101.98</v>
      </c>
    </row>
    <row r="38" spans="1:8" x14ac:dyDescent="0.25">
      <c r="A38" s="7">
        <v>43100</v>
      </c>
      <c r="B38" s="8">
        <v>201.8</v>
      </c>
      <c r="C38" s="8">
        <v>154.69999999999999</v>
      </c>
      <c r="D38" s="8">
        <v>141.6</v>
      </c>
      <c r="E38" s="8">
        <v>100</v>
      </c>
      <c r="F38" s="8">
        <v>100</v>
      </c>
      <c r="G38" s="8">
        <v>100</v>
      </c>
      <c r="H38" s="8">
        <v>105.38</v>
      </c>
    </row>
    <row r="39" spans="1:8" x14ac:dyDescent="0.25">
      <c r="A39" s="7">
        <v>43465</v>
      </c>
      <c r="B39" s="8">
        <v>214.7</v>
      </c>
      <c r="C39" s="8">
        <v>163.19999999999999</v>
      </c>
      <c r="D39" s="8">
        <v>147.4</v>
      </c>
      <c r="E39" s="8">
        <v>117.89</v>
      </c>
      <c r="F39" s="8">
        <v>104.44</v>
      </c>
      <c r="G39" s="8">
        <v>118.46</v>
      </c>
      <c r="H39" s="8">
        <v>110.52</v>
      </c>
    </row>
    <row r="40" spans="1:8" x14ac:dyDescent="0.25">
      <c r="A40" s="7">
        <v>43830</v>
      </c>
      <c r="B40" s="8">
        <v>231.2</v>
      </c>
      <c r="C40" s="8">
        <v>171.7</v>
      </c>
      <c r="D40" s="8">
        <v>153.69999999999999</v>
      </c>
      <c r="E40" s="8">
        <v>122.29</v>
      </c>
      <c r="F40" s="8">
        <v>101.33</v>
      </c>
      <c r="G40" s="8">
        <v>120.6</v>
      </c>
      <c r="H40" s="8">
        <v>113.94</v>
      </c>
    </row>
    <row r="41" spans="1:8" x14ac:dyDescent="0.25">
      <c r="A41" s="7">
        <v>44196</v>
      </c>
      <c r="B41" s="8">
        <v>221.9</v>
      </c>
      <c r="C41" s="8">
        <v>166.7</v>
      </c>
      <c r="D41" s="8">
        <v>156.69999999999999</v>
      </c>
      <c r="E41" s="8">
        <v>110.95</v>
      </c>
      <c r="F41" s="8">
        <v>96.37</v>
      </c>
      <c r="G41" s="8">
        <v>120.7</v>
      </c>
      <c r="H41" s="8">
        <v>117.16</v>
      </c>
    </row>
    <row r="42" spans="1:8" x14ac:dyDescent="0.25">
      <c r="A42" s="7">
        <v>44561</v>
      </c>
      <c r="B42" s="8">
        <v>208.1</v>
      </c>
      <c r="C42" s="8">
        <v>159.1</v>
      </c>
      <c r="D42" s="8">
        <v>162.19999999999999</v>
      </c>
      <c r="E42" s="8">
        <v>116.42</v>
      </c>
      <c r="F42" s="8">
        <v>97.39</v>
      </c>
      <c r="G42" s="8">
        <v>124.18</v>
      </c>
      <c r="H42" s="8">
        <v>123.17</v>
      </c>
    </row>
    <row r="43" spans="1:8" x14ac:dyDescent="0.25">
      <c r="A43" s="7">
        <v>44926</v>
      </c>
      <c r="B43" s="8">
        <v>186.1</v>
      </c>
      <c r="C43" s="8">
        <v>146.1</v>
      </c>
      <c r="D43" s="8">
        <v>178.3</v>
      </c>
      <c r="E43" s="8">
        <v>107.89</v>
      </c>
      <c r="F43" s="8">
        <v>80.53</v>
      </c>
      <c r="G43" s="8">
        <v>123.74</v>
      </c>
      <c r="H43" s="8">
        <v>128.4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vt:lpstr>
      <vt:lpstr>Summary Documentation</vt:lpstr>
      <vt:lpstr>Monthly Series</vt:lpstr>
      <vt:lpstr>Quarterly Series</vt:lpstr>
      <vt:lpstr>Half-yearly Series</vt:lpstr>
      <vt:lpstr>Annual Series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Szemere, Robert</cp:lastModifiedBy>
  <dcterms:created xsi:type="dcterms:W3CDTF">2024-01-24T08:37:47Z</dcterms:created>
  <dcterms:modified xsi:type="dcterms:W3CDTF">2024-01-24T08:45:27Z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42c856-5923-4773-b42c-1087be44a18e_Enabled">
    <vt:lpwstr>true</vt:lpwstr>
  </property>
  <property fmtid="{D5CDD505-2E9C-101B-9397-08002B2CF9AE}" pid="3" name="MSIP_Label_b142c856-5923-4773-b42c-1087be44a18e_SetDate">
    <vt:lpwstr>2024-01-24T08:41:14Z</vt:lpwstr>
  </property>
  <property fmtid="{D5CDD505-2E9C-101B-9397-08002B2CF9AE}" pid="4" name="MSIP_Label_b142c856-5923-4773-b42c-1087be44a18e_Method">
    <vt:lpwstr>Privileged</vt:lpwstr>
  </property>
  <property fmtid="{D5CDD505-2E9C-101B-9397-08002B2CF9AE}" pid="5" name="MSIP_Label_b142c856-5923-4773-b42c-1087be44a18e_Name">
    <vt:lpwstr>Public - No Marking</vt:lpwstr>
  </property>
  <property fmtid="{D5CDD505-2E9C-101B-9397-08002B2CF9AE}" pid="6" name="MSIP_Label_b142c856-5923-4773-b42c-1087be44a18e_SiteId">
    <vt:lpwstr>03e82858-fc14-4f12-b078-aac6d25c87da</vt:lpwstr>
  </property>
  <property fmtid="{D5CDD505-2E9C-101B-9397-08002B2CF9AE}" pid="7" name="MSIP_Label_b142c856-5923-4773-b42c-1087be44a18e_ActionId">
    <vt:lpwstr>e13dfa8e-2cc3-4b75-a60c-d43f5f03337f</vt:lpwstr>
  </property>
  <property fmtid="{D5CDD505-2E9C-101B-9397-08002B2CF9AE}" pid="8" name="MSIP_Label_b142c856-5923-4773-b42c-1087be44a18e_ContentBits">
    <vt:lpwstr>0</vt:lpwstr>
  </property>
</Properties>
</file>