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L:\IFS\CompilationNODQS\Triennial\2025\__QR\preliminary\20250930\"/>
    </mc:Choice>
  </mc:AlternateContent>
  <xr:revisionPtr revIDLastSave="0" documentId="13_ncr:1_{79C69ED5-776C-44AF-A85E-B2A1BCAE766A}" xr6:coauthVersionLast="47" xr6:coauthVersionMax="47" xr10:uidLastSave="{00000000-0000-0000-0000-000000000000}"/>
  <bookViews>
    <workbookView xWindow="-120" yWindow="-120" windowWidth="21840" windowHeight="13020" tabRatio="655" xr2:uid="{00000000-000D-0000-FFFF-FFFF00000000}"/>
  </bookViews>
  <sheets>
    <sheet name="1" sheetId="139" r:id="rId1"/>
    <sheet name="2" sheetId="140" r:id="rId2"/>
    <sheet name="T_01_01" sheetId="94" r:id="rId3"/>
    <sheet name="T_02_01" sheetId="95" r:id="rId4"/>
    <sheet name="T_02_02" sheetId="96" r:id="rId5"/>
    <sheet name="T_02_03" sheetId="97" r:id="rId6"/>
    <sheet name="T_02_04" sheetId="98" r:id="rId7"/>
    <sheet name="T_02_05" sheetId="99" r:id="rId8"/>
    <sheet name="T_02_06" sheetId="100" r:id="rId9"/>
    <sheet name="T_02_07" sheetId="101" r:id="rId10"/>
    <sheet name="T_02_08" sheetId="102" r:id="rId11"/>
    <sheet name="T_02_09" sheetId="103" r:id="rId12"/>
    <sheet name="T_02_10" sheetId="104" r:id="rId13"/>
    <sheet name="T_02_11" sheetId="105" r:id="rId14"/>
    <sheet name="T_02_12" sheetId="106" r:id="rId15"/>
    <sheet name="T_03_01" sheetId="107" r:id="rId16"/>
    <sheet name="T_03_02" sheetId="108" r:id="rId17"/>
    <sheet name="T_03_03" sheetId="109" r:id="rId18"/>
    <sheet name="T_03_04" sheetId="110" r:id="rId19"/>
    <sheet name="T_03_05" sheetId="111" r:id="rId20"/>
    <sheet name="T_03_06" sheetId="112" r:id="rId21"/>
    <sheet name="T_03_07" sheetId="113" r:id="rId22"/>
    <sheet name="T_03_08" sheetId="114" r:id="rId23"/>
    <sheet name="T_03_09" sheetId="115" r:id="rId24"/>
    <sheet name="T_03_10" sheetId="116" r:id="rId25"/>
    <sheet name="T_03_11" sheetId="117" r:id="rId26"/>
    <sheet name="T_03_12" sheetId="118" r:id="rId27"/>
    <sheet name="T_04_01" sheetId="119" r:id="rId28"/>
    <sheet name="T_04_02" sheetId="120" r:id="rId29"/>
    <sheet name="T_04_03" sheetId="121" r:id="rId30"/>
    <sheet name="T_04_04" sheetId="122" r:id="rId31"/>
    <sheet name="T_04_05" sheetId="123" r:id="rId32"/>
    <sheet name="T_04_06" sheetId="124" r:id="rId33"/>
    <sheet name="T_04_07" sheetId="125" r:id="rId34"/>
    <sheet name="T_04_08" sheetId="126" r:id="rId35"/>
    <sheet name="T_04_09" sheetId="127" r:id="rId36"/>
    <sheet name="T_05_01" sheetId="128" r:id="rId37"/>
    <sheet name="T_05_02" sheetId="129" r:id="rId38"/>
    <sheet name="T_05_03" sheetId="130" r:id="rId39"/>
    <sheet name="T_05_04" sheetId="131" r:id="rId40"/>
    <sheet name="T_05_05" sheetId="132" r:id="rId41"/>
    <sheet name="T_05_06" sheetId="133" r:id="rId42"/>
    <sheet name="T_06_01" sheetId="1" r:id="rId43"/>
    <sheet name="T_06_02" sheetId="4" r:id="rId44"/>
    <sheet name="T_06_03" sheetId="53" r:id="rId45"/>
    <sheet name="T_06_04" sheetId="54" r:id="rId46"/>
    <sheet name="T_07_01" sheetId="5" r:id="rId47"/>
    <sheet name="T_07_02" sheetId="6" r:id="rId48"/>
    <sheet name="T_07_03" sheetId="28" r:id="rId49"/>
    <sheet name="T_07_04" sheetId="29" r:id="rId50"/>
    <sheet name="T_08_01" sheetId="8" r:id="rId51"/>
    <sheet name="T_08_02" sheetId="9" r:id="rId52"/>
    <sheet name="T_08_03" sheetId="42" r:id="rId53"/>
    <sheet name="T_09_01" sheetId="55" r:id="rId54"/>
    <sheet name="T_09_02" sheetId="56" r:id="rId55"/>
    <sheet name="T_10_01" sheetId="12" r:id="rId56"/>
    <sheet name="T_10_02" sheetId="13" r:id="rId57"/>
    <sheet name="T_11_01" sheetId="63" r:id="rId58"/>
    <sheet name="T_12_01" sheetId="64" r:id="rId59"/>
    <sheet name="T_13_01" sheetId="65" r:id="rId60"/>
    <sheet name="T_14_01" sheetId="66" r:id="rId61"/>
    <sheet name="T_15_01" sheetId="67" r:id="rId62"/>
    <sheet name="T_16_01" sheetId="68" r:id="rId63"/>
    <sheet name="T_17_01" sheetId="69" r:id="rId64"/>
    <sheet name="T_18_01" sheetId="70" r:id="rId65"/>
    <sheet name="T_19_01" sheetId="71" r:id="rId66"/>
    <sheet name="T_20_01" sheetId="72" r:id="rId67"/>
    <sheet name="T_21_01" sheetId="73" r:id="rId68"/>
    <sheet name="T_22_01" sheetId="74" r:id="rId69"/>
    <sheet name="T_23_01" sheetId="75" r:id="rId70"/>
    <sheet name="T_24_01" sheetId="76" r:id="rId71"/>
    <sheet name="T_25_01" sheetId="134" r:id="rId72"/>
    <sheet name="T_25_02" sheetId="135" r:id="rId73"/>
    <sheet name="Cde" sheetId="22" r:id="rId74"/>
    <sheet name="@@XLCUBEDDEFS@@" sheetId="93" state="veryHidden" r:id="rId75"/>
  </sheets>
  <externalReferences>
    <externalReference r:id="rId76"/>
  </externalReferences>
  <definedNames>
    <definedName name="___xlc_DefaultDisplayOption___" hidden="1">"caption"</definedName>
    <definedName name="___xlc_DisplayNullValues___" hidden="1">TRUE</definedName>
    <definedName name="___xlc_DisplayNullValuesAs___" hidden="1">"..."</definedName>
    <definedName name="___xlc_PromptForInsertOnDrill___" hidden="1">FALSE</definedName>
    <definedName name="___xlc_SuppressNULLSOnDrill___" hidden="1">TRUE</definedName>
    <definedName name="___xlc_SuppressZerosOnDrill___" hidden="1">FALSE</definedName>
    <definedName name="a" localSheetId="1">[1]Txt_01!#REF!</definedName>
    <definedName name="a" localSheetId="72">[1]Txt_01!#REF!</definedName>
    <definedName name="a">[1]Txt_01!#REF!</definedName>
    <definedName name="b">[1]Txt_01!#REF!</definedName>
    <definedName name="d">[1]Txt_01!#REF!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'1'!$A$1:$J$41</definedName>
    <definedName name="_xlnm.Print_Area" localSheetId="1">'2'!$A$1:$J$42</definedName>
    <definedName name="_xlnm.Print_Area" localSheetId="2">T_01_01!$A$1:$J$52</definedName>
    <definedName name="_xlnm.Print_Area" localSheetId="3">T_02_01!$A$1:$J$52</definedName>
    <definedName name="_xlnm.Print_Area" localSheetId="4">T_02_02!$A$1:$K$52</definedName>
    <definedName name="_xlnm.Print_Area" localSheetId="5">T_02_03!$A$1:$J$52</definedName>
    <definedName name="_xlnm.Print_Area" localSheetId="6">T_02_04!$A$1:$J$52</definedName>
    <definedName name="_xlnm.Print_Area" localSheetId="7">T_02_05!$A$1:$J$51</definedName>
    <definedName name="_xlnm.Print_Area" localSheetId="8">T_02_06!$A$1:$K$51</definedName>
    <definedName name="_xlnm.Print_Area" localSheetId="9">T_02_07!$A$1:$J$51</definedName>
    <definedName name="_xlnm.Print_Area" localSheetId="10">T_02_08!$A$1:$J$51</definedName>
    <definedName name="_xlnm.Print_Area" localSheetId="11">T_02_09!$A$1:$J$31</definedName>
    <definedName name="_xlnm.Print_Area" localSheetId="12">T_02_10!$A$1:$K$30</definedName>
    <definedName name="_xlnm.Print_Area" localSheetId="13">T_02_11!$A$1:$J$30</definedName>
    <definedName name="_xlnm.Print_Area" localSheetId="14">T_02_12!$A$1:$K$30</definedName>
    <definedName name="_xlnm.Print_Area" localSheetId="15">T_03_01!$A$1:$I$51</definedName>
    <definedName name="_xlnm.Print_Area" localSheetId="16">T_03_02!$A$1:$J$51</definedName>
    <definedName name="_xlnm.Print_Area" localSheetId="17">T_03_03!$A$1:$I$51</definedName>
    <definedName name="_xlnm.Print_Area" localSheetId="18">T_03_04!$A$1:$J$51</definedName>
    <definedName name="_xlnm.Print_Area" localSheetId="19">T_03_05!$A$1:$I$50</definedName>
    <definedName name="_xlnm.Print_Area" localSheetId="20">T_03_06!$A$1:$J$50</definedName>
    <definedName name="_xlnm.Print_Area" localSheetId="21">T_03_07!$A$1:$I$50</definedName>
    <definedName name="_xlnm.Print_Area" localSheetId="22">T_03_08!$A$1:$J$50</definedName>
    <definedName name="_xlnm.Print_Area" localSheetId="23">T_03_09!$A$1:$I$29</definedName>
    <definedName name="_xlnm.Print_Area" localSheetId="24">T_03_10!$A$1:$J$29</definedName>
    <definedName name="_xlnm.Print_Area" localSheetId="25">T_03_11!$A$1:$I$29</definedName>
    <definedName name="_xlnm.Print_Area" localSheetId="26">T_03_12!$A$1:$J$29</definedName>
    <definedName name="_xlnm.Print_Area" localSheetId="27">T_04_01!$A$1:$I$51</definedName>
    <definedName name="_xlnm.Print_Area" localSheetId="28">T_04_02!$A$1:$I$50</definedName>
    <definedName name="_xlnm.Print_Area" localSheetId="29">T_04_03!$A$1:$H$50</definedName>
    <definedName name="_xlnm.Print_Area" localSheetId="30">T_04_04!$A$1:$I$50</definedName>
    <definedName name="_xlnm.Print_Area" localSheetId="31">T_04_05!$A$1:$H$50</definedName>
    <definedName name="_xlnm.Print_Area" localSheetId="32">T_04_06!$A$1:$I$50</definedName>
    <definedName name="_xlnm.Print_Area" localSheetId="33">T_04_07!$A$1:$I$29</definedName>
    <definedName name="_xlnm.Print_Area" localSheetId="34">T_04_08!$A$1:$I$29</definedName>
    <definedName name="_xlnm.Print_Area" localSheetId="35">T_04_09!$A$1:$H$29</definedName>
    <definedName name="_xlnm.Print_Area" localSheetId="36">T_05_01!$A$1:$I$51</definedName>
    <definedName name="_xlnm.Print_Area" localSheetId="37">T_05_02!$A$1:$I$50</definedName>
    <definedName name="_xlnm.Print_Area" localSheetId="38">T_05_03!$A$1:$I$50</definedName>
    <definedName name="_xlnm.Print_Area" localSheetId="39">T_05_04!$A$1:$I$50</definedName>
    <definedName name="_xlnm.Print_Area" localSheetId="40">T_05_05!$A$1:$I$29</definedName>
    <definedName name="_xlnm.Print_Area" localSheetId="41">T_05_06!$A$1:$I$29</definedName>
    <definedName name="_xlnm.Print_Area" localSheetId="42">T_06_01!$A$1:$J$57</definedName>
    <definedName name="_xlnm.Print_Area" localSheetId="43">T_06_02!$A$1:$K$57</definedName>
    <definedName name="_xlnm.Print_Area" localSheetId="44">T_06_03!$A$1:$J$57</definedName>
    <definedName name="_xlnm.Print_Area" localSheetId="45">T_06_04!$A$1:$J$57</definedName>
    <definedName name="_xlnm.Print_Area" localSheetId="46">T_07_01!$A$1:$I$57</definedName>
    <definedName name="_xlnm.Print_Area" localSheetId="47">T_07_02!$A$1:$J$57</definedName>
    <definedName name="_xlnm.Print_Area" localSheetId="48">T_07_03!$A$1:$I$57</definedName>
    <definedName name="_xlnm.Print_Area" localSheetId="49">T_07_04!$A$1:$J$57</definedName>
    <definedName name="_xlnm.Print_Area" localSheetId="50">T_08_01!$A$1:$I$57</definedName>
    <definedName name="_xlnm.Print_Area" localSheetId="51">T_08_02!$A$1:$I$57</definedName>
    <definedName name="_xlnm.Print_Area" localSheetId="52">T_08_03!$A$1:$H$57</definedName>
    <definedName name="_xlnm.Print_Area" localSheetId="53">T_09_01!$A$1:$I$57</definedName>
    <definedName name="_xlnm.Print_Area" localSheetId="54">T_09_02!$A$1:$I$57</definedName>
    <definedName name="_xlnm.Print_Area" localSheetId="55">T_10_01!$A$1:$H$57</definedName>
    <definedName name="_xlnm.Print_Area" localSheetId="56">T_10_02!$A$1:$I$57</definedName>
    <definedName name="_xlnm.Print_Area" localSheetId="57">T_11_01!$A$1:$J$58</definedName>
    <definedName name="_xlnm.Print_Area" localSheetId="58">T_12_01!$A$1:$J$58</definedName>
    <definedName name="_xlnm.Print_Area" localSheetId="59">T_13_01!$A$1:$J$58</definedName>
    <definedName name="_xlnm.Print_Area" localSheetId="60">T_14_01!$A$1:$J$58</definedName>
    <definedName name="_xlnm.Print_Area" localSheetId="61">T_15_01!$A$1:$J$58</definedName>
    <definedName name="_xlnm.Print_Area" localSheetId="62">T_16_01!$A$1:$J$58</definedName>
    <definedName name="_xlnm.Print_Area" localSheetId="63">T_17_01!$A$1:$I$57</definedName>
    <definedName name="_xlnm.Print_Area" localSheetId="64">T_18_01!$A$1:$I$57</definedName>
    <definedName name="_xlnm.Print_Area" localSheetId="65">T_19_01!$A$1:$N$61</definedName>
    <definedName name="_xlnm.Print_Area" localSheetId="66">T_20_01!$A$1:$N$61</definedName>
    <definedName name="_xlnm.Print_Area" localSheetId="67">T_21_01!$A$1:$N$61</definedName>
    <definedName name="_xlnm.Print_Area" localSheetId="68">T_22_01!$A$1:$N$61</definedName>
    <definedName name="_xlnm.Print_Area" localSheetId="69">T_23_01!$A$1:$N$61</definedName>
    <definedName name="_xlnm.Print_Area" localSheetId="70">T_24_01!$A$1:$N$62</definedName>
    <definedName name="_xlnm.Print_Area" localSheetId="71">T_25_01!$A$1:$O$48</definedName>
    <definedName name="_xlnm.Print_Area" localSheetId="72">T_25_02!$A$1:$O$49</definedName>
    <definedName name="XL3DisableCameraObjects" hidden="1">#REF!</definedName>
    <definedName name="XL3GridPlaceHolder9DD756C5562C4A2" localSheetId="1">[1]Txt_01!#REF!</definedName>
    <definedName name="XL3GridPlaceHolder9DD756C5562C4A2" localSheetId="71">[1]Txt_01!#REF!</definedName>
    <definedName name="XL3GridPlaceHolder9DD756C5562C4A2" localSheetId="72">[1]Txt_01!#REF!</definedName>
    <definedName name="XL3GridPlaceHolder9DD756C5562C4A2">[1]Txt_01!#REF!</definedName>
    <definedName name="XL3GridPlaceHolderClear9DD756C5562C4A2" localSheetId="1">[1]Txt_01!#REF!</definedName>
    <definedName name="XL3GridPlaceHolderClear9DD756C5562C4A2" localSheetId="71">[1]Txt_01!#REF!</definedName>
    <definedName name="XL3GridPlaceHolderClear9DD756C5562C4A2" localSheetId="72">[1]Txt_01!#REF!</definedName>
    <definedName name="XL3GridPlaceHolderClear9DD756C5562C4A2">[1]Txt_01!#REF!</definedName>
    <definedName name="XL3GridPlaceHolderClearData9DD756C5562C4A2" localSheetId="1">[1]Txt_01!#REF!</definedName>
    <definedName name="XL3GridPlaceHolderClearData9DD756C5562C4A2" localSheetId="71">[1]Txt_01!#REF!</definedName>
    <definedName name="XL3GridPlaceHolderClearData9DD756C5562C4A2" localSheetId="72">[1]Txt_01!#REF!</definedName>
    <definedName name="XL3GridPlaceHolderClearData9DD756C5562C4A2">[1]Txt_01!#REF!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93" l="1"/>
  <c r="B35" i="93"/>
  <c r="B31" i="93"/>
  <c r="B34" i="93"/>
  <c r="B30" i="93"/>
  <c r="B32" i="93"/>
  <c r="B24" i="93"/>
  <c r="B4" i="93" l="1"/>
  <c r="B1" i="93"/>
  <c r="B6" i="93"/>
  <c r="B3" i="93"/>
  <c r="B2" i="93"/>
  <c r="B5" i="93"/>
</calcChain>
</file>

<file path=xl/sharedStrings.xml><?xml version="1.0" encoding="utf-8"?>
<sst xmlns="http://schemas.openxmlformats.org/spreadsheetml/2006/main" count="4328" uniqueCount="579">
  <si>
    <t>Total</t>
  </si>
  <si>
    <t>US dollar</t>
  </si>
  <si>
    <t>Swiss franc</t>
  </si>
  <si>
    <t xml:space="preserve"> </t>
  </si>
  <si>
    <t>Canadian dollar</t>
  </si>
  <si>
    <t>Australian dollar</t>
  </si>
  <si>
    <t>Swedish krona</t>
  </si>
  <si>
    <t>Brazilian real</t>
  </si>
  <si>
    <t>Hong Kong dollar</t>
  </si>
  <si>
    <t>Indian rupee</t>
  </si>
  <si>
    <t>New Zealand dollar</t>
  </si>
  <si>
    <t>Czech koruna</t>
  </si>
  <si>
    <t>Danish krone</t>
  </si>
  <si>
    <t>Mexican peso</t>
  </si>
  <si>
    <t>Norwegian krone</t>
  </si>
  <si>
    <t>Philippine peso</t>
  </si>
  <si>
    <t>Singapore dollar</t>
  </si>
  <si>
    <t>New Taiwan dollar</t>
  </si>
  <si>
    <t>Turkish lira</t>
  </si>
  <si>
    <t>FI</t>
  </si>
  <si>
    <t>PTFs</t>
  </si>
  <si>
    <t>USD</t>
  </si>
  <si>
    <t>TOT</t>
  </si>
  <si>
    <t>EUR</t>
  </si>
  <si>
    <t>JPY</t>
  </si>
  <si>
    <t>GBP</t>
  </si>
  <si>
    <t>CHF</t>
  </si>
  <si>
    <t>CAD</t>
  </si>
  <si>
    <t>AUD</t>
  </si>
  <si>
    <t>SEK</t>
  </si>
  <si>
    <t>BRL</t>
  </si>
  <si>
    <t>CNY</t>
  </si>
  <si>
    <t>CZK</t>
  </si>
  <si>
    <t>DKK</t>
  </si>
  <si>
    <t>HKD</t>
  </si>
  <si>
    <t>HUF</t>
  </si>
  <si>
    <t>INR</t>
  </si>
  <si>
    <t>IDR</t>
  </si>
  <si>
    <t>KRW</t>
  </si>
  <si>
    <t>MXN</t>
  </si>
  <si>
    <t>NOK</t>
  </si>
  <si>
    <t>NZD</t>
  </si>
  <si>
    <t>PHP</t>
  </si>
  <si>
    <t>PLN</t>
  </si>
  <si>
    <t>RUB</t>
  </si>
  <si>
    <t>ZAR</t>
  </si>
  <si>
    <t>SGD</t>
  </si>
  <si>
    <t>TWD</t>
  </si>
  <si>
    <t>THB</t>
  </si>
  <si>
    <t>TRY</t>
  </si>
  <si>
    <t>OTH</t>
  </si>
  <si>
    <t>RES</t>
  </si>
  <si>
    <t>LOC</t>
  </si>
  <si>
    <t>All instruments</t>
  </si>
  <si>
    <t>Outright forwards</t>
  </si>
  <si>
    <t>Foreign exchange swaps</t>
  </si>
  <si>
    <t>Currency swaps</t>
  </si>
  <si>
    <t>Spot</t>
  </si>
  <si>
    <t>ARS</t>
  </si>
  <si>
    <t>Argentine peso</t>
  </si>
  <si>
    <t>BGN</t>
  </si>
  <si>
    <t>BHD</t>
  </si>
  <si>
    <t>Bahraini dinar</t>
  </si>
  <si>
    <t>CLP</t>
  </si>
  <si>
    <t>Chilean peso</t>
  </si>
  <si>
    <t>COP</t>
  </si>
  <si>
    <t>Colombian peso</t>
  </si>
  <si>
    <t>ILS</t>
  </si>
  <si>
    <t>MYR</t>
  </si>
  <si>
    <t>Malaysian ringgit</t>
  </si>
  <si>
    <t>PEN</t>
  </si>
  <si>
    <t>RON</t>
  </si>
  <si>
    <t>Romanian leu</t>
  </si>
  <si>
    <t>Russian rouble</t>
  </si>
  <si>
    <t>SAR</t>
  </si>
  <si>
    <t>RMB</t>
  </si>
  <si>
    <t>Annex 1: abbreviations used in the tables</t>
  </si>
  <si>
    <t>AED</t>
  </si>
  <si>
    <t>Saudi riyal</t>
  </si>
  <si>
    <t>XEU</t>
  </si>
  <si>
    <t>European currency unit</t>
  </si>
  <si>
    <t>DEM</t>
  </si>
  <si>
    <t>Deutsche mark</t>
  </si>
  <si>
    <t>FRF</t>
  </si>
  <si>
    <t>French franc</t>
  </si>
  <si>
    <t>ITL</t>
  </si>
  <si>
    <t>Italian lira</t>
  </si>
  <si>
    <t>BEF</t>
  </si>
  <si>
    <t>Belgian franc</t>
  </si>
  <si>
    <t>ESP</t>
  </si>
  <si>
    <t>Spanish peseta</t>
  </si>
  <si>
    <t>FIM</t>
  </si>
  <si>
    <t>Finnish markka</t>
  </si>
  <si>
    <t>ATS</t>
  </si>
  <si>
    <t>Austrian schilling</t>
  </si>
  <si>
    <t>NLG</t>
  </si>
  <si>
    <t>Dutch guilder</t>
  </si>
  <si>
    <t>PTE</t>
  </si>
  <si>
    <t>Portuguese escudo</t>
  </si>
  <si>
    <t>euro</t>
  </si>
  <si>
    <t>pound sterling</t>
  </si>
  <si>
    <t>local currencies</t>
  </si>
  <si>
    <t>currencies of other reporting countries</t>
  </si>
  <si>
    <t>residual currencies</t>
  </si>
  <si>
    <t>renminbi; see CNY</t>
  </si>
  <si>
    <t>total</t>
  </si>
  <si>
    <t>financial institutions</t>
  </si>
  <si>
    <t>United Arab Emirates dirham</t>
  </si>
  <si>
    <t>Bulgarian lev</t>
  </si>
  <si>
    <t>Chinese yuan (renminbi)</t>
  </si>
  <si>
    <t>Hungarian forint</t>
  </si>
  <si>
    <t>Indonesian rupiah</t>
  </si>
  <si>
    <t>Israeli new shekel</t>
  </si>
  <si>
    <t>Japanese yen</t>
  </si>
  <si>
    <t>Korean won</t>
  </si>
  <si>
    <t>South African rand</t>
  </si>
  <si>
    <t>Thai baht</t>
  </si>
  <si>
    <t>Polish zloty</t>
  </si>
  <si>
    <t>Peruvian sol</t>
  </si>
  <si>
    <t>Over 7 days and up to 1 month</t>
  </si>
  <si>
    <t>Over 1 month and up to 3 months</t>
  </si>
  <si>
    <t>Over 3 months and up to 6 months</t>
  </si>
  <si>
    <t>Over 6 months</t>
  </si>
  <si>
    <t>OTH³</t>
  </si>
  <si>
    <t>RES⁴</t>
  </si>
  <si>
    <t>United Kingdom</t>
  </si>
  <si>
    <t>United States</t>
  </si>
  <si>
    <t>Singapore</t>
  </si>
  <si>
    <t>Hong Kong SAR</t>
  </si>
  <si>
    <t>Japan</t>
  </si>
  <si>
    <t>Switzerland</t>
  </si>
  <si>
    <t>France</t>
  </si>
  <si>
    <t>Germany</t>
  </si>
  <si>
    <t>Canada</t>
  </si>
  <si>
    <t>Table 6.1</t>
  </si>
  <si>
    <t>Table 6.2</t>
  </si>
  <si>
    <t>Table 6.3</t>
  </si>
  <si>
    <t>Table 6.4</t>
  </si>
  <si>
    <t>Table 7.1</t>
  </si>
  <si>
    <t>Table 7.2</t>
  </si>
  <si>
    <t>Table 7.3</t>
  </si>
  <si>
    <t>RES²</t>
  </si>
  <si>
    <t>Table 7.4</t>
  </si>
  <si>
    <t>Table 8.1</t>
  </si>
  <si>
    <t>Table 8.2</t>
  </si>
  <si>
    <t>Table 8.3</t>
  </si>
  <si>
    <t>Table 9.1</t>
  </si>
  <si>
    <t>Table 9.2</t>
  </si>
  <si>
    <t>Table 10.1</t>
  </si>
  <si>
    <t>Table 10.2</t>
  </si>
  <si>
    <t>With reporting local dealers</t>
  </si>
  <si>
    <t>With reporting dealers abroad</t>
  </si>
  <si>
    <t>With other financial institutions</t>
  </si>
  <si>
    <t>With non-financial customers</t>
  </si>
  <si>
    <t>Reporting dealers</t>
  </si>
  <si>
    <t>Other financial institutions</t>
  </si>
  <si>
    <t>Non-financial customers</t>
  </si>
  <si>
    <t>Local</t>
  </si>
  <si>
    <t>Cross-border</t>
  </si>
  <si>
    <t>Table 12</t>
  </si>
  <si>
    <t>Table 13</t>
  </si>
  <si>
    <t>Table 14</t>
  </si>
  <si>
    <t>Table 15</t>
  </si>
  <si>
    <t>Table 16</t>
  </si>
  <si>
    <t>Table 17</t>
  </si>
  <si>
    <t>Table 18</t>
  </si>
  <si>
    <t>Table 19</t>
  </si>
  <si>
    <t>Table 20</t>
  </si>
  <si>
    <t>Table 21</t>
  </si>
  <si>
    <t>Table 22</t>
  </si>
  <si>
    <t>Table 23</t>
  </si>
  <si>
    <t>Table 24</t>
  </si>
  <si>
    <t>One day</t>
  </si>
  <si>
    <t>XTD</t>
  </si>
  <si>
    <t>exchange traded derivatives</t>
  </si>
  <si>
    <t>principle trading firms</t>
  </si>
  <si>
    <t>CLS</t>
  </si>
  <si>
    <t xml:space="preserve">pairs of currenices eligible for CLS settlement </t>
  </si>
  <si>
    <t>Reported  "gross-gross" turnover²</t>
  </si>
  <si>
    <t>Over 1 day and up to 7 days</t>
  </si>
  <si>
    <t>Table 11</t>
  </si>
  <si>
    <t>2019*</t>
  </si>
  <si>
    <t>Summary table</t>
  </si>
  <si>
    <t>Spot transactions</t>
  </si>
  <si>
    <t>FX options</t>
  </si>
  <si>
    <t>Other products</t>
  </si>
  <si>
    <t>Other currencies</t>
  </si>
  <si>
    <t>local</t>
  </si>
  <si>
    <t>cross-border</t>
  </si>
  <si>
    <t>non-reporting banks</t>
  </si>
  <si>
    <t>institutional investors</t>
  </si>
  <si>
    <t>hedge funds and PTFs</t>
  </si>
  <si>
    <t>official sector</t>
  </si>
  <si>
    <t>other</t>
  </si>
  <si>
    <t>undistributed</t>
  </si>
  <si>
    <t>Other countries</t>
  </si>
  <si>
    <t>Table 1</t>
  </si>
  <si>
    <t>official sector FI</t>
  </si>
  <si>
    <t>others</t>
  </si>
  <si>
    <t>Seven days or less</t>
  </si>
  <si>
    <t>Up to seven days</t>
  </si>
  <si>
    <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   </t>
    </r>
    <r>
      <rPr>
        <vertAlign val="superscript"/>
        <sz val="7"/>
        <rFont val="Segoe UI"/>
        <family val="2"/>
      </rPr>
      <t>2</t>
    </r>
    <r>
      <rPr>
        <sz val="7"/>
        <rFont val="Segoe UI"/>
        <family val="2"/>
      </rPr>
      <t xml:space="preserve"> Because two currencies are involved in each transaction, the sum of transactions in individual currencies comes to twice the total reported turnover.</t>
    </r>
  </si>
  <si>
    <t>Table 2.1</t>
  </si>
  <si>
    <t>Table 2.2</t>
  </si>
  <si>
    <t>Table 2.3</t>
  </si>
  <si>
    <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   </t>
    </r>
    <r>
      <rPr>
        <vertAlign val="superscript"/>
        <sz val="7"/>
        <rFont val="Segoe UI"/>
        <family val="2"/>
      </rPr>
      <t>2</t>
    </r>
    <r>
      <rPr>
        <sz val="7"/>
        <rFont val="Segoe UI"/>
        <family val="2"/>
      </rPr>
      <t xml:space="preserve"> Because two currencies are involved in each transaction, the sum of transactions in individual currencies comes to twice the total reported turnover.   </t>
    </r>
    <r>
      <rPr>
        <vertAlign val="superscript"/>
        <sz val="7"/>
        <rFont val="Segoe UI"/>
        <family val="2"/>
      </rPr>
      <t>3</t>
    </r>
    <r>
      <rPr>
        <sz val="7"/>
        <rFont val="Segoe UI"/>
        <family val="2"/>
      </rPr>
      <t xml:space="preserve"> Includes all participating countries’ currencies other than the ones listed.   </t>
    </r>
    <r>
      <rPr>
        <vertAlign val="superscript"/>
        <sz val="7"/>
        <rFont val="Segoe UI"/>
        <family val="2"/>
      </rPr>
      <t>4</t>
    </r>
    <r>
      <rPr>
        <sz val="7"/>
        <rFont val="Segoe UI"/>
        <family val="2"/>
      </rPr>
      <t xml:space="preserve"> Difference between total and listed components. </t>
    </r>
  </si>
  <si>
    <t>Table 2.4</t>
  </si>
  <si>
    <t>Table 2.5</t>
  </si>
  <si>
    <t>Table 2.6</t>
  </si>
  <si>
    <t>Table 2.7</t>
  </si>
  <si>
    <t>Table 2.8</t>
  </si>
  <si>
    <t>Total options</t>
  </si>
  <si>
    <t>Total FX  contracts</t>
  </si>
  <si>
    <t>Table 2.9</t>
  </si>
  <si>
    <t>Table 2.10</t>
  </si>
  <si>
    <t>Table 2.11</t>
  </si>
  <si>
    <t>Table 2.12</t>
  </si>
  <si>
    <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   </t>
    </r>
    <r>
      <rPr>
        <vertAlign val="superscript"/>
        <sz val="7"/>
        <rFont val="Segoe UI"/>
        <family val="2"/>
      </rPr>
      <t/>
    </r>
  </si>
  <si>
    <t>Table 3.1</t>
  </si>
  <si>
    <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t>
    </r>
  </si>
  <si>
    <t>Table 3.2</t>
  </si>
  <si>
    <t>Table 3.3</t>
  </si>
  <si>
    <t>OTH²</t>
  </si>
  <si>
    <t>RES³</t>
  </si>
  <si>
    <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   </t>
    </r>
    <r>
      <rPr>
        <vertAlign val="superscript"/>
        <sz val="7"/>
        <rFont val="Segoe UI"/>
        <family val="2"/>
      </rPr>
      <t>2</t>
    </r>
    <r>
      <rPr>
        <sz val="7"/>
        <rFont val="Segoe UI"/>
        <family val="2"/>
      </rPr>
      <t xml:space="preserve"> Includes all participating countries’ currencies other than the ones listed.   </t>
    </r>
    <r>
      <rPr>
        <vertAlign val="superscript"/>
        <sz val="7"/>
        <rFont val="Segoe UI"/>
        <family val="2"/>
      </rPr>
      <t>3</t>
    </r>
    <r>
      <rPr>
        <sz val="7"/>
        <rFont val="Segoe UI"/>
        <family val="2"/>
      </rPr>
      <t xml:space="preserve"> Difference between total and listed components. </t>
    </r>
  </si>
  <si>
    <t>Table 3.4</t>
  </si>
  <si>
    <t>Table 3.5</t>
  </si>
  <si>
    <t>Table 3.6</t>
  </si>
  <si>
    <t>Table 3.7</t>
  </si>
  <si>
    <t>Table 3.8</t>
  </si>
  <si>
    <t>Table 3.9</t>
  </si>
  <si>
    <t>Table 3.10</t>
  </si>
  <si>
    <t>Table 3.11</t>
  </si>
  <si>
    <t>Table 3.12</t>
  </si>
  <si>
    <r>
      <rPr>
        <vertAlign val="superscript"/>
        <sz val="7"/>
        <rFont val="Segoe UI"/>
        <family val="2"/>
      </rP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   </t>
    </r>
    <r>
      <rPr>
        <vertAlign val="superscript"/>
        <sz val="7"/>
        <rFont val="Segoe UI"/>
        <family val="2"/>
      </rPr>
      <t/>
    </r>
  </si>
  <si>
    <t>Table 4.1</t>
  </si>
  <si>
    <r>
      <rPr>
        <vertAlign val="superscript"/>
        <sz val="7"/>
        <rFont val="Segoe UI"/>
        <family val="2"/>
      </rP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t>
    </r>
  </si>
  <si>
    <t>Table 4.2</t>
  </si>
  <si>
    <r>
      <rPr>
        <vertAlign val="superscript"/>
        <sz val="7"/>
        <rFont val="Segoe UI"/>
        <family val="2"/>
      </rP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   </t>
    </r>
    <r>
      <rPr>
        <vertAlign val="superscript"/>
        <sz val="7"/>
        <rFont val="Segoe UI"/>
        <family val="2"/>
      </rPr>
      <t>2</t>
    </r>
    <r>
      <rPr>
        <sz val="7"/>
        <rFont val="Segoe UI"/>
        <family val="2"/>
      </rPr>
      <t xml:space="preserve"> Includes all participating countries’ currencies other than the ones listed.   </t>
    </r>
    <r>
      <rPr>
        <vertAlign val="superscript"/>
        <sz val="7"/>
        <rFont val="Segoe UI"/>
        <family val="2"/>
      </rPr>
      <t>3</t>
    </r>
    <r>
      <rPr>
        <sz val="7"/>
        <rFont val="Segoe UI"/>
        <family val="2"/>
      </rPr>
      <t xml:space="preserve"> Difference between total and listed components. </t>
    </r>
  </si>
  <si>
    <t>Table 4.3</t>
  </si>
  <si>
    <t>Table 4.4</t>
  </si>
  <si>
    <t>Table 4.5</t>
  </si>
  <si>
    <t>Table 4.6</t>
  </si>
  <si>
    <r>
      <rPr>
        <vertAlign val="superscript"/>
        <sz val="7"/>
        <rFont val="Segoe UI"/>
        <family val="2"/>
      </rP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t>
    </r>
    <r>
      <rPr>
        <vertAlign val="superscript"/>
        <sz val="7"/>
        <rFont val="Segoe UI"/>
        <family val="2"/>
      </rPr>
      <t/>
    </r>
  </si>
  <si>
    <t>Table 4.7</t>
  </si>
  <si>
    <t>Table 4.8</t>
  </si>
  <si>
    <t>Table 4.9</t>
  </si>
  <si>
    <t>Table 5.1</t>
  </si>
  <si>
    <r>
      <rPr>
        <vertAlign val="superscript"/>
        <sz val="7"/>
        <rFont val="Segoe UI"/>
        <family val="2"/>
      </rP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   </t>
    </r>
    <r>
      <rPr>
        <vertAlign val="superscript"/>
        <sz val="7"/>
        <rFont val="Segoe UI"/>
        <family val="2"/>
      </rPr>
      <t>2</t>
    </r>
    <r>
      <rPr>
        <sz val="7"/>
        <rFont val="Segoe UI"/>
        <family val="2"/>
      </rPr>
      <t xml:space="preserve"> Includes all participating countries’ currencies other than the ones listed.   </t>
    </r>
    <r>
      <rPr>
        <vertAlign val="superscript"/>
        <sz val="7"/>
        <rFont val="Segoe UI"/>
        <family val="2"/>
      </rPr>
      <t>3</t>
    </r>
    <r>
      <rPr>
        <sz val="7"/>
        <rFont val="Segoe UI"/>
        <family val="2"/>
      </rPr>
      <t xml:space="preserve"> Difference between total and listed components.</t>
    </r>
  </si>
  <si>
    <t>Table 5.2</t>
  </si>
  <si>
    <t>Table 5.3</t>
  </si>
  <si>
    <t>Table 5.4</t>
  </si>
  <si>
    <t>Table 5.5</t>
  </si>
  <si>
    <t>Table 5.6</t>
  </si>
  <si>
    <t>Currency</t>
  </si>
  <si>
    <t>Amount</t>
  </si>
  <si>
    <t>%</t>
  </si>
  <si>
    <t>Other</t>
  </si>
  <si>
    <r>
      <rPr>
        <vertAlign val="superscript"/>
        <sz val="7"/>
        <rFont val="Segoe UI"/>
        <family val="2"/>
      </rPr>
      <t>1</t>
    </r>
    <r>
      <rPr>
        <sz val="7"/>
        <rFont val="Segoe UI"/>
        <family val="2"/>
      </rPr>
      <t xml:space="preserve"> Because two currencies are involved in each transaction, the sum of the percentage shares of individual currencies totals 200% instead of 100%. Adjusted for local and cross-border inter-dealer double-counting (ie “net-net” basis). Turnover for years prior to 2013 may be underestimated owing to incomplete reporting in previous surveys. Methodological changes in the 2013 survey ensured more complete coverage of activity in emerging market and other currencies. See annex for abbreviations.</t>
    </r>
  </si>
  <si>
    <t>Table 25.1</t>
  </si>
  <si>
    <t>OTC turnover</t>
  </si>
  <si>
    <t>Table 25.2</t>
  </si>
  <si>
    <t>Back-to-back trades</t>
  </si>
  <si>
    <t>Compression trades</t>
  </si>
  <si>
    <t>OTC foreign exchange turnover by instrument, counterparty and currency</t>
  </si>
  <si>
    <t>OTC foreign exchange turnover by country and currency</t>
  </si>
  <si>
    <t>OTC foreign exchange turnover by country and counterparty</t>
  </si>
  <si>
    <t>OTC foreign exchange turnover by country and maturity</t>
  </si>
  <si>
    <t>to other customers</t>
  </si>
  <si>
    <t xml:space="preserve">Detailed tables </t>
  </si>
  <si>
    <t>By instrument, currency, counterparty and country</t>
  </si>
  <si>
    <t xml:space="preserve">Summary </t>
  </si>
  <si>
    <t xml:space="preserve">By instrument, counterparty and currency
</t>
  </si>
  <si>
    <t>Table 2</t>
  </si>
  <si>
    <t>Turnover by currency</t>
  </si>
  <si>
    <t xml:space="preserve">By country and currency
</t>
  </si>
  <si>
    <t>Table 3</t>
  </si>
  <si>
    <t>By country and counterparty</t>
  </si>
  <si>
    <t>Table 4</t>
  </si>
  <si>
    <t>Table 5</t>
  </si>
  <si>
    <t>Table 6</t>
  </si>
  <si>
    <t>Table 7</t>
  </si>
  <si>
    <t>Table 8</t>
  </si>
  <si>
    <t>Options</t>
  </si>
  <si>
    <t>Intertemporal comparison, by country</t>
  </si>
  <si>
    <t>Table 9</t>
  </si>
  <si>
    <t>Table 10</t>
  </si>
  <si>
    <t>Annex</t>
  </si>
  <si>
    <t>Abbreviations used in the tables</t>
  </si>
  <si>
    <t>Conventions used in the tables</t>
  </si>
  <si>
    <t>0 = Value close to zero.</t>
  </si>
  <si>
    <t>... = Reported to be nil, not reported, not shown for reasons of confidentiality, not
        meaningful or not applicable.</t>
  </si>
  <si>
    <t>Owing to rounding and incomplete reporting of various breakdowns, the component items do not always sum to the total for the category in question.</t>
  </si>
  <si>
    <t>“Gross” refers to data for which no adjustment has been made for estimated double_x0002_counting; “net-gross” refers to data for which adjustments have been made for estimated local double-counting; and “net-net”, or “net”, refers to data adjusted for both local and cross-border double-counting.</t>
  </si>
  <si>
    <t>Specified currency against all other currencies</t>
  </si>
  <si>
    <t>US dollar against individual currencies</t>
  </si>
  <si>
    <t>Euro against individual currencies</t>
  </si>
  <si>
    <t>Yen against individual currencies</t>
  </si>
  <si>
    <t>Domestic currency against individual currencies</t>
  </si>
  <si>
    <t>By country and maturity</t>
  </si>
  <si>
    <t>Intertemporal comparison, by currency</t>
  </si>
  <si>
    <t>Table 25</t>
  </si>
  <si>
    <t>Annex 1</t>
  </si>
  <si>
    <r>
      <t>to NBEMM</t>
    </r>
    <r>
      <rPr>
        <vertAlign val="superscript"/>
        <sz val="8"/>
        <rFont val="Segoe UI"/>
        <family val="2"/>
      </rPr>
      <t>3</t>
    </r>
  </si>
  <si>
    <t>Total reported transactions in all currencies</t>
  </si>
  <si>
    <t>OTC foreign exchange turnover by country</t>
  </si>
  <si>
    <t>OTC foreign exchange turnover by currency</t>
  </si>
  <si>
    <r>
      <rPr>
        <vertAlign val="superscript"/>
        <sz val="7"/>
        <rFont val="Segoe UI"/>
        <family val="2"/>
      </rPr>
      <t>1</t>
    </r>
    <r>
      <rPr>
        <sz val="7"/>
        <rFont val="Segoe UI"/>
        <family val="2"/>
      </rPr>
      <t xml:space="preserve"> Because two currencies are involved in each transaction, the sum of the percentage shares of individual currencies totals 200% instead of 100%. Adjusted for local and cross-border inter-dealer double-counting (ie “net-net” basis). Turnover for years prior to 2013 may be underestimated owing to incomplete reporting in previous surveys. Methodological changes in the 2013 survey ensured more complete coverage of activity in emerging market and other currencies. See annex for abbreviations.    </t>
    </r>
    <r>
      <rPr>
        <vertAlign val="superscript"/>
        <sz val="7"/>
        <rFont val="Segoe UI"/>
        <family val="2"/>
      </rPr>
      <t xml:space="preserve">2  </t>
    </r>
    <r>
      <rPr>
        <sz val="7"/>
        <rFont val="Segoe UI"/>
        <family val="2"/>
      </rPr>
      <t>Exchange traded derivatives. See seperate BIS statistics.    *  Revised data.</t>
    </r>
  </si>
  <si>
    <t>Prime brokered</t>
  </si>
  <si>
    <t>Retail-driven</t>
  </si>
  <si>
    <t>Related party trades</t>
  </si>
  <si>
    <r>
      <t>Specified currency against all other currencies</t>
    </r>
    <r>
      <rPr>
        <vertAlign val="superscript"/>
        <sz val="8.5"/>
        <rFont val="Segoe UI"/>
        <family val="2"/>
      </rPr>
      <t>2</t>
    </r>
  </si>
  <si>
    <r>
      <t>Total, "net-net" basis</t>
    </r>
    <r>
      <rPr>
        <vertAlign val="superscript"/>
        <sz val="8"/>
        <rFont val="Segoe UI"/>
        <family val="2"/>
      </rPr>
      <t>1,2</t>
    </r>
  </si>
  <si>
    <t>By currency</t>
  </si>
  <si>
    <t>By counterparty</t>
  </si>
  <si>
    <t>Of which items</t>
  </si>
  <si>
    <t>With reporting dealers</t>
  </si>
  <si>
    <t xml:space="preserve">OTC foreign exchange turnover by instrument, currency, counterparty and country
</t>
  </si>
  <si>
    <r>
      <t>Country aggregates "net-gross" turnover</t>
    </r>
    <r>
      <rPr>
        <vertAlign val="superscript"/>
        <sz val="8.5"/>
        <rFont val="Segoe UI"/>
        <family val="2"/>
      </rPr>
      <t>3</t>
    </r>
  </si>
  <si>
    <r>
      <t>Contribution to global "net-net" turnover</t>
    </r>
    <r>
      <rPr>
        <vertAlign val="superscript"/>
        <sz val="8.5"/>
        <rFont val="Segoe UI"/>
        <family val="2"/>
      </rPr>
      <t>4</t>
    </r>
  </si>
  <si>
    <r>
      <t>Memo: XTD turnover</t>
    </r>
    <r>
      <rPr>
        <vertAlign val="superscript"/>
        <sz val="8.5"/>
        <rFont val="Segoe UI"/>
        <family val="2"/>
      </rPr>
      <t>2</t>
    </r>
  </si>
  <si>
    <t>US dollar against:</t>
  </si>
  <si>
    <t>Euro against:</t>
  </si>
  <si>
    <t>Yen against:</t>
  </si>
  <si>
    <t>Local currency against:</t>
  </si>
  <si>
    <r>
      <t xml:space="preserve">1 </t>
    </r>
    <r>
      <rPr>
        <sz val="7"/>
        <rFont val="Segoe UI"/>
        <family val="2"/>
      </rPr>
      <t xml:space="preserve">Adjusted for local and cross-border inter-dealer double-counting. See annex for abbreviations.  </t>
    </r>
    <r>
      <rPr>
        <vertAlign val="superscript"/>
        <sz val="7"/>
        <rFont val="Segoe UI"/>
        <family val="2"/>
      </rPr>
      <t xml:space="preserve">2  </t>
    </r>
    <r>
      <rPr>
        <sz val="7"/>
        <rFont val="Segoe UI"/>
        <family val="2"/>
      </rPr>
      <t xml:space="preserve">Total includes tha category "other products", which is not shown in this table.  </t>
    </r>
    <r>
      <rPr>
        <vertAlign val="superscript"/>
        <sz val="7"/>
        <rFont val="Segoe UI"/>
        <family val="2"/>
      </rPr>
      <t>3</t>
    </r>
    <r>
      <rPr>
        <sz val="7"/>
        <rFont val="Segoe UI"/>
        <family val="2"/>
      </rPr>
      <t xml:space="preserve">  Adjusted for local inter-dealer double-counting but not for cross-border inter-dealer double-counting.</t>
    </r>
  </si>
  <si>
    <r>
      <t>By country, "net-gross" basis</t>
    </r>
    <r>
      <rPr>
        <vertAlign val="superscript"/>
        <sz val="8"/>
        <rFont val="Segoe UI"/>
        <family val="2"/>
      </rPr>
      <t>3</t>
    </r>
  </si>
  <si>
    <t>O/w prime brokered</t>
  </si>
  <si>
    <t>O/w retail-driven</t>
  </si>
  <si>
    <t>O/w non-deliverable forwards</t>
  </si>
  <si>
    <t>O/w related party trades</t>
  </si>
  <si>
    <t>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/&gt;&lt;/axis&gt;&lt;axis&gt;&lt;id&gt;1&lt;/id&gt;&lt;nonempty&gt;0&lt;/nonempty&gt;&lt;forcenonempty&gt;0&lt;/forcenonempty&gt;&lt;crossjoinouterfirst&gt;0&lt;/crossjoinouterfirst&gt;&lt;ExcludeCalcMembers&gt;</t>
  </si>
  <si>
    <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type="Member"&gt;&lt;member&gt;&lt;uniquename&gt;[09 Currency Leg1].[09 Currency Leg1].[Currency].&amp;amp;[TO1]&lt;/uniquename&gt;&lt;/member&gt;&lt;variable type="Int32" name="offset"&gt;&lt;value&gt;0&lt;/value&gt;&lt;/variable&gt;&lt;/memberselection&gt;&lt;memberselection type="Member"&gt;&lt;customselectionitem type="rangeselectionitem"&gt;&lt;address&gt;'T_02_01'!$Q$60:$V$64&lt;/address&gt;&lt;worksheetname&gt;T_02_01&lt;/worksheetname&gt;&lt;/customselectionitem&gt;&lt;variable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1&lt;/nonempty&gt;&lt;forcenonempty&gt;0&lt;/forcenonempty&gt;&lt;crossjoinouterfirst&gt;0&lt;/crossjoinouterfirst&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Instrument].[L1].&amp;amp;[B]&lt;/uniquename&gt;&lt;/member&gt;&lt;variable type="Int32" name="offset"&gt;&lt;value&gt;0&lt;/value&gt;&lt;/variable&gt;&lt;/memberselection&gt;&lt;memberselection type="Member"&gt;&lt;member&gt;&lt;uniquename&gt;[03 Instrument].[03 Instrument].[L3].&amp;amp;[E]&lt;/uniquename&gt;&lt;/member&gt;&lt;variable type="Int32" name="offset"&gt;&lt;value&gt;0&lt;/value&gt;&lt;/variable&gt;&lt;/memberselection&gt;&lt;memberselection type="Member"&gt;&lt;member&gt;&lt;uniquename&gt;[03 Instrument].[03 Instrument].[L3].&amp;amp;[H]&lt;/uniquename&gt;&lt;/member&gt;&lt;variable type="Int32" name="offset"&gt;&lt;value&gt;0&lt;/value&gt;&lt;/variable&gt;&lt;/memberselection&gt;&lt;memberselection type="Member"&gt;&lt;member&gt;&lt;uniquename&gt;[03 Instrument].[03 Instrument].[L2].&amp;amp;[I]&lt;/uniquename&gt;&lt;/member&gt;&lt;variable type="Int32" name="offset"&gt;&lt;value&gt;0&lt;/value&gt;&lt;/variable&gt;&lt;/memberselection&gt;&lt;memberselection type="Member"&gt;&lt;member&gt;&lt;uniquename&gt;[03 Instrument].[03 Instrument].[L1].&amp;amp;[R]&lt;/uniquename&gt;&lt;/member&gt;&lt;variable type="Int32" name="offset"&gt;&lt;value&gt;0&lt;/value&gt;&lt;/variable&gt;&lt;/memberselection&gt;&lt;memberselection type="Member"&gt;&lt;member&gt;&lt;uniquename&gt;[03 Instrument].[03 Instrument].[L1].&amp;amp;[Z]&lt;/uniquename&gt;&lt;/member&gt;&lt;variable type="Int32" name="offset"&gt;&lt;value&gt;0&lt;/value&gt;&lt;/variable&gt;&lt;/memberselection&gt;&lt;memberselection type="Member"&gt;&lt;member&gt;&lt;uniquename&gt;[03 Instrument].[03 Instrument].[L0].&amp;amp;[A]&lt;/uniquename&gt;&lt;/member&gt;&lt;variable type="Int32" name="offset"&gt;&lt;value&gt;0&lt;/value&gt;&lt;/variable&gt;&lt;/memberselection&gt;&lt;memberselection type="Member"&gt;&lt;member&gt;&lt;uniquename&gt;[03 Instrument].[03 Instrument].[Instrument].&amp;amp;[G]&lt;/uniquename&gt;&lt;/member&gt;&lt;variable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t>
  </si>
  <si>
    <t>ounterparty Sector].[L0].&amp;amp;[A]&lt;/uniquename&gt;&lt;/member&gt;&lt;variable type="Int32" name="offset"&gt;&lt;value&gt;0&lt;/value&gt;&lt;/variable&gt;&lt;/memberselection&gt;&lt;memberselection type="Member"&gt;&lt;member&gt;&lt;uniquename&gt;[06 Counterparty Sector].[06 Counterparty Sector].[L1].&amp;amp;[B]&lt;/uniquename&gt;&lt;/member&gt;&lt;variable type="Int32" name="offset"&gt;&lt;value&gt;0&lt;/value&gt;&lt;/variable&gt;&lt;/memberselection&gt;&lt;memberselection type="Member"&gt;&lt;member&gt;&lt;uniquename&gt;[06 Counterparty Sector].[06 Counterparty Sector].[L1].&amp;amp;[C]&lt;/uniquename&gt;&lt;/member&gt;&lt;variable type="Int32" name="offset"&gt;&lt;value&gt;0&lt;/value&gt;&lt;/variable&gt;&lt;/memberselection&gt;&lt;memberselection type="Member"&gt;&lt;member&gt;&lt;uniquename&gt;[06 Counterparty Sector].[06 Counterparty Sector].[Counterparty Sector].&amp;amp;[D]&lt;/uniquename&gt;&lt;/member&gt;&lt;variable type="Int32" name="offset"&gt;&lt;value&gt;0&lt;/value&gt;&lt;/variable&gt;&lt;/memberselection&gt;&lt;memberselection type="Member"&gt;&lt;member&gt;&lt;uniquename&gt;[06 Counterparty Sector].[06 Counterparty Sector].[Counterparty Sector].&amp;amp;[E]&lt;/uniquename&gt;&lt;/member&gt;&lt;variable type="Int32" name="offset"&gt;&lt;value&gt;0&lt;/value&gt;&lt;/variable&gt;&lt;/memberselection&gt;&lt;memberselection type="Member"&gt;&lt;member&gt;&lt;uniquename&gt;[06 Counterparty Sector].[06 Counterparty Sector].[Counterparty Sector].&amp;amp;[F]&lt;/uniquename&gt;&lt;/member&gt;&lt;variable type="Int32" name="offset"&gt;&lt;value&gt;0&lt;/value&gt;&lt;/variable&gt;&lt;/memberselection&gt;&lt;memberselection type="Member"&gt;&lt;member&gt;&lt;uniquename&gt;[06 Counterparty Sector].[06 Counterparty Sector].[Counterparty Sector].&amp;amp;[G]&lt;/uniquename&gt;&lt;/member&gt;&lt;variable type="Int32" name="offset"&gt;&lt;value&gt;0&lt;/value&gt;&lt;/variable&gt;&lt;/memberselection&gt;&lt;memberselection type="Member"&gt;&lt;member&gt;&lt;uniquename&gt;[06 Counterparty Sector].[06 Counterparty Sector].[Counterparty Sector].&amp;amp;[P]&lt;/uniquename&gt;&lt;/member&gt;&lt;variable type="Int32" name="offset"&gt;&lt;value&gt;0&lt;/value&gt;&lt;/variable&gt;&lt;/memberselection&gt;&lt;memberselection type="Member"&gt;&lt;member&gt;&lt;uniquename&gt;[06 Counterparty Sector].[06 Counterparty Sector].[L1].&amp;amp;[U]&lt;/uniquename&gt;&lt;/member&gt;&lt;variable type="Int32" name="offset"&gt;&lt;value&gt;0&lt;/value&gt;&lt;/variable&gt;&lt;/memberselection&gt;&lt;memberselection type="Member"&gt;&lt;member&gt;&lt;uniquename&gt;[06 Counterparty Sector].[06 Counterparty Sector].[L0].&amp;amp;[V]&lt;/uniquename&gt;&lt;/member&gt;&lt;variable type="Int32" name="offset"&gt;&lt;value&gt;0&lt;/value&gt;&lt;/variable&gt;&lt;/memberselection&gt;&lt;memberselection type="Member"&gt;&lt;member&gt;&lt;uniquename&gt;[06 Counterparty Sector].[06 Counterparty Sector].[L0].&amp;amp;[W]&lt;/uniquename&gt;&lt;/member&gt;&lt;variable type="Int32" name="offset"&gt;&lt;value&gt;0&lt;/value&gt;&lt;/variable&gt;&lt;/memberselection&gt;&lt;/memberselections&gt;&lt;/memberset&gt;&lt;/membersets&gt;&lt;memberproperties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Counterparty]&lt;/uniquename&gt;&lt;FeedInToFilters&gt;0&lt;/FeedInToFilters&gt;&lt;filterafterdrill&gt;0&lt;/filterafterdrill&gt;&lt;visible&gt;1&lt;/visible&gt;&lt;nonempty&gt;0&lt;/nonempty&gt;&lt;drilledmembers&gt;&lt;uniquename&gt;[07 Location of Counterparty].[07 Location of Counterparty].[L0].&amp;amp;[5J]&lt;/uniquename&gt;&lt;/drilledmembers&gt;&lt;drillandreplacemembers&gt;&lt;memberset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type="Member"&gt;&lt;member&gt;&lt;uniquename&gt;[07 Location of Counterparty].[07 Location of Counterparty].[L0].&amp;amp;[5J]&lt;/uniquename&gt;&lt;/member&gt;&lt;variable type="Int32" name="offset"&gt;&lt;value&gt;0&lt;/value&gt;&lt;/variable&gt;&lt;/memberselection&gt;&lt;memberselection type="Member"&gt;&lt;member&gt;&lt;uniquename&gt;[07 Location of Counterparty].[07 Location of Counterparty].[L1].&amp;amp;[1E]&lt;/uniquename&gt;&lt;/member&gt;&lt;variable type="Int32" name="offset"&gt;&lt;value&gt;0&lt;/value&gt;&lt;/variable&gt;&lt;/memberselection&gt;&lt;memberselection type="Member"&gt;&lt;member&gt;&lt;uniquename&gt;[07 Location of Counterparty].[07 Location of Counterparty].[L1].&amp;amp;[5Z]&lt;/uniquename&gt;&lt;/member&gt;&lt;variable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t>
  </si>
  <si>
    <t>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0,12,1,1&lt;/titlearea&gt;&lt;filterarea&gt;0,0,2,12&lt;/filterarea&gt;&lt;dataouterarea&gt;0,14,29,119&lt;/dataouterarea&gt;&lt;/serialisationinfo&gt;&lt;layout&gt;0&lt;/layout&gt;&lt;compactAxes&gt;&lt;axis&gt;2&lt;/axis&gt;&lt;/compactAxes&gt;&lt;/grid&gt;&lt;grid&gt;&lt;x&gt;13&lt;/x&gt;&lt;y&gt;197&lt;/y&gt;&lt;password /&gt;&lt;applyrestrictionsinexcel&gt;1&lt;/applyrestrictionsinexcel&gt;&lt;applycubeformatting&gt;0&lt;/apply</t>
  </si>
  <si>
    <t>cubeformatting&gt;&lt;expandsetsonheaders&gt;0&lt;/expandsetsonheaders&gt;&lt;formatnoborders&gt;0&lt;/formatnoborders&gt;&lt;coldimcount&gt;2&lt;/coldimcount&gt;&lt;rowdimcount&gt;3&lt;/rowdimcount&gt;&lt;datawidth&gt;26&lt;/datawidth&gt;&lt;dataheight&gt;16&lt;/dataheight&gt;&lt;guid&gt;e642e6a9-eaae-4452-adab-f7c5b19e637d&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1&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-08-26T15:16:02&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/&gt;&lt;/dimension&gt;&lt;dimension&gt;&lt;uniquename&gt;[04 Risk Category].[</t>
  </si>
  <si>
    <t>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type="rangeselectionitem"&gt;&lt;address&gt;'T_01_01'!$O$81&lt;/address&gt;&lt;worksheetname&gt;T_01_01&lt;/worksheetname&gt;&lt;/customselectionitem&gt;&lt;variable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t>
  </si>
  <si>
    <t>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type="Member"&gt;&lt;member&gt;&lt;uniquename&gt;[09 Currency Leg1].[09 Currency Leg1].[Currency].&amp;amp;[TO1]&lt;/uniquename&gt;&lt;/member&gt;&lt;variable type="Int32" name="offset"&gt;&lt;value&gt;0&lt;/value&gt;&lt;/variable&gt;&lt;/memberselection&gt;&lt;memberselection type="Member"&gt;&lt;customselectionitem type="rangeselectionitem"&gt;&lt;address&gt;'T_02_01'!$Q$60:$V$64&lt;/address&gt;&lt;worksheetname&gt;T_02_01&lt;/worksheetname&gt;&lt;/customselectionitem&gt;&lt;variable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Instrument].[L3].&amp;amp;[E]&lt;/uniquename&gt;&lt;/member&gt;&lt;variable type="Int32" name="offset"&gt;&lt;value&gt;0&lt;/value&gt;&lt;/variable&gt;&lt;/memberselection&gt;&lt;memberselection type="Member"&gt;&lt;member&gt;&lt;uniquename&gt;[03 Instrument].[03 Instrument].[L3].&amp;amp;[H]&lt;/uniquename&gt;&lt;/member&gt;&lt;variable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Sector].[L0].&amp;amp;[A]&lt;/uniquename&gt;&lt;/member&gt;&lt;variable type="Int32" name="offset"&gt;&lt;value&gt;0&lt;/value&gt;&lt;/variable&gt;&lt;/memberselection&gt;&lt;/memberselections&gt;&lt;/memberset&gt;&lt;/membersets&gt;&lt;memberproperties noatat="1" /&gt;&lt;/dimension&gt;&lt;dimension&gt;&lt;uniq</t>
  </si>
  <si>
    <t>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type="Member"&gt;&lt;member&gt;&lt;uniquename&gt;[11 Maturity].[11 Maturity].[L0].&amp;amp;[A]&lt;/uniquename&gt;&lt;/member&gt;&lt;variable type="Int32" name="offset"&gt;&lt;value&gt;0&lt;/value&gt;&lt;/variable&gt;&lt;/memberselection&gt;&lt;memberselection type="Member"&gt;&lt;member&gt;&lt;uniquename&gt;[11 Maturity].[11 Maturity].[L1].&amp;amp;[G]&lt;/uniquename&gt;&lt;/member&gt;&lt;variable type="Int32" name="offset"&gt;&lt;value&gt;0&lt;/value&gt;&lt;/variable&gt;&lt;/memberselection&gt;&lt;memberselection type="Member"&gt;&lt;member&gt;&lt;uniquename&gt;[11 Maturity].[11 Maturity].[Maturity].&amp;amp;[3]&lt;/uniquename&gt;&lt;/member&gt;&lt;variable type="Int32" name="offset"&gt;&lt;value&gt;0&lt;/value&gt;&lt;/variable&gt;&lt;/memberselection&gt;&lt;memberselection type="Member"&gt;&lt;member&gt;&lt;uniquename&gt;[11 Maturity].[11 Maturity].[Maturity].&amp;amp;[4]&lt;/uniquename&gt;&lt;/member&gt;&lt;variable type="Int32" name="offset"&gt;&lt;value&gt;0&lt;/value&gt;&lt;/variable&gt;&lt;/memberselection&gt;&lt;memberselection type="Member"&gt;&lt;member&gt;&lt;uniquename&gt;[11 Maturity].[11 Maturity].[L1].&amp;amp;[H]&lt;/uniquename&gt;&lt;/member&gt;&lt;variable type="Int32" name="offset"&gt;&lt;value&gt;0&lt;/value&gt;&lt;/variable&gt;&lt;/memberselection&gt;&lt;memberselection type="Member"&gt;&lt;member&gt;&lt;uniquename&gt;[11 Maturity].[11 Maturity].[L1].&amp;amp;[J]&lt;/uniquename&gt;&lt;/member&gt;&lt;variable type="Int32" name="offset"&gt;&lt;value&gt;0&lt;/value&gt;&lt;/variable&gt;&lt;/memberselection&gt;&lt;memberselection type="Member"&gt;&lt;member&gt;&lt;uniquename&gt;[11 Maturity].[11 Maturity].[L1].&amp;amp;[V]&lt;/uniquename&gt;&lt;/member&gt;&lt;variable type="Int32" name="offset"&gt;&lt;value&gt;0&lt;/value&gt;&lt;/variable&gt;&lt;/memberselection&gt;&lt;memberselection type="Member"&gt;&lt;member&gt;&lt;uniquename&gt;[11 Maturity].[11 Maturity].[L1].&amp;amp;[2]&lt;/uniquename&gt;&lt;/member&gt;&lt;variable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t>
  </si>
  <si>
    <t>sbeforesetfunctions&gt;&lt;drillhierarchyreversed&gt;0&lt;/drillhierarchyreversed&gt;&lt;singlememonfilt&gt;0&lt;/singlememonfilt&gt;&lt;memberproperties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0,12,1,1&lt;/titlearea&gt;&lt;filterarea&gt;0,0,2,12&lt;/filterarea&gt;&lt;dataouterarea&gt;0,14,29,19&lt;/dataouterarea&gt;&lt;/serialisationinfo&gt;&lt;layout&gt;0&lt;/layout&gt;&lt;compactAxes&gt;&lt;axis&gt;2&lt;/axis&gt;&lt;/compactAxes&gt;&lt;/grid&gt;&lt;/grids&gt;&lt;freestylemode&gt;0&lt;/freestylemode&gt;&lt;requires ismanual="0" allgrids="0" alltables="0" allquerygenerators="0" /&gt;&lt;newwidthforscale&gt;7072.5&lt;/newwidthforscale&gt;&lt;newheightforscale&gt;1392.75&lt;/newheightforscale&gt;&lt;/sheet&gt;&lt;sheet name="T_02_02" protectDownload="0"&gt;&lt;freestylemode&gt;0&lt;/freestylemode&gt;&lt;requires ismanual="0" allgrids="0" alltables="0" allquerygenerators="0" /&gt;&lt;newwidthforscale&gt;4824.75&lt;/newwidthforscale&gt;&lt;newheightforscale&gt;1359.75&lt;/newheightforscale&gt;&lt;/sheet&gt;&lt;sheet name="T_02_03" protectDownload="0"&gt;&lt;freestylemode&gt;0&lt;/freestylemode&gt;&lt;requires ismanual="0" allgrids="0" alltables="0" allquerygenerators="0" /&gt;&lt;newwidthforscale&gt;4873.5&lt;/newwidthforscale&gt;&lt;newheightforscale&gt;1359.75&lt;/newheightforscale&gt;&lt;/sheet&gt;&lt;sheet name="T_02_04" protectDownload="0"&gt;&lt;freestylemode&gt;0&lt;/freestylemode&gt;&lt;requires ismanual="0" allgrids="0" alltables="0" allquerygenerators="0" /&gt;&lt;newwidthforscale&gt;4875&lt;/newwidthforscale&gt;&lt;newheightforscale&gt;1381.5&lt;/newheightforscale&gt;&lt;/sheet&gt;&lt;sheet name="T_02_05" protectDownload="0"&gt;&lt;freestylemode&gt;0&lt;/freestylemode&gt;&lt;requires ismanual="0" allgrids="0" alltables="0" allquerygenerators="0" /&gt;&lt;newwidthforscale&gt;4876.5&lt;/newwidthforscale&gt;&lt;newheightforscale&gt;1359.75&lt;/newheightforscale&gt;&lt;/sheet&gt;&lt;sheet name="T_02_06" protectDownload="0"&gt;&lt;freestylemode&gt;0&lt;/freestylemode&gt;&lt;requires ismanual="0" allgrids="0" alltables="0" allquerygenerators="0" /&gt;&lt;newwidthforscale&gt;4830&lt;/newwidthforscale&gt;&lt;newheightforscale&gt;1359.75&lt;/newheightforscale&gt;&lt;/sheet&gt;&lt;sheet name="T_02_07" protectDownload="0"&gt;&lt;freestylemode&gt;0&lt;/freestylemode&gt;&lt;requires ismanual="0" allgrids="0" alltables="0" allquerygenerators="0" /&gt;&lt;newwidthforscale&gt;4880.25&lt;/newwidthforscale&gt;&lt;newheightforscale&gt;1359.75&lt;/newheightforscale&gt;&lt;/sheet&gt;&lt;sheet name="T_02_08" protectDownload="0"&gt;&lt;freestylemode&gt;0&lt;/freestylemode&gt;&lt;requires ismanual="0" allgrids="0" alltables="0" allquerygenerators="0" /&gt;&lt;newwidthforscale&gt;4877.25&lt;/newwidthforscale&gt;&lt;newheightforscale&gt;</t>
  </si>
  <si>
    <t>1373.25&lt;/newheightforscale&gt;&lt;/sheet&gt;&lt;sheet name="T_02_09" protectDownload="0"&gt;&lt;freestylemode&gt;0&lt;/freestylemode&gt;&lt;requires ismanual="0" allgrids="0" alltables="0" allquerygenerators="0" /&gt;&lt;newwidthforscale&gt;4876.5&lt;/newwidthforscale&gt;&lt;newheightforscale&gt;1327.5&lt;/newheightforscale&gt;&lt;/sheet&gt;&lt;sheet name="T_02_10" protectDownload="0"&gt;&lt;freestylemode&gt;0&lt;/freestylemode&gt;&lt;requires ismanual="0" allgrids="0" alltables="0" allquerygenerators="0" /&gt;&lt;newwidthforscale&gt;4833&lt;/newwidthforscale&gt;&lt;newheightforscale&gt;1327.5&lt;/newheightforscale&gt;&lt;/sheet&gt;&lt;sheet name="T_02_11" protectDownload="0"&gt;&lt;freestylemode&gt;0&lt;/freestylemode&gt;&lt;requires ismanual="0" allgrids="0" alltables="0" allquerygenerators="0" /&gt;&lt;newwidthforscale&gt;4878.75&lt;/newwidthforscale&gt;&lt;newheightforscale&gt;1327.5&lt;/newheightforscale&gt;&lt;/sheet&gt;&lt;sheet name="T_02_12" protectDownload="0"&gt;&lt;freestylemode&gt;0&lt;/freestylemode&gt;&lt;requires ismanual="0" allgrids="0" alltables="0" allquerygenerators="0" /&gt;&lt;newwidthforscale&gt;4821.75&lt;/newwidthforscale&gt;&lt;newheightforscale&gt;1347.75&lt;/newheightforscale&gt;&lt;/sheet&gt;&lt;sheet name="T_03_01" protectDownload="0"&gt;&lt;grids&gt;&lt;grid&gt;&lt;x&gt;13&lt;/x&gt;&lt;y&gt;58&lt;/y&gt;&lt;password /&gt;&lt;applyrestrictionsinexcel&gt;1&lt;/applyrestrictionsinexcel&gt;&lt;applycubeformatting&gt;0&lt;/applycubeformatting&gt;&lt;expandsetsonheaders&gt;0&lt;/expandsetsonheaders&gt;&lt;formatnoborders&gt;0&lt;/formatnoborders&gt;&lt;coldimcount&gt;2&lt;/coldimcount&gt;&lt;rowdimcount&gt;3&lt;/rowdimcount&gt;&lt;datawidth&gt;23&lt;/datawidth&gt;&lt;dataheight&gt;115&lt;/dataheight&gt;&lt;guid&gt;8ed6f08e-d90d-4919-8f82-242feb0f31a4&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1&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-08-26T15:16:02&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t>
  </si>
  <si>
    <t>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type="rangeselectionitem"&gt;&lt;address&gt;'T_01_01'!$O$81&lt;/address&gt;&lt;worksheetname&gt;T_01_01&lt;/worksheetname&gt;&lt;/customselectionitem&gt;&lt;variable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type="Member"&gt;&lt;member&gt;&lt;uniquename&gt;[10 Currency Leg2].[10 Currency Leg2].[Currency].&amp;amp;[USD]&lt;/uniquename&gt;&lt;/member&gt;&lt;variable type="Int32" name="offset"&gt;&lt;value&gt;0&lt;/value&gt;&lt;/variable&gt;&lt;/memberselection&gt;&lt;/memberselections&gt;&lt;/memberset&gt;&lt;/membersets&gt;&lt;memberproperties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t>
  </si>
  <si>
    <t>&gt;0&lt;/nonempty&gt;&lt;drillandreplacemembers&gt;&lt;memberset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type="Member"&gt;&lt;member&gt;&lt;uniquename&gt;[09 Currency Leg1].[09 Currency Leg1].[Currency].&amp;amp;[TO1]&lt;/uniquename&gt;&lt;/member&gt;&lt;variable type="Int32" name="offset"&gt;&lt;value&gt;0&lt;/value&gt;&lt;/variable&gt;&lt;/memberselection&gt;&lt;memberselection type="Member"&gt;&lt;customselectionitem type="rangeselectionitem"&gt;&lt;address&gt;'T_03_01'!$Q$59:$V$63&lt;/address&gt;&lt;worksheetname&gt;T_03_01&lt;/worksheetname&gt;&lt;/customselectionitem&gt;&lt;variable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1&lt;/nonempty&gt;&lt;forcenonempty&gt;0&lt;/forcenonempty&gt;&lt;crossjoinouterfirst&gt;0&lt;/crossjoinouterfirst&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t>
  </si>
  <si>
    <t>&lt;/drillhierarchyreversed&gt;&lt;singlememonfilt&gt;0&lt;/singlememonfilt&gt;&lt;membersets&gt;&lt;memberset combination="1"&gt;&lt;memberselections&gt;&lt;memberselection type="Member"&gt;&lt;member&gt;&lt;uniquename&gt;[03 Instrument].[03 Instrument].[L1].&amp;amp;[B]&lt;/uniquename&gt;&lt;/member&gt;&lt;variable type="Int32" name="offset"&gt;&lt;value&gt;0&lt;/value&gt;&lt;/variable&gt;&lt;/memberselection&gt;&lt;memberselection type="Member"&gt;&lt;member&gt;&lt;uniquename&gt;[03 Instrument].[03 Instrument].[L3].&amp;amp;[E]&lt;/uniquename&gt;&lt;/member&gt;&lt;variable type="Int32" name="offset"&gt;&lt;value&gt;0&lt;/value&gt;&lt;/variable&gt;&lt;/memberselection&gt;&lt;memberselection type="Member"&gt;&lt;member&gt;&lt;uniquename&gt;[03 Instrument].[03 Instrument].[L3].&amp;amp;[H]&lt;/uniquename&gt;&lt;/member&gt;&lt;variable type="Int32" name="offset"&gt;&lt;value&gt;0&lt;/value&gt;&lt;/variable&gt;&lt;/memberselection&gt;&lt;memberselection type="Member"&gt;&lt;member&gt;&lt;uniquename&gt;[03 Instrument].[03 Instrument].[L2].&amp;amp;[I]&lt;/uniquename&gt;&lt;/member&gt;&lt;variable type="Int32" name="offset"&gt;&lt;value&gt;0&lt;/value&gt;&lt;/variable&gt;&lt;/memberselection&gt;&lt;memberselection type="Member"&gt;&lt;member&gt;&lt;uniquename&gt;[03 Instrument].[03 Instrument].[L1].&amp;amp;[R]&lt;/uniquename&gt;&lt;/member&gt;&lt;variable type="Int32" name="offset"&gt;&lt;value&gt;0&lt;/value&gt;&lt;/variable&gt;&lt;/memberselection&gt;&lt;memberselection type="Member"&gt;&lt;member&gt;&lt;uniquename&gt;[03 Instrument].[03 Instrument].[L0].&amp;amp;[A]&lt;/uniquename&gt;&lt;/member&gt;&lt;variable type="Int32" name="offset"&gt;&lt;value&gt;0&lt;/value&gt;&lt;/variable&gt;&lt;/memberselection&gt;&lt;memberselection type="Member"&gt;&lt;member&gt;&lt;uniquename&gt;[03 Instrument].[03 Instrument].[Instrument].&amp;amp;[G]&lt;/uniquename&gt;&lt;/member&gt;&lt;variable type="Int32" name="offset"&gt;&lt;value&gt;0&lt;/value&gt;&lt;/variable&gt;&lt;/memberselection&gt;&lt;memberselection type="Member"&gt;&lt;member&gt;&lt;uniquename&gt;[03 Instrument].[03 Instrument].[L1].&amp;amp;[Z]&lt;/uniquename&gt;&lt;/member&gt;&lt;variable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Sector].[L0].&amp;amp;[A]&lt;/uniquename&gt;&lt;/member&gt;&lt;variable type="Int32" name="offset"&gt;&lt;value&gt;0&lt;/value&gt;&lt;/variable&gt;&lt;/memberselection&gt;&lt;memberselection type="Member"&gt;&lt;member&gt;&lt;uniquename&gt;[06 Counterparty Sector].[06 Counterparty Sector].[L1].&amp;amp;[B]&lt;/uniquename&gt;&lt;/member&gt;&lt;variable type="Int32" name="offset"&gt;&lt;value&gt;0&lt;/value&gt;&lt;/variable&gt;&lt;/memberselection&gt;&lt;memberselection type="Member"&gt;&lt;member&gt;&lt;uniquename&gt;[06 Counterparty Sector].[06 Counterparty Sector].[L1].&amp;amp;[C]&lt;/uniquename&gt;&lt;/member&gt;&lt;variable type="Int32" name="offset"&gt;&lt;value&gt;0&lt;/value&gt;&lt;/variable&gt;&lt;/memberselection&gt;&lt;memberselection type="Member"&gt;&lt;member&gt;&lt;uniquename&gt;[06 Counterparty Sector].[06 Counterparty Sector].[Counterparty Sector].&amp;amp;[D]&lt;/uniquename&gt;&lt;/member&gt;&lt;variable type="Int32" name="offset"&gt;&lt;value&gt;0&lt;/value&gt;&lt;/variable&gt;&lt;/memberselection&gt;&lt;memberselection type="Member"&gt;&lt;member&gt;&lt;uniquename&gt;[06 Counterparty Sector].[06 Counterparty Sector].[Counterparty Sector].&amp;amp;[E]&lt;/uniquename&gt;&lt;/member&gt;&lt;variable type="Int32" name="offset"&gt;&lt;value&gt;0&lt;/value&gt;&lt;/variable&gt;&lt;/memberselection&gt;&lt;memberselection type="Member"&gt;&lt;member&gt;&lt;uniquename&gt;[06 Counterparty Sector].[06 Counterparty Sector].[Counterparty Sector].&amp;amp;[F]&lt;/uniquename&gt;&lt;/member&gt;&lt;variable type="Int32" name="offset"&gt;&lt;value&gt;0&lt;/value&gt;&lt;/variable&gt;&lt;/memberselection&gt;&lt;memberselection type="Member"&gt;&lt;member&gt;&lt;uniquename&gt;[06 Counterparty Sector].[06 Counterparty Sector].[Counterparty Sector].&amp;amp;[G]&lt;/uniquename&gt;&lt;/member&gt;&lt;variable type="Int32" name="offset"&gt;&lt;value&gt;0&lt;/value&gt;&lt;/variable&gt;&lt;/memberselection&gt;&lt;memberselection type="Member"&gt;&lt;member&gt;&lt;uniquename&gt;[06 Counterparty Sector].[06 Counterparty Sector].[Counterparty Sector].&amp;amp;[P]&lt;/uniquename&gt;&lt;/member&gt;&lt;variable type="Int32" name="offset"&gt;&lt;value&gt;0&lt;/value&gt;&lt;/variable&gt;&lt;/memberselection&gt;&lt;memberselection type="Member"&gt;&lt;member&gt;&lt;uniquename&gt;[06 Counterparty Sector].[06 Counterparty Sector].[L1].&amp;amp;[U]&lt;/uniquename&gt;&lt;/member&gt;&lt;variable type="Int32" name="offset"&gt;&lt;value&gt;0&lt;/value&gt;&lt;/variable&gt;&lt;/memberselection&gt;&lt;memberselection type="Member"&gt;&lt;member&gt;&lt;uniquename&gt;[06 Counterparty Sector].[06 Counterparty Sector].[L0].&amp;amp;[V]&lt;/uniquename&gt;&lt;/member&gt;&lt;variable type="Int32" name="offset"&gt;&lt;value&gt;0&lt;/value&gt;&lt;/variable&gt;&lt;/memberselection&gt;&lt;memberselection type="Member"&gt;&lt;member&gt;&lt;uniquename&gt;[06 Counterparty Sector].[06 Counterparty Sector].[L0].&amp;amp;[W]&lt;/uniquename&gt;&lt;/member&gt;&lt;variable type="Int32" name="offset"&gt;&lt;value&gt;0&lt;/value&gt;&lt;/variable&gt;&lt;/memberselection&gt;&lt;/memberselections&gt;&lt;/memberset&gt;&lt;/membersets&gt;&lt;memberproperties noatat="1" /&gt;&lt;/dimension&gt;&lt;dimension&gt;&lt;uniquename&gt;[07 Location of Counterparty].[07 Location of Counterparty]&lt;/uniquename&gt;&lt;FeedInToFilters&gt;0&lt;/FeedInToFilter</t>
  </si>
  <si>
    <t>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type="Member"&gt;&lt;member&gt;&lt;uniquename&gt;[07 Location of Counterparty].[07 Location of Counterparty].[L0].&amp;amp;[5J]&lt;/uniquename&gt;&lt;/member&gt;&lt;variable type="Int32" name="offset"&gt;&lt;value&gt;0&lt;/value&gt;&lt;/variable&gt;&lt;/memberselection&gt;&lt;memberselection type="Member"&gt;&lt;member&gt;&lt;uniquename&gt;[07 Location of Counterparty].[07 Location of Counterparty].[L1].&amp;amp;[1E]&lt;/uniquename&gt;&lt;/member&gt;&lt;variable type="Int32" name="offset"&gt;&lt;value&gt;0&lt;/value&gt;&lt;/variable&gt;&lt;/memberselection&gt;&lt;memberselection type="Member"&gt;&lt;member&gt;&lt;uniquename&gt;[07 Location of Counterparty].[07 Location of Counterparty].[L1].&amp;amp;[5Z]&lt;/uniquename&gt;&lt;/member&gt;&lt;variable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
  </si>
  <si>
    <t>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0,12,1,1&lt;/titlearea&gt;&lt;filterarea&gt;0,0,2,12&lt;/filterarea&gt;&lt;dataouterarea&gt;0,14,26,118&lt;/dataouterarea&gt;&lt;/serialisationinfo&gt;&lt;layout&gt;0&lt;/layout&gt;&lt;compactAxes&gt;&lt;axis&gt;2&lt;/axis&gt;&lt;/compactAxes&gt;&lt;/grid&gt;&lt;grid&gt;&lt;x&gt;13&lt;/x&gt;&lt;y&gt;196&lt;/y&gt;&lt;password /&gt;&lt;applyrestrictionsinexcel&gt;1&lt;/applyrestrictionsinexcel&gt;&lt;applycubeformatting&gt;0&lt;/applycubeformatting&gt;&lt;expandsetsonheaders&gt;0&lt;/expandsetsonheaders&gt;&lt;formatnoborders&gt;0&lt;/formatnoborders&gt;&lt;coldimcount&gt;2&lt;/coldimcount&gt;&lt;rowdimcount&gt;3&lt;/rowdimcount&gt;&lt;datawidth&gt;23&lt;/datawidth&gt;&lt;dataheight&gt;16&lt;/dataheight&gt;&lt;guid&gt;58d01e94-af79-4941-9cb1-29036f3b6c72&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1&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-08-26T15:16:02&lt;/lastconnected&gt;&lt;savepassword&gt;False&lt;/savepassword&gt;&lt;authtype&gt;0&lt;/authtype&gt;&lt;resolvertype&gt;0&lt;/resolvertype&gt;&lt;propvars&gt;&lt;prop name="MDX Missing Member Mode"&gt;&lt;variable type="String" name="value"&gt;&lt;value&gt;Error&lt;/value&gt;&lt;/variable&gt;&lt;/prop&gt;&lt;/propvars&gt;&lt;commandtimeout</t>
  </si>
  <si>
    <t xml:space="preserve">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type="rangeselectionitem"&gt;&lt;address&gt;'T_01_01'!$O$81&lt;/address&gt;&lt;worksheetname&gt;T_01_01&lt;/worksheetname&gt;&lt;/customselectionitem&gt;&lt;variable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t>
  </si>
  <si>
    <t>lhierarchyreversed&gt;&lt;singlememonfilt&gt;0&lt;/singlememonfilt&gt;&lt;membersets&gt;&lt;memberset combination="1"&gt;&lt;memberselections&gt;&lt;memberselection type="Member"&gt;&lt;customselectionitem type="rangeselectionitem"&gt;&lt;address&gt;'T_03_01'!$O$64&lt;/address&gt;&lt;worksheetname&gt;T_03_01&lt;/worksheetname&gt;&lt;/customselectionitem&gt;&lt;variable type="Int32" name="offset"&gt;&lt;value&gt;0&lt;/value&gt;&lt;/variable&gt;&lt;/memberselection&gt;&lt;/memberselections&gt;&lt;/memberset&gt;&lt;/membersets&gt;&lt;memberproperties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type="Member"&gt;&lt;member&gt;&lt;uniquename&gt;[09 Currency Leg1].[09 Currency Leg1].[Currency].&amp;amp;[TO1]&lt;/uniquename&gt;&lt;/mem</t>
  </si>
  <si>
    <t>ber&gt;&lt;variable type="Int32" name="offset"&gt;&lt;value&gt;0&lt;/value&gt;&lt;/variable&gt;&lt;/memberselection&gt;&lt;memberselection type="Member"&gt;&lt;customselectionitem type="rangeselectionitem"&gt;&lt;address&gt;'T_03_01'!$Q$59:$V$63&lt;/address&gt;&lt;worksheetname&gt;T_03_01&lt;/worksheetname&gt;&lt;/customselectionitem&gt;&lt;variable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Instrument].[L3].&amp;amp;[E]&lt;/uniquename&gt;&lt;/member&gt;&lt;variable type="Int32" name="offset"&gt;&lt;value&gt;0&lt;/value&gt;&lt;/variable&gt;&lt;/memberselection&gt;&lt;memberselection type="Member"&gt;&lt;member&gt;&lt;uniquename&gt;[03 Instrument].[03 Instrument].[L3].&amp;amp;[H]&lt;/uniquename&gt;&lt;/member&gt;&lt;variable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Sector].[L0].&amp;amp;[A]&lt;/uniquename&gt;&lt;/member&gt;&lt;variable type="Int32" name="offset"&gt;&lt;value&gt;0&lt;/value&gt;&lt;/variable&gt;&lt;/memberselection&gt;&lt;/memberselections&gt;&lt;/memberset&gt;&lt;/membersets&gt;&lt;memberproperties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type="Member"&gt;&lt;member&gt;&lt;uniquename&gt;[11 Maturity].[11 Maturity].[L0].&amp;amp;[A]&lt;/uniquename&gt;&lt;/member&gt;&lt;variable type="Int32" name="offset"&gt;&lt;value&gt;0&lt;/value&gt;&lt;/variable&gt;&lt;/memberselection&gt;&lt;memberselection type="Member"&gt;&lt;member&gt;&lt;uniquename&gt;[11 Maturity].[11 Maturity].[L1].&amp;amp;[G]&lt;/uniquename&gt;&lt;/member&gt;&lt;variable type="Int32" name="offset"&gt;&lt;value&gt;0&lt;/value&gt;&lt;/variable&gt;&lt;/memberselection&gt;&lt;memberselection type="Member"&gt;&lt;member&gt;&lt;uniquename&gt;[11 Maturity].[11 Maturity].[Maturity].&amp;amp;[3]&lt;/uniquename&gt;&lt;/member&gt;&lt;variable type="Int32" name="offset"&gt;&lt;value&gt;0&lt;/value&gt;&lt;/variable&gt;&lt;/memberselection&gt;&lt;memberselection type="Member"&gt;&lt;member&gt;&lt;uniquename&gt;[11 Maturity].[11 Maturity].[Maturity].&amp;amp;[4]&lt;/uniquename&gt;&lt;/member&gt;&lt;variable type="Int32" name="offset"&gt;&lt;value&gt;0&lt;/value&gt;&lt;/variable&gt;&lt;/memberselection&gt;&lt;memberselection type="Member"&gt;&lt;member&gt;&lt;uniquename&gt;[11 Maturity].[11 Maturity].[L1].&amp;amp;[H]&lt;/uniquename&gt;&lt;/member&gt;&lt;variable type="Int32" name="offset"&gt;&lt;value&gt;0&lt;/value&gt;&lt;/variable&gt;&lt;/memberselection&gt;&lt;memberselection type="Member"&gt;&lt;member&gt;&lt;uniquename&gt;[11 Maturity].[11 Maturity].[L1].&amp;amp;[J]&lt;/uniquename&gt;&lt;/member&gt;&lt;variable type="Int32" name="offset"&gt;&lt;value&gt;0&lt;/value&gt;&lt;/variable&gt;&lt;/memberselection&gt;&lt;memberselection type="Member"&gt;&lt;member&gt;&lt;uniquename&gt;[11 Maturity].[11 Maturity].[L1].&amp;amp;[V]&lt;/uniquename&gt;&lt;/member&gt;&lt;variable type="Int32" name="offset"&gt;&lt;value&gt;0&lt;/value&gt;&lt;/variable&gt;&lt;/memberselection&gt;&lt;memberselection type="Member"&gt;&lt;member&gt;&lt;uniquename&gt;[11 Maturity].[11 Maturity].[L1].&amp;amp;[2]&lt;/uniquename&gt;&lt;/member&gt;&lt;variable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t>
  </si>
  <si>
    <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t>
  </si>
  <si>
    <t>"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0,12,1,1&lt;/titlearea&gt;&lt;filterarea&gt;0,0,2,12&lt;/filterarea&gt;&lt;dataouterarea&gt;0,14,26,19&lt;/dataouterarea&gt;&lt;/serialisationinfo&gt;&lt;layout&gt;0&lt;/layout&gt;&lt;compactAxes&gt;&lt;axis&gt;2&lt;/axis&gt;&lt;/compactAxes&gt;&lt;/grid&gt;&lt;/grids&gt;&lt;freestylemode&gt;0&lt;/freestylemode&gt;&lt;requires ismanual="0" allgrids="0" alltables="0" allquerygenerators="0" /&gt;&lt;newwidthforscale&gt;6593.25&lt;/newwidthforscale&gt;&lt;newheightforscale&gt;1351.5&lt;/newheightforscale&gt;&lt;/sheet&gt;&lt;sheet name="T_03_02" protectDownload="0"&gt;&lt;freestylemode&gt;0&lt;/freestylemode&gt;&lt;requires ismanual="0" allgrids="0" alltables="0" allquerygenerators="0" /&gt;&lt;newwidthforscale&gt;4875&lt;/newwidthforscale&gt;&lt;newheightforscale&gt;1352.25&lt;/newheightforscale&gt;&lt;/sheet&gt;&lt;sheet name="T_03_03" protectDownload="0"&gt;&lt;freestylemode&gt;0&lt;/freestylemode&gt;&lt;requires ismanual="0" allgrids="0" alltables="0" allquerygenerators="0" /&gt;&lt;newwidthforscale&gt;4924.5&lt;/newwidthforscale&gt;&lt;newheightforscale&gt;1352.25&lt;/newheightforscale&gt;&lt;/sheet&gt;&lt;sheet name="T_03_04" protectDownload="0"&gt;&lt;freestylemode&gt;0&lt;/freestylemode&gt;&lt;requires ismanual="0" allgrids="0" alltables="0" allquerygenerators="0" /&gt;&lt;newwidthforscale&gt;4872&lt;/newwidthforscale&gt;&lt;newheightforscale&gt;1359&lt;/newheightforscale&gt;&lt;/sheet&gt;&lt;sheet name="T_03_05" protectDownload="0"&gt;&lt;freestylemode&gt;0&lt;/freestylemode&gt;&lt;requires ismanual="0" allgrids="0" alltables="0" allquerygenerators="0" /&gt;&lt;newwidthforscale&gt;4921.5&lt;/newwidthforscale&gt;&lt;newheightforscale&gt;1358.25&lt;/newheightforscale&gt;&lt;/sheet&gt;&lt;sheet name="T_03_06" protectDownload="0"&gt;&lt;freestylemode&gt;0&lt;/freestylemode&gt;&lt;requires ismanual="0" allgrids="0" alltables="0" allquerygenerators="0" /&gt;&lt;newwidthforscale&gt;4872.75&lt;/newwidthforscale&gt;&lt;newheightforscale&gt;1351.5&lt;/newheightforscale&gt;&lt;/sheet&gt;&lt;sheet name="T_03_07" protectDownload="0"&gt;&lt;freestylemode&gt;0&lt;/freestylemode&gt;&lt;requires ismanual="0" allgrids="0" alltables="0" allquerygenerators="0" /&gt;&lt;newwidthforscale&gt;4922.25&lt;/newwidthforscale&gt;&lt;newheightforscale&gt;1350.75&lt;/newheightforscale&gt;&lt;/sheet&gt;&lt;sheet name="T_03_08" protectDownload="0"&gt;&lt;freestylemode&gt;0&lt;/freestylemode&gt;&lt;requires ismanual="0" allgrids="0" alltables="0" allquerygenerators="0" /&gt;&lt;newwidthforscale&gt;4875&lt;/newwidthforscale&gt;&lt;newheightforscale&gt;1362.75&lt;/newheightforscale&gt;&lt;/sheet&gt;&lt;sheet name="T_03_09" protectDownload="0"&gt;&lt;freestylemode&gt;0&lt;/freestylemode&gt;&lt;requires ismanual="0" allgrids="0" alltables="0" allquerygenerators="0" /&gt;&lt;newwidthforscale&gt;4920&lt;/newwidthforscale&gt;&lt;newheightforscale&gt;1323.75&lt;/newheightforscale&gt;&lt;/sheet&gt;&lt;sheet name="T_03_10" protectDownload="0"&gt;&lt;freestylemode&gt;0&lt;/freestylemode&gt;&lt;requires ismanual="0" allgrids="0" alltables="0" allquerygenerators="0" /&gt;&lt;newwidthforscale&gt;4872.75&lt;/newwidthforscale&gt;&lt;newheightforscale&gt;1331.25&lt;/newheightforscale&gt;&lt;/sheet&gt;&lt;sheet name="T_03_11" protectDownload="0"&gt;&lt;freestylemode&gt;0&lt;/freestylemode&gt;&lt;requires ismanual="0" allgrids="0" alltables="0" allquerygenerators="0" /&gt;&lt;newwidthforscale&gt;4926.75&lt;/newwidthforscale&gt;&lt;newheightforscale&gt;1323.75&lt;/newheightforscale&gt;&lt;/sheet&gt;&lt;sheet name="T_03_12" protectDownload="0"&gt;&lt;freestylemode&gt;0&lt;/freestylemode&gt;&lt;requires ismanual="0" allgrids="0" alltables="0" allquerygenerators="0" /&gt;&lt;newwidthforscale&gt;4874.25&lt;/newwidthforscale&gt;&lt;newheightforscale&gt;1335&lt;/newheightforscale&gt;&lt;/sheet&gt;&lt;sheet name="T_04_01" protectDownload="0"&gt;&lt;grids&gt;&lt;grid&gt;&lt;x&gt;12&lt;/x&gt;&lt;y&gt;59&lt;/y&gt;&lt;password /&gt;&lt;applyrestrictionsinexcel&gt;1&lt;/applyrestrictionsinexcel&gt;&lt;applycubeformatting&gt;0&lt;/applycubeformatting&gt;&lt;expandsetsonheaders&gt;0&lt;/expandsetsonheaders&gt;&lt;formatnoborders&gt;0&lt;/formatnoborders&gt;&lt;coldimcount&gt;2&lt;/coldimcount&gt;&lt;rowdimcount&gt;3&lt;/rowdimcount&gt;&lt;datawidth&gt;15&lt;/datawidth&gt;&lt;dataheight&gt;115&lt;/dataheight&gt;&lt;guid&gt;cb862dda-92e9-4b0e-a55e-924ac34e7ff3&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t>
  </si>
  <si>
    <t>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1&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-08-26T15:16:02&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type="rangeselectionitem"&gt;&lt;address&gt;'T_01_01'!$O$81&lt;/address&gt;&lt;worksheetname&gt;T_01_01&lt;/worksheetname&gt;&lt;/customselectionitem&gt;&lt;variable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t>
  </si>
  <si>
    <t>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type="Member"&gt;&lt;member&gt;&lt;uniquename&gt;[10 Currency Leg2].[10 Currency Leg2].[Currency].&amp;amp;[EUR]&lt;/uniquename&gt;&lt;/member&gt;&lt;variable type="Int32" name="offset"&gt;&lt;value&gt;0&lt;/value&gt;&lt;/variable&gt;&lt;/memberselection&gt;&lt;/memberselections&gt;&lt;/memberset&gt;&lt;/membersets&gt;&lt;memberproperties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0&lt;/nonempty&gt;&lt;forcenonempty&gt;0&lt;/forcenonempty&gt;&lt;crossjoinouterfirst&gt;0&lt;/crossjoinouterfirst&gt;&lt;ExcludeCalcMembers&gt;0&lt;/ExcludeCalcMembers&gt;&lt;SetCombinationMode&gt;0&lt;/SetCombinationMode&gt;&lt;dimensi</t>
  </si>
  <si>
    <t>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type="Member"&gt;&lt;member&gt;&lt;uniquename&gt;[09 Currency Leg1].[09 Currency Leg1].[Currency].&amp;amp;[TO1]&lt;/uniquename&gt;&lt;/member&gt;&lt;variable type="Int32" name="offset"&gt;&lt;value&gt;0&lt;/value&gt;&lt;/variable&gt;&lt;/memberselection&gt;&lt;memberselection type="Member"&gt;&lt;customselectionitem type="rangeselectionitem"&gt;&lt;address&gt;'T_04_01'!$Q$60:$U$63&lt;/address&gt;&lt;worksheetname&gt;T_04_01&lt;/worksheetname&gt;&lt;/customselectionitem&gt;&lt;variable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1&lt;/nonempty&gt;&lt;forcenonempty&gt;0&lt;/forcenonempty&gt;&lt;crossjoinouterfirst&gt;0&lt;/crossjoinouterfirst&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Instrument].[L1].&amp;amp;[B]&lt;/uniquename&gt;&lt;/member&gt;&lt;variable type="Int32" name="offset"&gt;&lt;value&gt;0&lt;/value&gt;&lt;/variable&gt;&lt;/memberselection&gt;&lt;memberselection type="Member"&gt;&lt;member&gt;&lt;uniquename&gt;[03 Instrument].[03 Instrument].[L3].&amp;amp;[E]&lt;/uniquename&gt;&lt;/member&gt;&lt;variable type="Int32" name="offset"&gt;&lt;value&gt;0&lt;/value&gt;&lt;/variable&gt;&lt;/memberselection&gt;&lt;memberselection type="Member"&gt;&lt;member&gt;&lt;uniquename&gt;[03 Instrument].[03 Instrument].[L3].&amp;amp;[H]&lt;/uniquename&gt;&lt;/member&gt;&lt;variable type="Int32" name="offset"&gt;&lt;value&gt;0&lt;/value&gt;&lt;/variable&gt;&lt;/memberselection&gt;&lt;memberselection type="Member"&gt;&lt;member&gt;&lt;uniquename&gt;[03 Instrument].[03 Instrument].[L2].&amp;amp;[I]&lt;/uniquename&gt;&lt;/member&gt;&lt;variable type="Int32" name="offset"&gt;&lt;value&gt;0&lt;/value&gt;&lt;/variable&gt;&lt;/memberselection&gt;&lt;memberselection type="Member"&gt;&lt;member&gt;&lt;uniquename&gt;[03 Instrument].[03 Instrument].[L1].&amp;amp;[R]&lt;/uniquename&gt;&lt;/member&gt;&lt;variable type="Int32" name="offset"&gt;&lt;value&gt;0&lt;/value&gt;&lt;/variable&gt;&lt;/memberselection&gt;&lt;memberselection type="Member"&gt;&lt;member&gt;&lt;uniquename&gt;[03 Instrument].[03 Instrument].[L0].&amp;amp;[A]&lt;/uniquename&gt;&lt;/member&gt;&lt;variable type="Int32" name="offset"&gt;&lt;value&gt;0&lt;/value&gt;&lt;/variable&gt;&lt;/memberselection&gt;&lt;memberselection type="Member"&gt;&lt;member&gt;&lt;uniquename&gt;[03 Instrument].[03 Instrument].[Instrument].&amp;amp;[G]&lt;/uniquename&gt;&lt;/member&gt;&lt;variable type="Int32" name="offset"&gt;&lt;value&gt;0&lt;/value&gt;&lt;/variable&gt;&lt;/memberselection&gt;&lt;memberselection type="Member"&gt;&lt;member&gt;&lt;uniquename&gt;[03 Instrument].[03 Instrument].[L1].&amp;amp;[Z]&lt;/uniquename&gt;&lt;/member&gt;&lt;variable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Sector].[L0].&amp;amp;[A]&lt;/uniquename&gt;&lt;/member&gt;&lt;variable type="I</t>
  </si>
  <si>
    <t>nt32" name="offset"&gt;&lt;value&gt;0&lt;/value&gt;&lt;/variable&gt;&lt;/memberselection&gt;&lt;memberselection type="Member"&gt;&lt;member&gt;&lt;uniquename&gt;[06 Counterparty Sector].[06 Counterparty Sector].[L1].&amp;amp;[B]&lt;/uniquename&gt;&lt;/member&gt;&lt;variable type="Int32" name="offset"&gt;&lt;value&gt;0&lt;/value&gt;&lt;/variable&gt;&lt;/memberselection&gt;&lt;memberselection type="Member"&gt;&lt;member&gt;&lt;uniquename&gt;[06 Counterparty Sector].[06 Counterparty Sector].[L1].&amp;amp;[C]&lt;/uniquename&gt;&lt;/member&gt;&lt;variable type="Int32" name="offset"&gt;&lt;value&gt;0&lt;/value&gt;&lt;/variable&gt;&lt;/memberselection&gt;&lt;memberselection type="Member"&gt;&lt;member&gt;&lt;uniquename&gt;[06 Counterparty Sector].[06 Counterparty Sector].[Counterparty Sector].&amp;amp;[D]&lt;/uniquename&gt;&lt;/member&gt;&lt;variable type="Int32" name="offset"&gt;&lt;value&gt;0&lt;/value&gt;&lt;/variable&gt;&lt;/memberselection&gt;&lt;memberselection type="Member"&gt;&lt;member&gt;&lt;uniquename&gt;[06 Counterparty Sector].[06 Counterparty Sector].[Counterparty Sector].&amp;amp;[E]&lt;/uniquename&gt;&lt;/member&gt;&lt;variable type="Int32" name="offset"&gt;&lt;value&gt;0&lt;/value&gt;&lt;/variable&gt;&lt;/memberselection&gt;&lt;memberselection type="Member"&gt;&lt;member&gt;&lt;uniquename&gt;[06 Counterparty Sector].[06 Counterparty Sector].[Counterparty Sector].&amp;amp;[F]&lt;/uniquename&gt;&lt;/member&gt;&lt;variable type="Int32" name="offset"&gt;&lt;value&gt;0&lt;/value&gt;&lt;/variable&gt;&lt;/memberselection&gt;&lt;memberselection type="Member"&gt;&lt;member&gt;&lt;uniquename&gt;[06 Counterparty Sector].[06 Counterparty Sector].[Counterparty Sector].&amp;amp;[G]&lt;/uniquename&gt;&lt;/member&gt;&lt;variable type="Int32" name="offset"&gt;&lt;value&gt;0&lt;/value&gt;&lt;/variable&gt;&lt;/memberselection&gt;&lt;memberselection type="Member"&gt;&lt;member&gt;&lt;uniquename&gt;[06 Counterparty Sector].[06 Counterparty Sector].[Counterparty Sector].&amp;amp;[P]&lt;/uniquename&gt;&lt;/member&gt;&lt;variable type="Int32" name="offset"&gt;&lt;value&gt;0&lt;/value&gt;&lt;/variable&gt;&lt;/memberselection&gt;&lt;memberselection type="Member"&gt;&lt;member&gt;&lt;uniquename&gt;[06 Counterparty Sector].[06 Counterparty Sector].[L1].&amp;amp;[U]&lt;/uniquename&gt;&lt;/member&gt;&lt;variable type="Int32" name="offset"&gt;&lt;value&gt;0&lt;/value&gt;&lt;/variable&gt;&lt;/memberselection&gt;&lt;memberselection type="Member"&gt;&lt;member&gt;&lt;uniquename&gt;[06 Counterparty Sector].[06 Counterparty Sector].[L0].&amp;amp;[V]&lt;/uniquename&gt;&lt;/member&gt;&lt;variable type="Int32" name="offset"&gt;&lt;value&gt;0&lt;/value&gt;&lt;/variable&gt;&lt;/memberselection&gt;&lt;memberselection type="Member"&gt;&lt;member&gt;&lt;uniquename&gt;[06 Counterparty Sector].[06 Counterparty Sector].[L0].&amp;amp;[W]&lt;/uniquename&gt;&lt;/member&gt;&lt;variable type="Int32" name="offset"&gt;&lt;value&gt;0&lt;/value&gt;&lt;/variable&gt;&lt;/memberselection&gt;&lt;/memberselections&gt;&lt;/memberset&gt;&lt;/membersets&gt;&lt;memberproperties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type="Member"&gt;&lt;member&gt;&lt;uniquename&gt;[07 Location of Counterparty].[07 Location of Counterparty].[L0].&amp;amp;[5J]&lt;/uniquename&gt;&lt;/member&gt;&lt;variable type="Int32" name="offset"&gt;&lt;value&gt;0&lt;/value&gt;&lt;/variable&gt;&lt;/memberselection&gt;&lt;memberselection type="Member"&gt;&lt;member&gt;&lt;uniquename&gt;[07 Location of Counterparty].[07 Location of Counterparty].[L1].&amp;amp;[1E]&lt;/uniquename&gt;&lt;/member&gt;&lt;variable type="Int32" name="offset"&gt;&lt;value&gt;0&lt;/value&gt;&lt;/variable&gt;&lt;/memberselection&gt;&lt;memberselection type="Member"&gt;&lt;member&gt;&lt;uniquename&gt;[07 Location of Counterparty].[07 Location of Counterparty].[L1].&amp;amp;[5Z]&lt;/uniquename&gt;&lt;/member&gt;&lt;variable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t>
  </si>
  <si>
    <t>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0,12,1,1&lt;/titlearea&gt;&lt;filterarea&gt;0,0,2,12&lt;/filterarea&gt;&lt;dataouterarea&gt;0,14,18,118&lt;/dataouterarea&gt;&lt;/serialisationinfo&gt;&lt;layout&gt;0&lt;/layout&gt;&lt;compactAxes&gt;&lt;axis&gt;2&lt;/axis&gt;&lt;/compactAxes&gt;&lt;/grid&gt;&lt;grid&gt;&lt;x&gt;12&lt;/x&gt;&lt;y&gt;196&lt;/y&gt;&lt;password /&gt;&lt;applyrestrictionsinexcel&gt;1&lt;/applyrestrictionsinexcel&gt;&lt;applycubeformatting&gt;0&lt;/applycubeformatting&gt;&lt;expandsetsonheaders&gt;0&lt;/expandsetsonheaders&gt;&lt;formatnoborders&gt;0&lt;/formatnoborders&gt;&lt;coldimcount&gt;2&lt;/coldimcount&gt;&lt;rowdimcount&gt;3&lt;/rowdimcount&gt;&lt;datawidth&gt;15&lt;/datawidth&gt;&lt;dataheight&gt;16&lt;/dataheight&gt;&lt;</t>
  </si>
  <si>
    <t>guid&gt;50923964-19e9-490d-b2e5-369ca466c749&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1&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-08-26T15:16:02&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t>
  </si>
  <si>
    <t>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type="rangeselectionitem"&gt;&lt;address&gt;'T_01_01'!$O$81&lt;/address&gt;&lt;worksheetname&gt;T_01_01&lt;/worksheetname&gt;&lt;/customselectionitem&gt;&lt;variable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type="rangeselectionitem"&gt;&lt;address&gt;'T_04_01'!$N$65&lt;/address&gt;&lt;worksheetname&gt;T_04_01&lt;/worksheetname&gt;&lt;/customselectionitem&gt;&lt;variable type="Int32" name="offset"&gt;&lt;value&gt;0&lt;/value&gt;&lt;/variable&gt;&lt;/memberselection&gt;&lt;/memberselections&gt;&lt;/memberset&gt;&lt;/membersets&gt;&lt;memberproperties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t>
  </si>
  <si>
    <t>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type="Member"&gt;&lt;member&gt;&lt;uniquename&gt;[09 Currency Leg1].[09 Currency Leg1].[Currency].&amp;amp;[TO1]&lt;/uniquename&gt;&lt;/member&gt;&lt;variable type="Int32" name="offset"&gt;&lt;value&gt;0&lt;/value&gt;&lt;/variable&gt;&lt;/memberselection&gt;&lt;memberselection type="Member"&gt;&lt;customselectionitem type="rangeselectionitem"&gt;&lt;address&gt;'T_04_01'!$Q$60:$U$63&lt;/address&gt;&lt;worksheetname&gt;T_04_01&lt;/worksheetname&gt;&lt;/customselectionitem&gt;&lt;variable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Instrument].[L3].&amp;amp;[E]&lt;/uniquename&gt;&lt;/member&gt;&lt;variable type="Int32" name="offset"&gt;&lt;value&gt;0&lt;/value&gt;&lt;/variable&gt;&lt;/memberselection&gt;&lt;memberselection type="Member"&gt;&lt;member&gt;&lt;uniquename&gt;[03 Instrument].[03 Instrument].[L3].&amp;amp;[H]&lt;/uniquename&gt;&lt;/member&gt;&lt;variable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Sector].[L0].&amp;amp;[A]&lt;/uniquename&gt;&lt;/member&gt;&lt;variable type="Int32" name="offset"&gt;&lt;value&gt;0&lt;/value&gt;&lt;/variable&gt;&lt;/memberselection&gt;&lt;/memb</t>
  </si>
  <si>
    <t>erselections&gt;&lt;/memberset&gt;&lt;/membersets&gt;&lt;memberproperties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type="Member"&gt;&lt;member&gt;&lt;uniquename&gt;[11 Maturity].[11 Maturity].[L0].&amp;amp;[A]&lt;/uniquename&gt;&lt;/member&gt;&lt;variable type="Int32" name="offset"&gt;&lt;value&gt;0&lt;/value&gt;&lt;/variable&gt;&lt;/memberselection&gt;&lt;memberselection type="Member"&gt;&lt;member&gt;&lt;uniquename&gt;[11 Maturity].[11 Maturity].[L1].&amp;amp;[G]&lt;/uniquename&gt;&lt;/member&gt;&lt;variable type="Int32" name="offset"&gt;&lt;value&gt;0&lt;/value&gt;&lt;/variable&gt;&lt;/memberselection&gt;&lt;memberselection type="Member"&gt;&lt;member&gt;&lt;uniquename&gt;[11 Maturity].[11 Maturity].[Maturity].&amp;amp;[3]&lt;/uniquename&gt;&lt;/member&gt;&lt;variable type="Int32" name="offset"&gt;&lt;value&gt;0&lt;/value&gt;&lt;/variable&gt;&lt;/memberselection&gt;&lt;memberselection type="Member"&gt;&lt;member&gt;&lt;uniquename&gt;[11 Maturity].[11 Maturity].[Maturity].&amp;amp;[4]&lt;/uniquename&gt;&lt;/member&gt;&lt;variable type="Int32" name="offset"&gt;&lt;value&gt;0&lt;/value&gt;&lt;/variable&gt;&lt;/memberselection&gt;&lt;memberselection type="Member"&gt;&lt;member&gt;&lt;uniquename&gt;[11 Maturity].[11 Maturity].[L1].&amp;amp;[H]&lt;/uniquename&gt;&lt;/member&gt;&lt;variable type="Int32" name="offset"&gt;&lt;value&gt;0&lt;/value&gt;&lt;/variable&gt;&lt;/memberselection&gt;&lt;memberselection type="Member"&gt;&lt;member&gt;&lt;uniquename&gt;[11 Maturity].[11 Maturity].[L1].&amp;amp;[J]&lt;/uniquename&gt;&lt;/member&gt;&lt;variable type="Int32" name="offset"&gt;&lt;value&gt;0&lt;/value&gt;&lt;/variable&gt;&lt;/memberselection&gt;&lt;memberselection type="Member"&gt;&lt;member&gt;&lt;uniquename&gt;[11 Maturity].[11 Maturity].[L1].&amp;amp;[V]&lt;/uniquename&gt;&lt;/member&gt;&lt;variable type="Int32" name="offset"&gt;&lt;value&gt;0&lt;/value&gt;&lt;/variable&gt;&lt;/memberselection&gt;&lt;memberselection type="Member"&gt;&lt;member&gt;&lt;uniquename&gt;[11 Maturity].[11 Maturity].[L1].&amp;amp;[2]&lt;/uniquename&gt;&lt;/member&gt;&lt;variable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t>
  </si>
  <si>
    <t>mberset combination="1" /&gt;&lt;/drillandreplacemembers&gt;&lt;drillmembersbeforesetfunctions&gt;0&lt;/drillmembersbeforesetfunctions&gt;&lt;drillhierarchyreversed&gt;0&lt;/drillhierarchyreversed&gt;&lt;singlememonfilt&gt;0&lt;/singlememonfilt&gt;&lt;memberproperties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0,12,1,1&lt;/titlearea&gt;&lt;filterarea&gt;0,0,2,12&lt;/filterarea&gt;&lt;dataouterarea&gt;0,14,18,19&lt;/dataouterarea&gt;&lt;/serialisationinfo&gt;&lt;layout&gt;0&lt;/layout&gt;&lt;compactAxes&gt;&lt;axis&gt;2&lt;/axis&gt;&lt;/compactAxes&gt;&lt;/grid&gt;&lt;/grids&gt;&lt;freestylemode&gt;0&lt;/freestylemode&gt;&lt;requires ismanual="0" allgrids="0" alltables="0" allquerygenerators="0" /&gt;&lt;newwidthforscale&gt;6270&lt;/newwidthforscale&gt;&lt;newheightforscale&gt;1351.5&lt;/newheightforscale&gt;&lt;/sheet&gt;&lt;sheet name="T_04_02" protectDownload="0"&gt;&lt;freestylemode&gt;0&lt;/freestylemode&gt;&lt;requires ismanual="0" allgrids="0" alltables="0" allquerygenerators="0" /&gt;&lt;newwidthforscale&gt;4918.5&lt;/newwidthforscale&gt;&lt;newheightforscale&gt;1351.5&lt;/newheightforscale&gt;&lt;/sheet&gt;&lt;sheet name="T_04_03" protectDownload="0"&gt;&lt;freestylemode&gt;0&lt;/freestylemode&gt;&lt;requires ismanual="0" allgrids="0" alltables="0" allquerygenerators="0" /&gt;&lt;newwidthforscale&gt;4972.5&lt;/newwidthforscale&gt;&lt;newheightforscale&gt;1362&lt;/newheightforscale&gt;&lt;/sheet&gt;&lt;sheet name="T_04_04" protectDownload="0"&gt;&lt;freestylemode&gt;0&lt;/freestylemode&gt;&lt;requires ismanual="0" allgrids="0" alltables="0" allquerygenerators="0" /&gt;&lt;newwidthforscale&gt;4923&lt;/newwidthforscale&gt;&lt;newheightforscale&gt;1351.5&lt;/newheightforscale&gt;&lt;/sheet&gt;&lt;sheet name="T_04_05" protectDownload="0"&gt;&lt;freestylemode&gt;0&lt;/freestylemode&gt;&lt;requires ismanual="0" allgrids="0" alltables="0" allquerygenerators="0" /&gt;&lt;newwidthforscale&gt;4971.75&lt;/newwidthforscale&gt;&lt;newheightforscale&gt;1351.5&lt;/newheightforscale&gt;&lt;/sheet&gt;&lt;sheet name="T_04_06" protectDownload="0"&gt;&lt;freestylemode&gt;0&lt;/freestylemode&gt;&lt;requires ismanual="0" allgrids="0" alltables="0" allquerygenerators="0" /&gt;&lt;newwidthforscale&gt;4923&lt;/newwidthforscale&gt;&lt;newheightforscale&gt;1362&lt;/newheightforscale&gt;&lt;/sheet&gt;&lt;sheet name="T_04_07" protectDownload="0"&gt;&lt;freestylemode&gt;0&lt;/freestylemode&gt;&lt;requires ismanual="0" allgrids="0" alltables="0" allquerygenerators="0" /&gt;&lt;newwidthforscale&gt;4922.25&lt;/newwidthforscale&gt;&lt;newheightforscale&gt;1331.25&lt;/newheightforscale&gt;&lt;/sheet&gt;&lt;sheet name="T_04_08" protectDownload="0"&gt;&lt;freestylemode&gt;0&lt;/freestylemode&gt;&lt;requires ismanual="0" allgrids="0" alltables="0" al</t>
  </si>
  <si>
    <t>lquerygenerators="0" /&gt;&lt;newwidthforscale&gt;4917.75&lt;/newwidthforscale&gt;&lt;newheightforscale&gt;1331.25&lt;/newheightforscale&gt;&lt;/sheet&gt;&lt;sheet name="T_04_09" protectDownload="0"&gt;&lt;freestylemode&gt;0&lt;/freestylemode&gt;&lt;requires ismanual="0" allgrids="0" alltables="0" allquerygenerators="0" /&gt;&lt;newwidthforscale&gt;4968.75&lt;/newwidthforscale&gt;&lt;newheightforscale&gt;1334.25&lt;/newheightforscale&gt;&lt;/sheet&gt;&lt;sheet name="T_05_01" protectDownload="0"&gt;&lt;grids&gt;&lt;grid&gt;&lt;x&gt;12&lt;/x&gt;&lt;y&gt;59&lt;/y&gt;&lt;password /&gt;&lt;applyrestrictionsinexcel&gt;1&lt;/applyrestrictionsinexcel&gt;&lt;applycubeformatting&gt;0&lt;/applycubeformatting&gt;&lt;expandsetsonheaders&gt;0&lt;/expandsetsonheaders&gt;&lt;formatnoborders&gt;0&lt;/formatnoborders&gt;&lt;coldimcount&gt;2&lt;/coldimcount&gt;&lt;rowdimcount&gt;3&lt;/rowdimcount&gt;&lt;datawidth&gt;10&lt;/datawidth&gt;&lt;dataheight&gt;115&lt;/dataheight&gt;&lt;guid&gt;c0b08368-6e59-4efc-bdf8-fba76537fc33&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1&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-08-26T15:16:02&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t>
  </si>
  <si>
    <t>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type="rangeselectionitem"&gt;&lt;address&gt;'T_01_01'!$O$81&lt;/address&gt;&lt;worksheetname&gt;T_01_01&lt;/worksheetname&gt;&lt;/customselectionitem&gt;&lt;variable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type="Member"&gt;&lt;member&gt;&lt;uniquename&gt;[10 Currency Leg2].[10 Currency Leg2].[Currency].&amp;amp;[JPY]&lt;/uniquename&gt;&lt;/member&gt;&lt;variable type="Int32" name="offset"&gt;&lt;value&gt;0&lt;/value&gt;&lt;/variable&gt;&lt;/memberselection&gt;&lt;/memberselections&gt;&lt;/memberset&gt;&lt;/membersets&gt;&lt;memberproperties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t>
  </si>
  <si>
    <t>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type="Member"&gt;&lt;member&gt;&lt;uniquename&gt;[09 Currency Leg1].[09 Currency Leg1].[Currency].&amp;amp;[TO1]&lt;/uniquename&gt;&lt;/member&gt;&lt;variable type="Int32" name="offset"&gt;&lt;value&gt;0&lt;/value&gt;&lt;/variable&gt;&lt;/memberselection&gt;&lt;memberselection type="Member"&gt;&lt;customselectionitem type="rangeselectionitem"&gt;&lt;address&gt;'T_05_01'!$P$60:$T$62&lt;/address&gt;&lt;worksheetname&gt;T_05_01&lt;/worksheetname&gt;&lt;/customselectionitem&gt;&lt;variable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1&lt;/nonempty&gt;&lt;forcenonempty&gt;0&lt;/forcenonempty&gt;&lt;crossjoinouterfirst&gt;0&lt;/crossjoinouterfirst&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Instrument].[L1].&amp;amp;[B]&lt;/uniquename&gt;&lt;/member&gt;&lt;variable type="Int32" name="offset"&gt;&lt;value&gt;0&lt;/value&gt;&lt;/variable&gt;&lt;/memberselection&gt;&lt;memberselection type="Member"&gt;&lt;member&gt;&lt;uniquename&gt;[03 Instrument].[03 Instrument].[L3].&amp;amp;[E]&lt;/uniquename&gt;&lt;/member&gt;&lt;variable type="Int32" name="offset"&gt;&lt;value&gt;0&lt;/value&gt;&lt;/variable&gt;&lt;/memberselection&gt;&lt;memberselection type="Member"&gt;&lt;member&gt;&lt;uniquename&gt;[03 Instrument].[03 Instrument].[L3].&amp;amp;[H]&lt;/uniquename&gt;&lt;/member&gt;&lt;variable ty</t>
  </si>
  <si>
    <t>pe="Int32" name="offset"&gt;&lt;value&gt;0&lt;/value&gt;&lt;/variable&gt;&lt;/memberselection&gt;&lt;memberselection type="Member"&gt;&lt;member&gt;&lt;uniquename&gt;[03 Instrument].[03 Instrument].[L2].&amp;amp;[I]&lt;/uniquename&gt;&lt;/member&gt;&lt;variable type="Int32" name="offset"&gt;&lt;value&gt;0&lt;/value&gt;&lt;/variable&gt;&lt;/memberselection&gt;&lt;memberselection type="Member"&gt;&lt;member&gt;&lt;uniquename&gt;[03 Instrument].[03 Instrument].[L1].&amp;amp;[R]&lt;/uniquename&gt;&lt;/member&gt;&lt;variable type="Int32" name="offset"&gt;&lt;value&gt;0&lt;/value&gt;&lt;/variable&gt;&lt;/memberselection&gt;&lt;memberselection type="Member"&gt;&lt;member&gt;&lt;uniquename&gt;[03 Instrument].[03 Instrument].[L0].&amp;amp;[A]&lt;/uniquename&gt;&lt;/member&gt;&lt;variable type="Int32" name="offset"&gt;&lt;value&gt;0&lt;/value&gt;&lt;/variable&gt;&lt;/memberselection&gt;&lt;memberselection type="Member"&gt;&lt;member&gt;&lt;uniquename&gt;[03 Instrument].[03 Instrument].[Instrument].&amp;amp;[G]&lt;/uniquename&gt;&lt;/member&gt;&lt;variable type="Int32" name="offset"&gt;&lt;value&gt;0&lt;/value&gt;&lt;/variable&gt;&lt;/memberselection&gt;&lt;memberselection type="Member"&gt;&lt;member&gt;&lt;uniquename&gt;[03 Instrument].[03 Instrument].[L1].&amp;amp;[Z]&lt;/uniquename&gt;&lt;/member&gt;&lt;variable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Sector].[L0].&amp;amp;[A]&lt;/uniquename&gt;&lt;/member&gt;&lt;variable type="Int32" name="offset"&gt;&lt;value&gt;0&lt;/value&gt;&lt;/variable&gt;&lt;/memberselection&gt;&lt;memberselection type="Member"&gt;&lt;member&gt;&lt;uniquename&gt;[06 Counterparty Sector].[06 Counterparty Sector].[L1].&amp;amp;[B]&lt;/uniquename&gt;&lt;/member&gt;&lt;variable type="Int32" name="offset"&gt;&lt;value&gt;0&lt;/value&gt;&lt;/variable&gt;&lt;/memberselection&gt;&lt;memberselection type="Member"&gt;&lt;member&gt;&lt;uniquename&gt;[06 Counterparty Sector].[06 Counterparty Sector].[L1].&amp;amp;[C]&lt;/uniquename&gt;&lt;/member&gt;&lt;variable type="Int32" name="offset"&gt;&lt;value&gt;0&lt;/value&gt;&lt;/variable&gt;&lt;/memberselection&gt;&lt;memberselection type="Member"&gt;&lt;member&gt;&lt;uniquename&gt;[06 Counterparty Sector].[06 Counterparty Sector].[Counterparty Sector].&amp;amp;[D]&lt;/uniquename&gt;&lt;/member&gt;&lt;variable type="Int32" name="offset"&gt;&lt;value&gt;0&lt;/value&gt;&lt;/variable&gt;&lt;/memberselection&gt;&lt;memberselection type="Member"&gt;&lt;member&gt;&lt;uniquename&gt;[06 Counterparty Sector].[06 Counterparty Sector].[Counterparty Sector].&amp;amp;[E]&lt;/uniquename&gt;&lt;/member&gt;&lt;variable type="Int32" name="offset"&gt;&lt;value&gt;0&lt;/value&gt;&lt;/variable&gt;&lt;/memberselection&gt;&lt;memberselection type="Member"&gt;&lt;member&gt;&lt;uniquename&gt;[06 Counterparty Sector].[06 Counterparty Sector].[Counterparty Sector].&amp;amp;[F]&lt;/uniquename&gt;&lt;/member&gt;&lt;variable type="Int32" name="offset"&gt;&lt;value&gt;0&lt;/value&gt;&lt;/variable&gt;&lt;/memberselection&gt;&lt;memberselection type="Member"&gt;&lt;member&gt;&lt;uniquename&gt;[06 Counterparty Sector].[06 Counterparty Sector].[Counterparty Sector].&amp;amp;[G]&lt;/uniquename&gt;&lt;/member&gt;&lt;variable type="Int32" name="offset"&gt;&lt;value&gt;0&lt;/value&gt;&lt;/variable&gt;&lt;/memberselection&gt;&lt;memberselection type="Member"&gt;&lt;member&gt;&lt;uniquename&gt;[06 Counterparty Sector].[06 Counterparty Sector].[Counterparty Sector].&amp;amp;[P]&lt;/uniquename&gt;&lt;/member&gt;&lt;variable type="Int32" name="offset"&gt;&lt;value&gt;0&lt;/value&gt;&lt;/variable&gt;&lt;/memberselection&gt;&lt;memberselection type="Member"&gt;&lt;member&gt;&lt;uniquename&gt;[06 Counterparty Sector].[06 Counterparty Sector].[L1].&amp;amp;[U]&lt;/uniquename&gt;&lt;/member&gt;&lt;variable type="Int32" name="offset"&gt;&lt;value&gt;0&lt;/value&gt;&lt;/variable&gt;&lt;/memberselection&gt;&lt;memberselection type="Member"&gt;&lt;member&gt;&lt;uniquename&gt;[06 Counterparty Sector].[06 Counterparty Sector].[L0].&amp;amp;[V]&lt;/uniquename&gt;&lt;/member&gt;&lt;variable type="Int32" name="offset"&gt;&lt;value&gt;0&lt;/value&gt;&lt;/variable&gt;&lt;/memberselection&gt;&lt;memberselection type="Member"&gt;&lt;member&gt;&lt;uniquename&gt;[06 Counterparty Sector].[06 Counterparty Sector].[L0].&amp;amp;[W]&lt;/uniquename&gt;&lt;/member&gt;&lt;variable type="Int32" name="offset"&gt;&lt;value&gt;0&lt;/value&gt;&lt;/variable&gt;&lt;/memberselection&gt;&lt;/memberselections&gt;&lt;/memberset&gt;&lt;/membersets&gt;&lt;memberproperties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type="Member"&gt;&lt;member&gt;&lt;uniquename&gt;[07 Location of Counterparty].[07 Location of Counterparty].[L0].&amp;amp;[5J]&lt;/uniquename&gt;&lt;/member&gt;&lt;variable type="Int32" name="offset"&gt;&lt;value&gt;0&lt;/value&gt;&lt;/variable&gt;&lt;/memberselection&gt;&lt;memberselection type="Member"&gt;&lt;member&gt;&lt;uniquename</t>
  </si>
  <si>
    <t>&gt;[07 Location of Counterparty].[07 Location of Counterparty].[L1].&amp;amp;[1E]&lt;/uniquename&gt;&lt;/member&gt;&lt;variable type="Int32" name="offset"&gt;&lt;value&gt;0&lt;/value&gt;&lt;/variable&gt;&lt;/memberselection&gt;&lt;memberselection type="Member"&gt;&lt;member&gt;&lt;uniquename&gt;[07 Location of Counterparty].[07 Location of Counterparty].[L1].&amp;amp;[5Z]&lt;/uniquename&gt;&lt;/member&gt;&lt;variable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t>
  </si>
  <si>
    <t>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0,12,1,1&lt;/titlearea&gt;&lt;filterarea&gt;0,0,2,12&lt;/filterarea&gt;&lt;dataouterarea&gt;0,14,13,118&lt;/dataouterarea&gt;&lt;/serialisationinfo&gt;&lt;layout&gt;0&lt;/layout&gt;&lt;compactAxes&gt;&lt;axis&gt;2&lt;/axis&gt;&lt;/compactAxes&gt;&lt;/grid&gt;&lt;grid&gt;&lt;x&gt;12&lt;/x&gt;&lt;y&gt;196&lt;/y&gt;&lt;password /&gt;&lt;applyrestrictionsinexcel&gt;1&lt;/applyrestrictionsinexcel&gt;&lt;applycubeformatting&gt;0&lt;/applycubeformatting&gt;&lt;expandsetsonheaders&gt;0&lt;/expandsetsonheaders&gt;&lt;formatnoborders&gt;0&lt;/formatnoborders&gt;&lt;coldimcount&gt;2&lt;/coldimcount&gt;&lt;rowdimcount&gt;3&lt;/rowdimcount&gt;&lt;datawidth&gt;10&lt;/datawidth&gt;&lt;dataheight&gt;16&lt;/dataheight&gt;&lt;guid&gt;567f871e-d8cb-48db-96b4-9a6770ad8c69&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1&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-08-26T15:16:02&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t>
  </si>
  <si>
    <t>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type="rangeselectionitem"&gt;&lt;address&gt;'T_01_01'!$O$81&lt;/address&gt;&lt;worksheetname&gt;T_01_01&lt;/worksheetname&gt;&lt;/customselectionitem&gt;&lt;variable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type="rangeselectionitem"&gt;&lt;address&gt;'T_05_01'!$N$65&lt;/address&gt;&lt;worksheetname&gt;T_05_01&lt;/worksheetname&gt;&lt;/customselectionitem&gt;&lt;variable type="Int32" name="offset"&gt;&lt;value&gt;0&lt;/value&gt;&lt;/variable&gt;&lt;/memberselection&gt;&lt;/memberselections&gt;&lt;/memberset&gt;&lt;/membersets&gt;&lt;memberproperties noatat="1" /&gt;&lt;/dimension&gt;&lt;dimension&gt;&lt;uniquename&gt;[12 Rating].[12 Rating]&lt;/uniquename&gt;&lt;FeedInToFilters&gt;0&lt;/FeedInToFilters&gt;&lt;filterafterdrill&gt;0&lt;/filterafterdrill&gt;&lt;visible&gt;1&lt;/visible&gt;&lt;nonempty&gt;0&lt;/nonempty&gt;&lt;drillandreplacememb</t>
  </si>
  <si>
    <t>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type="Member"&gt;&lt;member&gt;&lt;uniquename&gt;[09 Currency Leg1].[09 Currency Leg1].[Currency].&amp;amp;[TO1]&lt;/uniquename&gt;&lt;/member&gt;&lt;variable type="Int32" name="offset"&gt;&lt;value&gt;0&lt;/value&gt;&lt;/variable&gt;&lt;/memberselection&gt;&lt;memberselection type="Member"&gt;&lt;customselectionitem type="rangeselectionitem"&gt;&lt;address&gt;'T_05_01'!$P$60:$T$62&lt;/address&gt;&lt;worksheetname&gt;T_05_01&lt;/worksheetname&gt;&lt;/customselectionitem&gt;&lt;variable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t>
  </si>
  <si>
    <t>nonempty&gt;&lt;crossjoinouterfirst&gt;0&lt;/crossjoinouterfirst&gt;&lt;ExcludeCalcMembers&gt;0&lt;/ExcludeCalcMembers&gt;&lt;SetCombinationMode&gt;0&lt;/SetCombinationMode&gt;&lt;dimension&gt;&lt;uniquename&gt;[03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Instrument].[L3].&amp;amp;[E]&lt;/uniquename&gt;&lt;/member&gt;&lt;variable type="Int32" name="offset"&gt;&lt;value&gt;0&lt;/value&gt;&lt;/variable&gt;&lt;/memberselection&gt;&lt;memberselection type="Member"&gt;&lt;member&gt;&lt;uniquename&gt;[03 Instrument].[03 Instrument].[L3].&amp;amp;[H]&lt;/uniquename&gt;&lt;/member&gt;&lt;variable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Sector].[L0].&amp;amp;[A]&lt;/uniquename&gt;&lt;/member&gt;&lt;variable type="Int32" name="offset"&gt;&lt;value&gt;0&lt;/value&gt;&lt;/variable&gt;&lt;/memberselection&gt;&lt;/memberselections&gt;&lt;/memberset&gt;&lt;/membersets&gt;&lt;memberproperties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type="Member"&gt;&lt;member&gt;&lt;uniquename&gt;[11 Maturity].[11 Maturity].[L0].&amp;amp;[A]&lt;/uniquename&gt;&lt;/member&gt;&lt;variable type="Int32" name="offset"&gt;&lt;value&gt;0&lt;/value&gt;&lt;/variable&gt;&lt;/memberselection&gt;&lt;memberselection type="Member"&gt;&lt;member&gt;&lt;uniquename&gt;[11 Maturity].[11 Maturity].[L1].&amp;amp;[G]&lt;/uniquename&gt;&lt;/member&gt;&lt;variable type="Int32" name="offset"&gt;&lt;value&gt;0&lt;/value&gt;&lt;/variable&gt;&lt;/memberselection&gt;&lt;memberselection type="Member"&gt;&lt;member&gt;&lt;uniquename&gt;[11 Maturity].[11 Maturity].[Maturity].&amp;amp;[3]&lt;/uniquename&gt;&lt;/member&gt;&lt;variable type="Int32" name="offset"&gt;&lt;value&gt;0&lt;/value&gt;&lt;/variable&gt;&lt;/memberselection&gt;&lt;memberselection type="Member"&gt;&lt;member&gt;&lt;uniquename&gt;[11 Maturity].[11 Maturity].[Maturity].&amp;amp;[4]&lt;/uniquename&gt;&lt;/member&gt;&lt;variable type="Int32" name="offset"&gt;&lt;value&gt;0&lt;/value&gt;&lt;/variable&gt;&lt;/memberselection&gt;&lt;memberselection type="Member"&gt;&lt;member&gt;&lt;uniquename&gt;[11 Maturity].[11 Maturity].[L1].&amp;amp;[H]&lt;/uniquename&gt;&lt;/member&gt;&lt;variable type="Int32" name="offset"&gt;&lt;value&gt;0&lt;/value&gt;&lt;/variable&gt;&lt;/memberselection&gt;&lt;memberselection type="Member"&gt;&lt;member&gt;&lt;uniquename&gt;[11 Maturity].[11 Maturity].[L1].&amp;amp;[J]&lt;/uniquename&gt;&lt;/member&gt;&lt;variable type="Int32" name="offset"&gt;&lt;value&gt;0&lt;/value&gt;&lt;/variable&gt;&lt;/memberselection&gt;&lt;memberselection type="Member"&gt;&lt;member&gt;&lt;uniquename&gt;[11 Maturity].[11 Maturity].[L1].&amp;amp;[V]&lt;/uniquename&gt;&lt;/member&gt;&lt;variable type="Int32" name="offset"&gt;&lt;value&gt;0&lt;/value&gt;&lt;/variable&gt;&lt;/memberselection&gt;&lt;memberselection type="Member"&gt;&lt;member&gt;&lt;uniquename&gt;[11 Maturity].[11 Maturity].[L1].&amp;amp;[2]&lt;/uniquename&gt;&lt;/member&gt;&lt;variable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t>
  </si>
  <si>
    <t>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0,12,1,1&lt;/titlearea&gt;&lt;filterarea&gt;0,0,2,12&lt;/filterarea&gt;&lt;dataouterarea&gt;0,14,13,19&lt;/dataouterarea&gt;&lt;/serialisationinfo&gt;&lt;layout&gt;0&lt;/layout&gt;&lt;compactAxes&gt;&lt;axis&gt;2&lt;/axis&gt;&lt;/compactAxes&gt;&lt;</t>
  </si>
  <si>
    <t>/grid&gt;&lt;/grids&gt;&lt;freestylemode&gt;0&lt;/freestylemode&gt;&lt;requires ismanual="0" allgrids="0" alltables="0" allquerygenerators="0" /&gt;&lt;newwidthforscale&gt;5850&lt;/newwidthforscale&gt;&lt;newheightforscale&gt;1351.5&lt;/newheightforscale&gt;&lt;/sheet&gt;&lt;sheet name="T_05_02" protectDownload="0"&gt;&lt;freestylemode&gt;0&lt;/freestylemode&gt;&lt;requires ismanual="0" allgrids="0" alltables="0" allquerygenerators="0" /&gt;&lt;newwidthforscale&gt;4917&lt;/newwidthforscale&gt;&lt;newheightforscale&gt;1362&lt;/newheightforscale&gt;&lt;/sheet&gt;&lt;sheet name="T_05_03" protectDownload="0"&gt;&lt;freestylemode&gt;0&lt;/freestylemode&gt;&lt;requires ismanual="0" allgrids="0" alltables="0" allquerygenerators="0" /&gt;&lt;newwidthforscale&gt;4923&lt;/newwidthforscale&gt;&lt;newheightforscale&gt;1351.5&lt;/newheightforscale&gt;&lt;/sheet&gt;&lt;sheet name="T_05_04" protectDownload="0"&gt;&lt;freestylemode&gt;0&lt;/freestylemode&gt;&lt;requires ismanual="0" allgrids="0" alltables="0" allquerygenerators="0" /&gt;&lt;newwidthforscale&gt;4919.25&lt;/newwidthforscale&gt;&lt;newheightforscale&gt;1359&lt;/newheightforscale&gt;&lt;/sheet&gt;&lt;sheet name="T_05_05" protectDownload="0"&gt;&lt;freestylemode&gt;0&lt;/freestylemode&gt;&lt;requires ismanual="0" allgrids="0" alltables="0" allquerygenerators="0" /&gt;&lt;newwidthforscale&gt;4923&lt;/newwidthforscale&gt;&lt;newheightforscale&gt;1331.25&lt;/newheightforscale&gt;&lt;/sheet&gt;&lt;sheet name="T_05_06" protectDownload="0"&gt;&lt;freestylemode&gt;0&lt;/freestylemode&gt;&lt;requires ismanual="0" allgrids="0" alltables="0" allquerygenerators="0" /&gt;&lt;newwidthforscale&gt;4920&lt;/newwidthforscale&gt;&lt;newheightforscale&gt;1334.25&lt;/newheightforscale&gt;&lt;/sheet&gt;&lt;sheet name="T_06_01" protectDownload="0"&gt;&lt;grids&gt;&lt;grid&gt;&lt;x&gt;13&lt;/x&gt;&lt;y&gt;63&lt;/y&gt;&lt;password /&gt;&lt;applyrestrictionsinexcel&gt;1&lt;/applyrestrictionsinexcel&gt;&lt;applycubeformatting&gt;0&lt;/applycubeformatting&gt;&lt;expandsetsonheaders&gt;0&lt;/expandsetsonheaders&gt;&lt;formatnoborders&gt;0&lt;/formatnoborders&gt;&lt;coldimcount&gt;1&lt;/coldimcount&gt;&lt;rowdimcount&gt;2&lt;/rowdimcount&gt;&lt;datawidth&gt;26&lt;/datawidth&gt;&lt;dataheight&gt;53&lt;/dataheight&gt;&lt;guid&gt;1345fc6e-ce75-4077-a617-cac3c4aa9455&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0&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-08-26T15:16:02&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t>
  </si>
  <si>
    <t>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Category].[L1].&amp;amp;[B]&lt;/uniquename&gt;&lt;/member&gt;&lt;variable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
  </si>
  <si>
    <t>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Name].&amp;amp;[B]&lt;/uniquename&gt;&lt;/member&gt;&lt;variable type="Int32" name="offset"&gt;&lt;value&gt;0&lt;/value&gt;&lt;/variable&gt;&lt;/memberselection&gt;&lt;/memberselections&gt;&lt;/memberset&gt;&lt;/membersets&gt;&lt;memberproperties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type="Member"&gt;&lt;member&gt;&lt;uniquename&gt;[09 Currency Leg1].[09 Currency Leg1].[Currency].&amp;amp;[TO1]&lt;/uniquename&gt;&lt;/member&gt;&lt;variable type="Int32" name="offset"&gt;&lt;value&gt;0&lt;/v</t>
  </si>
  <si>
    <t>alue&gt;&lt;/variable&gt;&lt;/memberselection&gt;&lt;memberselection type="Member"&gt;&lt;customselectionitem type="rangeselectionitem"&gt;&lt;address&gt;'T_06_01'!$Q$64:$W$68&lt;/address&gt;&lt;worksheetname&gt;T_06_01&lt;/worksheetname&gt;&lt;/customselectionitem&gt;&lt;variable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type="rangeselectionitem"&gt;&lt;address&gt;'parameters'!$E$2:$E$53&lt;/address&gt;&lt;worksheetname&gt;parameters&lt;/worksheetname&gt;&lt;/customselectionitem&gt;&lt;variable type="Int32" name="offset"&gt;&lt;value&gt;0&lt;/value&gt;&lt;/variable&gt;&lt;/memberselection&gt;&lt;memberselection type="Member"&gt;&lt;member&gt;&lt;uniquename&gt;[05 Reporting Organization].[05 Reporting Organization].[Grand Total].&amp;amp;[5J]&lt;/uniquename&gt;&lt;/member&gt;&lt;variable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t>
  </si>
  <si>
    <t>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0,15,1,1&lt;/titlearea&gt;&lt;filterarea&gt;0,0,2,15&lt;/filterarea&gt;&lt;dataouterarea&gt;0,17,28,55&lt;/dataouterarea&gt;&lt;/serialisationinfo&gt;&lt;layout&gt;0&lt;/layout&gt;&lt;compactAxes&gt;&lt;axis&gt;2&lt;/axis&gt;&lt;/compactAxes&gt;&lt;/grid&gt;&lt;/grids&gt;&lt;freestylemode&gt;0&lt;/freestylemode&gt;&lt;requires ismanual="0" allgrids="0" alltables="0" allquerygenerators="0" /&gt;&lt;newwidthforscale&gt;6188.25&lt;/newwidthforscale&gt;&lt;newheightforscale&gt;1347&lt;/newheightforscale&gt;&lt;/sheet&gt;&lt;sheet name="T_06_02" protectDownload="0"&gt;&lt;freestylemode&gt;0&lt;/freestylemode&gt;&lt;requires ismanual="0" allgrids="0" alltables="0" allquerygenerators="0" /&gt;&lt;newwidthforscale&gt;4824&lt;/newwidthforscale&gt;&lt;newheightforscale&gt;1278.75&lt;/newheightforscale&gt;&lt;/sheet&gt;&lt;sheet name="T_06_03" protectDownload="0"&gt;&lt;freestylemode&gt;0&lt;/freestylemode&gt;&lt;requires ismanual="0" allgrids="0" alltables="0" allquerygenerators="0" /&gt;&lt;newwidthforscale&gt;4910.25&lt;/newwidthforscale&gt;&lt;newheightforscale&gt;1319.25&lt;/newheightforscale&gt;&lt;/sheet&gt;&lt;sheet name="T_06_04" protectDownload="0"&gt;&lt;freestylemode&gt;0&lt;/freestylemode&gt;&lt;requires ismanual="0" allgrids="0" alltables="0" allquerygenerators="0" /&gt;&lt;newwidthforscale&gt;4872.75&lt;/newwidthforscale&gt;&lt;newheightforscale&gt;1288.5&lt;/newheightforscale&gt;&lt;/sheet&gt;&lt;sheet name="T_07_01" protectDownload="0"&gt;&lt;grids&gt;&lt;grid&gt;&lt;x&gt;13&lt;/x&gt;&lt;y&gt;63&lt;/y&gt;&lt;password /&gt;&lt;applyrestrictionsinexcel&gt;1&lt;/applyrestrictionsinexcel&gt;&lt;applycubeformatting&gt;0&lt;/applycubeformatting&gt;&lt;expandsetsonheaders&gt;0&lt;/expandsetsonheaders&gt;&lt;formatnoborders&gt;0&lt;/formatnoborders&gt;&lt;coldimcount&gt;1&lt;/coldimcount&gt;&lt;rowdimcount&gt;2&lt;/rowdimcount&gt;&lt;datawidth&gt;23&lt;/datawidth&gt;&lt;dataheight&gt;53&lt;/dataheight&gt;&lt;guid&gt;409d505e-7418-42a1-8081-170e1c259539&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
  </si>
  <si>
    <t>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0&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-08-26T15:16:02&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t>
  </si>
  <si>
    <t>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Category].[L1].&amp;amp;[B]&lt;/uniquename&gt;&lt;/member&gt;&lt;variable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type="Member"&gt;&lt;member&gt;&lt;uniquename&gt;[10 Currency Leg2].[10 Currency Leg2].[Currency].&amp;amp;[USD]&lt;/uniquename&gt;&lt;/member&gt;&lt;variable type="Int32" name="offset"&gt;&lt;value&gt;0&lt;/value&gt;&lt;/variable&gt;&lt;/memberselection&gt;&lt;/memberselections&gt;&lt;/memberset&gt;&lt;/membersets&gt;&lt;memberproperties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Name].&amp;amp;[B]&lt;/uniquename&gt;&lt;/member&gt;</t>
  </si>
  <si>
    <t>&lt;variable type="Int32" name="offset"&gt;&lt;value&gt;0&lt;/value&gt;&lt;/variable&gt;&lt;/memberselection&gt;&lt;/memberselections&gt;&lt;/memberset&gt;&lt;/membersets&gt;&lt;memberproperties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type="Member"&gt;&lt;member&gt;&lt;uniquename&gt;[09 Currency Leg1].[09 Currency Leg1].[Currency].&amp;amp;[TO1]&lt;/uniquename&gt;&lt;/member&gt;&lt;variable type="Int32" name="offset"&gt;&lt;value&gt;0&lt;/value&gt;&lt;/variable&gt;&lt;/memberselection&gt;&lt;memberselection type="Member"&gt;&lt;customselectionitem type="rangeselectionitem"&gt;&lt;address&gt;'T_07_01'!$Q$64:$V$68&lt;/address&gt;&lt;worksheetname&gt;T_07_01&lt;/worksheetname&gt;&lt;/customselectionitem&gt;&lt;variable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t>
  </si>
  <si>
    <t>Member"&gt;&lt;customselectionitem type="rangeselectionitem"&gt;&lt;address&gt;'parameters'!$E$2:$E$53&lt;/address&gt;&lt;worksheetname&gt;parameters&lt;/worksheetname&gt;&lt;/customselectionitem&gt;&lt;variable type="Int32" name="offset"&gt;&lt;value&gt;0&lt;/value&gt;&lt;/variable&gt;&lt;/memberselection&gt;&lt;memberselection type="Member"&gt;&lt;member&gt;&lt;uniquename&gt;[05 Reporting Organization].[05 Reporting Organization].[Grand Total].&amp;amp;[5J]&lt;/uniquename&gt;&lt;/member&gt;&lt;variable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t>
  </si>
  <si>
    <t>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0,15,1,1&lt;/titlearea&gt;&lt;filterarea&gt;0,0,2,15&lt;/filterarea&gt;&lt;dataouterarea&gt;0,17,25,55&lt;/dataouterarea&gt;&lt;/serialisationinfo&gt;&lt;layout&gt;0&lt;/layout&gt;&lt;compactAxes&gt;&lt;axis&gt;2&lt;/axis&gt;&lt;/compactAxes&gt;&lt;/grid&gt;&lt;/grids&gt;&lt;freestylemode&gt;0&lt;/freestylemode&gt;&lt;requires ismanual="0" allgrids="0" alltables="0" allquerygenerators="0" /&gt;&lt;newwidthforscale&gt;6271.5&lt;/newwidthforscale&gt;&lt;newheightforscale&gt;1332.75&lt;/newheightforscale&gt;&lt;/sheet&gt;&lt;sheet name="T_07_02" protectDownload="0"&gt;&lt;freestylemode&gt;0&lt;/freestylemode&gt;&lt;requires ismanual="0" allgrids="0" alltables="0" allquerygenerators="0" /&gt;&lt;newwidthforscale&gt;4874.25&lt;/newwidthforscale&gt;&lt;newheightforscale&gt;1277.25&lt;/newheightforscale&gt;&lt;/sheet&gt;&lt;sheet name="T_07_03" protectDownload="0"&gt;&lt;freestylemode&gt;0&lt;/freestylemode&gt;&lt;requires ismanual="0" allgrids="0" alltables="0" allquerygenerators="0" /&gt;&lt;newwidthforscale&gt;4962&lt;/newwidthforscale&gt;&lt;newheightforscale&gt;1320&lt;/newheightforscale&gt;&lt;/sheet&gt;&lt;sheet name="T_07_04" protectDownload="0"&gt;&lt;freestylemode&gt;0&lt;/freestylemode&gt;&lt;requires ismanual="0" allgrids="0" alltables="0" allquerygenerators="0" /&gt;&lt;newwidthforscale&gt;4876.5&lt;/newwidthforscale&gt;&lt;newheightforscale&gt;1277.25&lt;/newheightforscale&gt;&lt;/sheet&gt;&lt;sheet name="T_08_01" protectDownload="0"&gt;&lt;grids&gt;&lt;grid&gt;&lt;x&gt;13&lt;/x&gt;&lt;y&gt;63&lt;/y&gt;&lt;password /&gt;&lt;applyrestrictionsinexcel&gt;1&lt;/applyrestrictionsinexcel&gt;&lt;applycubeformatting&gt;0&lt;/applycubeformatting&gt;&lt;expandsetsonheaders&gt;0&lt;/expandsetsonheaders&gt;&lt;formatnoborders&gt;0&lt;/formatnoborders&gt;&lt;coldimcount&gt;1&lt;/coldimcount&gt;&lt;rowdimcount&gt;2&lt;/rowdimcount&gt;&lt;datawidth&gt;15&lt;/datawidth&gt;&lt;dataheight&gt;53&lt;/dataheight&gt;&lt;guid&gt;b453d514-faf3-4d9d-ab70-a99bd1a34c87&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0&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-08-26T15:16:02&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t>
  </si>
  <si>
    <t>&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Category].[L1].&amp;amp;[B]&lt;/uniquename&gt;&lt;/member&gt;&lt;variable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t>
  </si>
  <si>
    <t>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type="Member"&gt;&lt;member&gt;&lt;uniquename&gt;[10 Currency Leg2].[10 Currency Leg2].[Currency].&amp;amp;[EUR]&lt;/uniquename&gt;&lt;/member&gt;&lt;variable type="Int32" name="offset"&gt;&lt;value&gt;0&lt;/value&gt;&lt;/variable&gt;&lt;/memberselection&gt;&lt;/memberselections&gt;&lt;/memberset&gt;&lt;/membersets&gt;&lt;memberproperties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Name].&amp;amp;[B]&lt;/uniquename&gt;&lt;/member&gt;&lt;variable type="Int32" name="offset"&gt;&lt;value&gt;0&lt;/value&gt;&lt;/variable&gt;&lt;/memberselection&gt;&lt;/memberselections&gt;&lt;/memberset&gt;&lt;/membersets&gt;&lt;memberproperties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t>
  </si>
  <si>
    <t>oatat="1" /&gt;&lt;/axis&gt;&lt;axis&gt;&lt;id&gt;1&lt;/id&gt;&lt;nonempty&gt;1&lt;/nonempty&gt;&lt;forcenonempty&gt;0&lt;/forcenonempty&gt;&lt;crossjoinouterfirst&gt;0&lt;/crossjoinouterfirst&gt;&lt;ExcludeCalcMembers&gt;0&lt;/ExcludeCalcMembers&gt;&lt;SetCombinationMode&gt;0&lt;/SetCombinationMode&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type="Member"&gt;&lt;member&gt;&lt;uniquename&gt;[09 Currency Leg1].[09 Currency Leg1].[Currency].&amp;amp;[TO1]&lt;/uniquename&gt;&lt;/member&gt;&lt;variable type="Int32" name="offset"&gt;&lt;value&gt;0&lt;/value&gt;&lt;/variable&gt;&lt;/memberselection&gt;&lt;memberselection type="Member"&gt;&lt;customselectionitem type="rangeselectionitem"&gt;&lt;address&gt;'T_08_01'!$Q$64:$U$67&lt;/address&gt;&lt;worksheetname&gt;T_08_01&lt;/worksheetname&gt;&lt;/customselectionitem&gt;&lt;variable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type="rangeselectionitem"&gt;&lt;address&gt;'parameters'!$E$2:$E$53&lt;/address&gt;&lt;worksheetname&gt;parameters&lt;/worksheetname&gt;&lt;/customselectionitem&gt;&lt;variable type="Int32" name="offset"&gt;&lt;value&gt;0&lt;/value&gt;&lt;/variable&gt;&lt;/memberselection&gt;&lt;memberselection type="Member"&gt;&lt;member&gt;&lt;uniquename&gt;[05 Reporting Organization].[05 Reporting Organization].[Grand Total].&amp;amp;[5J]&lt;/uniquename&gt;&lt;/member&gt;&lt;variable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t>
  </si>
  <si>
    <t>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0,15,1,1&lt;/titlearea&gt;&lt;filterarea&gt;0,0,2,15&lt;/filterarea&gt;&lt;dataouterarea&gt;0,17,17,55&lt;/dataouterarea&gt;&lt;/serialisationinfo&gt;&lt;layout&gt;0&lt;/layout&gt;&lt;compactAxes&gt;&lt;axis&gt;2&lt;/axis&gt;&lt;/compactAxes&gt;&lt;/grid&gt;&lt;/grids&gt;&lt;freestylemode&gt;0&lt;/freestylemode&gt;&lt;requires ismanual="0" allgrids="0" alltables="0" allquerygenerators="0" /&gt;&lt;newwidthforscale&gt;6126.75&lt;/newwidthforscale&gt;&lt;newheightforscale&gt;1332&lt;/newheightforscale&gt;&lt;/sheet&gt;&lt;sheet name="T_08_02" protectDownload="0"&gt;&lt;freestylemode&gt;0&lt;/freestylemode&gt;&lt;requires ismanual="0" allgrids="0" alltables="0" allquerygenerators="0" /&gt;&lt;newwidthforscale&gt;4961.25&lt;/newwidthforscale&gt;&lt;newheightforscale&gt;1276.5&lt;/newheightforscale&gt;&lt;/sheet&gt;&lt;sheet name="T_08_03" protectDownload="0"&gt;&lt;freestylemode&gt;0&lt;/freestylemode&gt;&lt;requires ismanual="0" allgrids="0" alltables="0" allquerygenerators="0" /&gt;&lt;newwidthforscale&gt;4971.75&lt;/newwidthforscale&gt;&lt;newheightforscale&gt;1323.75&lt;/newheightforscale&gt;&lt;/sheet&gt;&lt;sheet name="T_09_01" protectDownload="0"&gt;&lt;grids&gt;&lt;grid&gt;&lt;x&gt;13&lt;/x&gt;&lt;y&gt;63&lt;/y&gt;&lt;password /&gt;&lt;applyrestrictionsinexcel&gt;1&lt;/applyrestrictionsinexcel&gt;&lt;applycubeformatting&gt;0&lt;/applycubeformatting&gt;&lt;expandsetsonheaders&gt;0&lt;/expandsetsonheaders&gt;&lt;formatnoborders&gt;0&lt;/formatnoborders&gt;&lt;</t>
  </si>
  <si>
    <t>coldimcount&gt;1&lt;/coldimcount&gt;&lt;rowdimcount&gt;2&lt;/rowdimcount&gt;&lt;datawidth&gt;10&lt;/datawidth&gt;&lt;dataheight&gt;53&lt;/dataheight&gt;&lt;guid&gt;6f68155b-ed5a-4299-9390-d60f2428bdaf&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0&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-08-26T15:16:02&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t>
  </si>
  <si>
    <t>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Category].[L1].&amp;amp;[B]&lt;/uniquename&gt;&lt;/member&gt;&lt;variable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type="Member"&gt;&lt;member&gt;&lt;uniquename&gt;[10 Currency Leg2].[10 Currency Leg2].[Currency].&amp;amp;[JPY]&lt;/uniquename&gt;&lt;/member&gt;&lt;variable type="Int32" name="offset"&gt;&lt;value&gt;0&lt;/value&gt;&lt;/variable&gt;&lt;/memberselection&gt;&lt;/memberselections&gt;&lt;/memberset&gt;&lt;/membersets&gt;&lt;memberproperties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t>
  </si>
  <si>
    <t>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Name].&amp;amp;[B]&lt;/uniquename&gt;&lt;/member&gt;&lt;variable type="Int32" name="offset"&gt;&lt;value&gt;0&lt;/value&gt;&lt;/variable&gt;&lt;/memberselection&gt;&lt;/memberselections&gt;&lt;/memberset&gt;&lt;/membersets&gt;&lt;memberproperties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type="Member"&gt;&lt;member&gt;&lt;uniquename&gt;[09 Currency Leg1].[09 Currency Leg1].[Currency].&amp;amp;[TO1]&lt;/uniquename&gt;&lt;/member&gt;&lt;variable type="Int32" name="offset"&gt;&lt;value&gt;0&lt;/value&gt;&lt;/variable&gt;&lt;/memberselection&gt;&lt;memberselection type="Member"&gt;&lt;customselectionitem type="rangeselectionitem"&gt;&lt;address&gt;'T_09_01'!$Q$64:$U$66&lt;/address&gt;&lt;worksheetname&gt;T_09_01&lt;/worksheetname&gt;&lt;/customselectionitem&gt;&lt;variable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t>
  </si>
  <si>
    <t>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type="rangeselectionitem"&gt;&lt;address&gt;'parameters'!$E$2:$E$53&lt;/address&gt;&lt;worksheetname&gt;parameters&lt;/worksheetname&gt;&lt;/customselectionitem&gt;&lt;variable type="Int32" name="offset"&gt;&lt;value&gt;0&lt;/value&gt;&lt;/variable&gt;&lt;/memberselection&gt;&lt;memberselection type="Member"&gt;&lt;member&gt;&lt;uniquename&gt;[05 Reporting Organization].[05 Reporting Organization].[Grand Total].&amp;amp;[5J]&lt;/uniquename&gt;&lt;/member&gt;&lt;variable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t>
  </si>
  <si>
    <t>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0,15,1,1&lt;/titlearea&gt;&lt;filterarea&gt;0,0,2,15&lt;/filterarea&gt;&lt;dataouterarea&gt;0,17,12,55&lt;/dataouterarea&gt;&lt;/serialisationinfo&gt;&lt;layout&gt;0&lt;/layout&gt;&lt;compactAxes&gt;&lt;axis&gt;2&lt;/axis&gt;&lt;/compactAxes&gt;&lt;/grid&gt;&lt;/grids&gt;&lt;freestylemode&gt;0&lt;/freestylemode&gt;&lt;requires ismanual="0" allgrids="0" alltables="0" allquerygenerators="0" /&gt;&lt;newwidthforscale&gt;6175.5&lt;/newwidthforscale&gt;&lt;newheightforscale&gt;1336.5&lt;/newheightforscale&gt;&lt;/sheet&gt;&lt;sheet name="T_09_02" protectDownload="0"&gt;&lt;freestylemode&gt;0&lt;/freestylemode&gt;&lt;requires ismanual="0" allgrids="0" alltables="0" allquerygenerators="0" /&gt;&lt;newwidthforscale&gt;4919.25&lt;/newwidthforscale&gt;&lt;newheightforscale&gt;1281&lt;/newheightforscale&gt;&lt;/sheet&gt;&lt;sheet name="T_10_01" protectDownload="0"&gt;&lt;freestylemode&gt;0&lt;/freestylemode&gt;&lt;requires ismanual="0" allgrids="0" alltables="0" allquerygenerators="0" /&gt;&lt;newwidthforscale&gt;5265&lt;/newwidthforscale&gt;&lt;newheightforscale&gt;1336.5&lt;/newheightforscale&gt;&lt;/sheet&gt;&lt;sheet name="T_10_02" protectDownload="0"&gt;&lt;freestylemode&gt;0&lt;/freestylemode&gt;&lt;requires ismanual="0" allgrids="0" alltables="0" allquerygenerators="0" /&gt;&lt;newwidthforscale&gt;4922.25&lt;/newwidthforscale&gt;&lt;newheightforscale&gt;1281&lt;/newheightforscale&gt;&lt;/sheet&gt;&lt;sheet name="T_11_01" protectDownload="0"&gt;&lt;grids&gt;&lt;grid&gt;&lt;x&gt;13&lt;/x&gt;&lt;y&gt;63&lt;/y&gt;&lt;password /&gt;&lt;applyrestrictionsinexcel&gt;1&lt;/applyrestrictionsinexcel&gt;&lt;applycubeformatting&gt;0&lt;/applycubeformatting&gt;&lt;expandsetsonheaders&gt;0&lt;/expandsetsonheaders&gt;&lt;formatnoborders&gt;0&lt;/formatnoborders&gt;&lt;coldimcount&gt;3&lt;/coldimcount&gt;&lt;rowdimcount&gt;2&lt;/rowdimcount&gt;&lt;datawidth&gt;36&lt;/datawidth&gt;&lt;dataheight&gt;52&lt;/dataheight&gt;&lt;guid&gt;8a5a834e-d5a1-4e10-98ec-a221a6bb7c6a&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0&lt;/clearcontentsonly&gt;&lt;custommdx /&gt;&lt;report&gt;&lt;connection id="1" name=""&gt;&lt;type&gt;AnalysisServices&lt;/type&gt;&lt;variable type="String" name="server"&gt;&lt;value&gt;WBNAS80\P_MSTAT01 &lt;/value&gt;&lt;/variable&gt;&lt;variable type="String" name="database"&gt;&lt;value&gt;DER&lt;/value&gt;&lt;/variable&gt;&lt;variable type="String" name="cu</t>
  </si>
  <si>
    <t>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-08-26T15:16:02&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Instrument].[L1].&amp;amp;[B]&lt;/uniquename&gt;&lt;/member&gt;&lt;variable type="Int32" name="offset"&gt;&lt;value&gt;0&lt;/value&gt;&lt;/variable&gt;&lt;/memberselection&gt;&lt;memberselection type="Member"&gt;&lt;member&gt;&lt;uniquename&gt;[03 Instrument].[03 Instrument].[L1].&amp;amp;[C]&lt;/uniquename&gt;&lt;/member&gt;&lt;variable type="Int32" name="offset"&gt;&lt;value&gt;0&lt;/value&gt;&lt;/variable&gt;&lt;/memberselection&gt;&lt;memberselection type="Member"&gt;&lt;member&gt;&lt;uniquename&gt;[03 Instrument].[03 Instrument].[L1].&amp;amp;[R]&lt;/uniquename&gt;&lt;/member&gt;&lt;variable type="Int32" name="offset"&gt;&lt;value&gt;0&lt;/value&gt;&lt;/variable&gt;&lt;/memberselection&gt;&lt;memberselection type="Member"&gt;&lt;member&gt;&lt;uniquename&gt;[03 Instrument].[03 Instrument].[L1].&amp;amp;[Y]&lt;/uniquename&gt;&lt;/member&gt;&lt;variable type="Int32" name="offset"&gt;&lt;value&gt;0&lt;/value&gt;&lt;/variable&gt;&lt;/memberselection&gt;&lt;/memberselections&gt;&lt;/memberset&gt;&lt;/membersets&gt;&lt;memberproperties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Category].[L1].&amp;amp;[B]&lt;/uniquename&gt;&lt;/member&gt;&lt;variable type="Int32" name="offset"&gt;&lt;value&gt;0&lt;/value&gt;&lt;/variable&gt;&lt;/memberselection&gt;&lt;/memberselections&gt;&lt;/memberset&gt;&lt;/membersets&gt;&lt;memberproperties noatat="1" /&gt;&lt;/dimension&gt;&lt;dimension&gt;&lt;uniquename&gt;[08 Sector of Underlying Risk].[08 Sector of Underlying Ri</t>
  </si>
  <si>
    <t>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t>
  </si>
  <si>
    <t>mpty&gt;&lt;crossjoinouterfirst&gt;0&lt;/crossjoinouterfirst&gt;&lt;nonempty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/&gt;&lt;/dimension&gt;&lt;/nonemptyslice&gt;&lt;ExcludeCalcMembers&gt;0&lt;/ExcludeCalcMembers&gt;&lt;SetCombinationMode&gt;0&lt;/SetCombinationMode&gt;&lt;dimension&gt;&lt;uniquename&gt;[14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Name].&amp;amp;[A]&lt;/uniquename&gt;&lt;/member&gt;&lt;variable type="Int32" name="offset"&gt;&lt;value&gt;0&lt;/value&gt;&lt;/variable&gt;&lt;/memberselection&gt;&lt;memberselection type="Member"&gt;&lt;member&gt;&lt;uniquename&gt;[14 Basis].[14 Basis].[Basis Name].&amp;amp;[B]&lt;/uniquename&gt;&lt;/member&gt;&lt;variable type="Int32" name="offset"&gt;&lt;value&gt;0&lt;/value&gt;&lt;/variable&gt;&lt;/memberselection&gt;&lt;memberselection type="Member"&gt;&lt;member&gt;&lt;uniquename&gt;[14 Basis].[14 Basis].[Basis Name].&amp;amp;[C]&lt;/uniquename&gt;&lt;/member&gt;&lt;variable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Sector].[L0].&amp;amp;[A]&lt;/uniquename&gt;&lt;/member&gt;&lt;variable type="Int32" name="offset"&gt;&lt;value&gt;0&lt;/value&gt;&lt;/variable&gt;&lt;/memberselection&gt;&lt;memberselection type="Member"&gt;&lt;member&gt;&lt;uniquename&gt;[06 Counterparty Sector].[06 Counterparty Sector].[L1].&amp;amp;[B]&lt;/uniquename&gt;&lt;/member&gt;&lt;variable type="Int32" name="offset"&gt;&lt;value&gt;0&lt;/value&gt;&lt;/variable&gt;&lt;/memberselection&gt;&lt;memberselection type="Member"&gt;&lt;member&gt;&lt;uniquename&gt;[06 Counterparty Sector].[06 Counterparty Sector].[L1].&amp;amp;[C]&lt;/uniquename&gt;&lt;/member&gt;&lt;variable type="Int32" name="offset"&gt;&lt;value&gt;0&lt;/value&gt;&lt;/variable&gt;&lt;/memberselection&gt;&lt;memberselection type="Member"&gt;&lt;member&gt;&lt;uniquename&gt;[06 Counterparty Sector].[06 Counterparty Sector].[L1].&amp;amp;[U]&lt;/uniquename&gt;&lt;/member&gt;&lt;variable type="Int32" name="offset"&gt;&lt;value&gt;0&lt;/value&gt;&lt;/variable&gt;&lt;/memberselection&gt;&lt;/memberselections&gt;&lt;/memberset&gt;&lt;/membersets&gt;&lt;memberproperties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type="Member"&gt;&lt;member&gt;&lt;uniquename&gt;[07 Location of Counterparty].[07 Location of Counterparty].[L0].&amp;amp;[5J]&lt;/uniquename&gt;&lt;/member&gt;&lt;variable type="Int32" name="offset"&gt;&lt;value&gt;0&lt;/value&gt;&lt;/variable&gt;&lt;/memberselection&gt;&lt;memberselection type="Member"&gt;&lt;member&gt;&lt;uniquename&gt;[07 Location of Counterparty].[07 Location of Counterparty].[L1].&amp;amp;[1E]&lt;/uniquename&gt;&lt;/member&gt;&lt;variable type="Int32" name="offset"&gt;&lt;value&gt;0&lt;/value&gt;&lt;/variable&gt;&lt;/memberselection&gt;&lt;memberselection type="Member"&gt;&lt;member&gt;&lt;uniquename&gt;[07 Location of Counterparty].[07 Location of Counterparty].[L1].&amp;amp;[5Z]&lt;/uniquename&gt;&lt;/member&gt;&lt;variable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t>
  </si>
  <si>
    <t>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type="rangeselectionitem"&gt;&lt;address&gt;'parameters'!$E$2:$E$53&lt;/address&gt;&lt;worksheetname&gt;parameters&lt;/worksheetname&gt;&lt;/customselectionitem&gt;&lt;variable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
  </si>
  <si>
    <t>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0,13,1,1&lt;/titlearea&gt;&lt;filterarea&gt;0,0,2,13&lt;/filterarea&gt;&lt;dataouterarea&gt;0,15,38,56&lt;/dataouterarea&gt;&lt;/serialisationinfo&gt;&lt;layout&gt;0&lt;/layout&gt;&lt;compactAxes&gt;&lt;axis&gt;2&lt;/axis&gt;&lt;/compactAxes&gt;&lt;/grid&gt;&lt;grid&gt;&lt;x&gt;53&lt;/x&gt;&lt;y&gt;63&lt;/y&gt;&lt;password /&gt;&lt;applyrestrictionsinexcel&gt;1&lt;/applyrestrictionsinexcel&gt;&lt;applycubeformatting&gt;0&lt;/applycubeformatting&gt;&lt;expandsetsonheaders&gt;0&lt;/expandsetsonheaders&gt;&lt;formatnoborders&gt;0&lt;/formatnoborders&gt;&lt;coldimcount&gt;3&lt;/coldimcount&gt;&lt;rowdimcount&gt;2&lt;/rowdimcount&gt;&lt;datawidth&gt;3&lt;/datawidth&gt;&lt;dataheight&gt;52&lt;/dataheight&gt;&lt;guid&gt;91d0b150-564b-4e12-9b64-ead14aa3721a&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0&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-08-26T15:16:02&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t>
  </si>
  <si>
    <t>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Instrument].[L1].&amp;amp;[Z]&lt;/uniquename&gt;&lt;/member&gt;&lt;variable type="Int32" name="offset"&gt;&lt;value&gt;0&lt;/value&gt;&lt;/variable&gt;&lt;/memberselection&gt;&lt;/memberselections&gt;&lt;/memberset&gt;&lt;/membersets&gt;&lt;memberproperties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Category].[L1].&amp;amp;[B]&lt;/uniquename&gt;&lt;/member&gt;&lt;variable type="Int32" name="offset"&gt;&lt;value&gt;0&lt;/value&gt;&lt;/variable&gt;&lt;/memberselection&gt;&lt;/memberselections&gt;&lt;/memberset&gt;&lt;/membersets&gt;&lt;memberproperties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t>
  </si>
  <si>
    <t>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Name].&amp;amp;[A]&lt;/uniquename&gt;&lt;/member&gt;&lt;variable type="Int32" name="offset"&gt;&lt;value&gt;0&lt;/value&gt;&lt;/variable&gt;&lt;/memberselection&gt;&lt;memberselection type="Member"&gt;&lt;member&gt;&lt;uniquename&gt;[14 Basis].[14 Basis].[Basis Name].&amp;amp;[B]&lt;/uniquename&gt;&lt;/member&gt;&lt;variable type="Int32" name="offset"&gt;&lt;value&gt;0&lt;/value&gt;&lt;/variable&gt;&lt;/memberselection&gt;&lt;memberselection type="Member"&gt;&lt;member&gt;&lt;uniquename&gt;[14 Basis].[14 Basis].[Basis Name].&amp;amp;[C]&lt;/uniquename&gt;&lt;/member&gt;&lt;variable type="Int32" name="offset"&gt;&lt;value&gt;0&lt;/value&gt;&lt;/variable&gt;&lt;/memberselection&gt;&lt;/memberselections&gt;&lt;/memberset&gt;&lt;/memberse</t>
  </si>
  <si>
    <t>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Sector].[L0].&amp;amp;[A]&lt;/uniquename&gt;&lt;/member&gt;&lt;variable type="Int32" name="offset"&gt;&lt;value&gt;0&lt;/value&gt;&lt;/variable&gt;&lt;/memberselection&gt;&lt;memberselection type="Member"&gt;&lt;member&gt;&lt;uniquename&gt;[06 Counterparty Sector].[06 Counterparty Sector].[L1].&amp;amp;[B]&lt;/uniquename&gt;&lt;/member&gt;&lt;variable type="Int32" name="offset"&gt;&lt;value&gt;0&lt;/value&gt;&lt;/variable&gt;&lt;/memberselection&gt;&lt;memberselection type="Member"&gt;&lt;member&gt;&lt;uniquename&gt;[06 Counterparty Sector].[06 Counterparty Sector].[L1].&amp;amp;[C]&lt;/uniquename&gt;&lt;/member&gt;&lt;variable type="Int32" name="offset"&gt;&lt;value&gt;0&lt;/value&gt;&lt;/variable&gt;&lt;/memberselection&gt;&lt;memberselection type="Member"&gt;&lt;member&gt;&lt;uniquename&gt;[06 Counterparty Sector].[06 Counterparty Sector].[L1].&amp;amp;[U]&lt;/uniquename&gt;&lt;/member&gt;&lt;variable type="Int32" name="offset"&gt;&lt;value&gt;0&lt;/value&gt;&lt;/variable&gt;&lt;/memberselection&gt;&lt;/memberselections&gt;&lt;/memberset&gt;&lt;/membersets&gt;&lt;memberproperties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type="Member"&gt;&lt;member&gt;&lt;uniquename&gt;[07 Location of Counterparty].[07 Location of Counterparty].[L0].&amp;amp;[5J]&lt;/uniquename&gt;&lt;/member&gt;&lt;variable type="Int32" name="offset"&gt;&lt;value&gt;0&lt;/value&gt;&lt;/variable&gt;&lt;/memberselection&gt;&lt;memberselection type="Member"&gt;&lt;member&gt;&lt;uniquename&gt;[07 Location of Counterparty].[07 Location of Counterparty].[L1].&amp;amp;[1E]&lt;/uniquename&gt;&lt;/member&gt;&lt;variable type="Int32" name="offset"&gt;&lt;value&gt;0&lt;/value&gt;&lt;/variable&gt;&lt;/memberselection&gt;&lt;memberselection type="Member"&gt;&lt;member&gt;&lt;uniquename&gt;[07 Location of Counterparty].[07 Location of Counterparty].[L1].&amp;amp;[5Z]&lt;/uniquename&gt;&lt;/member&gt;&lt;variable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type="rangeselectionitem"&gt;&lt;address&gt;'parameters'!$E$2:$E$53&lt;/address&gt;&lt;worksheetname&gt;parameters&lt;/worksheetname&gt;&lt;/customselectionitem&gt;&lt;variable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t>
  </si>
  <si>
    <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t>
  </si>
  <si>
    <t>0&lt;/dotop&gt;&lt;excludezero&gt;0&lt;/excludezero&gt;&lt;excludenull&gt;0&lt;/excludenull&gt;&lt;count&gt;0&lt;/count&gt;&lt;/quickbreakoutdef&gt;&lt;serialisationinfo&gt;&lt;titlearea&gt;0,13,1,1&lt;/titlearea&gt;&lt;filterarea&gt;0,0,2,13&lt;/filterarea&gt;&lt;dataouterarea&gt;0,15,5,56&lt;/dataouterarea&gt;&lt;/serialisationinfo&gt;&lt;layout&gt;0&lt;/layout&gt;&lt;compactAxes&gt;&lt;axis&gt;2&lt;/axis&gt;&lt;/compactAxes&gt;&lt;/grid&gt;&lt;/grids&gt;&lt;freestylemode&gt;0&lt;/freestylemode&gt;&lt;requires ismanual="0" allgrids="0" alltables="0" allquerygenerators="0" /&gt;&lt;newwidthforscale&gt;8112&lt;/newwidthforscale&gt;&lt;newheightforscale&gt;1341.75&lt;/newheightforscale&gt;&lt;/sheet&gt;&lt;sheet name="T_11_02" protectDownload="0"&gt;&lt;grids&gt;&lt;grid&gt;&lt;x&gt;13&lt;/x&gt;&lt;y&gt;63&lt;/y&gt;&lt;password /&gt;&lt;applyrestrictionsinexcel&gt;1&lt;/applyrestrictionsinexcel&gt;&lt;applycubeformatting&gt;0&lt;/applycubeformatting&gt;&lt;expandsetsonheaders&gt;0&lt;/expandsetsonheaders&gt;&lt;formatnoborders&gt;0&lt;/formatnoborders&gt;&lt;coldimcount&gt;2&lt;/coldimcount&gt;&lt;rowdimcount&gt;2&lt;/rowdimcount&gt;&lt;datawidth&gt;9&lt;/datawidth&gt;&lt;dataheight&gt;53&lt;/dataheight&gt;&lt;guid&gt;2d8a854f-b059-47e3-a553-3dfb0e9f961b&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0&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-08-26T15:16:02&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t>
  </si>
  <si>
    <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Category].[L1].&amp;amp;[B]&lt;/uniquename&gt;&lt;/member&gt;&lt;variable type="Int32" name="offset"&gt;&lt;value&gt;0&lt;/value&gt;&lt;/variable&gt;&lt;/memberselection&gt;&lt;/memberselections&gt;&lt;/memberset&gt;&lt;/membersets&gt;&lt;memberproperties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
  </si>
  <si>
    <t>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nonempty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/&gt;&lt;/dimension&gt;&lt;/nonemptyslice&gt;&lt;ExcludeCalcMembers&gt;0&lt;/ExcludeCalcMembers&gt;&lt;SetCombinationMode&gt;0&lt;/SetCombinationMode&gt;&lt;dimension&gt;&lt;uniquename&gt;[14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Name].&amp;amp;[A]&lt;/uniquename&gt;&lt;/member&gt;&lt;variable type="Int32" name="offset"&gt;&lt;value&gt;0&lt;/value&gt;&lt;/variable&gt;&lt;/memberselection&gt;&lt;memberselection type="Member"&gt;&lt;member&gt;&lt;uniquename&gt;[14 Basis].[14 Basis].[Basis Name].&amp;amp;[B]&lt;/uniquename&gt;&lt;/member&gt;&lt;variable type="Int32" name="offset"&gt;&lt;value&gt;0&lt;/value&gt;&lt;/variable&gt;&lt;/memberselection&gt;&lt;memberselection type="Member"&gt;&lt;member&gt;&lt;uniquename&gt;[14 Basis].[14 Basis].[Basis Name].&amp;amp;[C]&lt;/uniquename&gt;&lt;/member&gt;&lt;variable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Sector].[L0].&amp;amp;[A]&lt;/uniquename&gt;&lt;/member&gt;&lt;variable</t>
  </si>
  <si>
    <t xml:space="preserve"> type="Int32" name="offset"&gt;&lt;value&gt;0&lt;/value&gt;&lt;/variable&gt;&lt;/memberselection&gt;&lt;memberselection type="Member"&gt;&lt;member&gt;&lt;uniquename&gt;[06 Counterparty Sector].[06 Counterparty Sector].[L0].&amp;amp;[I]&lt;/uniquename&gt;&lt;/member&gt;&lt;variable type="Int32" name="offset"&gt;&lt;value&gt;0&lt;/value&gt;&lt;/variable&gt;&lt;/memberselection&gt;&lt;memberselection type="Member"&gt;&lt;member&gt;&lt;uniquename&gt;[06 Counterparty Sector].[06 Counterparty Sector].[L0].&amp;amp;[J]&lt;/uniquename&gt;&lt;/member&gt;&lt;variable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type="Member"&gt;&lt;member&gt;&lt;uniquename&gt;[05 Reporting Organization].[05 Reporting Organization].[Grand Total].&amp;amp;[5J]&lt;/uniquename&gt;&lt;/member&gt;&lt;variable type="Int32" name="offset"&gt;&lt;value&gt;0&lt;/value&gt;&lt;/variable&gt;&lt;/memberselection&gt;&lt;memberselection type="Member"&gt;&lt;customselectionitem type="rangeselectionitem"&gt;&lt;address&gt;'parameters'!$E$2:$E$53&lt;/address&gt;&lt;worksheetname&gt;parameters&lt;/worksheetname&gt;&lt;/customselectionitem&gt;&lt;variable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t>
  </si>
  <si>
    <t>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0,14,1,1&lt;/titlearea&gt;&lt;filterarea&gt;0,0,2,14&lt;/filterarea&gt;&lt;dataouterarea&gt;0,16,11,56&lt;/dataouterarea&gt;&lt;/serialisationinfo&gt;&lt;layout&gt;0&lt;/layout&gt;&lt;compactAxes&gt;&lt;axis&gt;2&lt;/axis&gt;&lt;/compactAxes&gt;&lt;/grid&gt;&lt;/grids&gt;&lt;freestylemode&gt;0&lt;/freestylemode&gt;&lt;requires ismanual="0" allgrids="0" alltables="0" allquerygenerators="0" /&gt;&lt;newwidthforscale&gt;5767.5&lt;/newwidthforscale&gt;&lt;newheightforscale&gt;1314.75&lt;/newheightforscale&gt;&lt;/sheet&gt;&lt;sheet name="T_12_01" protectDownload="0"&gt;&lt;grids&gt;&lt;grid&gt;&lt;x&gt;13&lt;/x&gt;&lt;y&gt;63&lt;/y&gt;&lt;password /&gt;&lt;applyrestrictionsinexcel&gt;1&lt;/applyrestrictionsinexcel&gt;&lt;applycubeformatting&gt;0&lt;/applycubeformatting&gt;&lt;expandsetsonheaders&gt;0&lt;/expandsetsonheaders&gt;&lt;formatnoborders&gt;0&lt;/formatnoborders&gt;&lt;coldimcount&gt;3&lt;/coldimcount&gt;&lt;rowdimcount&gt;2&lt;/rowdimcount&gt;&lt;datawidth&gt;61&lt;/datawidth&gt;&lt;dataheight&gt;52&lt;/dataheight&gt;&lt;guid&gt;12aa1ad1-8b32-4b99-a841-3634c22c972d&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t>
  </si>
  <si>
    <t>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0&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-08-26T15:16:02&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Category].[L1].&amp;amp;[B]&lt;/uniquename&gt;&lt;/member&gt;&lt;variable type="Int32" name="offset"&gt;&lt;value&gt;0&lt;/value&gt;&lt;/variable&gt;&lt;/memberselection&gt;&lt;/memberselections&gt;&lt;/memberset&gt;&lt;/membersets&gt;&lt;memberproperties noatat="1" /&gt;&lt;/dimensi</t>
  </si>
  <si>
    <t>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Name].&amp;amp;[B]&lt;/uniquename&gt;&lt;/member&gt;&lt;variable type="Int32" name="offset"&gt;&lt;value&gt;0&lt;/value&gt;&lt;/variable&gt;&lt;/memberselection&gt;&lt;/memberselections&gt;&lt;/memberset&gt;&lt;/membersets&gt;&lt;memberproperties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
  </si>
  <si>
    <t>ts&gt;&lt;memberset combination="1" /&gt;&lt;/membersets&gt;&lt;memberproperties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Instrument].[L1].&amp;amp;[B]&lt;/uniquename&gt;&lt;/member&gt;&lt;variable type="Int32" name="offset"&gt;&lt;value&gt;0&lt;/value&gt;&lt;/variable&gt;&lt;/memberselection&gt;&lt;memberselection type="Member"&gt;&lt;member&gt;&lt;uniquename&gt;[03 Instrument].[03 Instrument].[L3].&amp;amp;[E]&lt;/uniquename&gt;&lt;/member&gt;&lt;variable type="Int32" name="offset"&gt;&lt;value&gt;0&lt;/value&gt;&lt;/variable&gt;&lt;/memberselection&gt;&lt;memberselection type="Member"&gt;&lt;member&gt;&lt;uniquename&gt;[03 Instrument].[03 Instrument].[L3].&amp;amp;[H]&lt;/uniquename&gt;&lt;/member&gt;&lt;variable type="Int32" name="offset"&gt;&lt;value&gt;0&lt;/value&gt;&lt;/variable&gt;&lt;/memberselection&gt;&lt;memberselection type="Member"&gt;&lt;member&gt;&lt;uniquename&gt;[03 Instrument].[03 Instrument].[L2].&amp;amp;[I]&lt;/uniquename&gt;&lt;/member&gt;&lt;variable type="Int32" name="offset"&gt;&lt;value&gt;0&lt;/value&gt;&lt;/variable&gt;&lt;/memberselection&gt;&lt;memberselection type="Member"&gt;&lt;member&gt;&lt;uniquename&gt;[03 Instrument].[03 Instrument].[L1].&amp;amp;[R]&lt;/uniquename&gt;&lt;/member&gt;&lt;variable type="Int32" name="offset"&gt;&lt;value&gt;0&lt;/value&gt;&lt;/variable&gt;&lt;/memberselection&gt;&lt;memberselection type="Member"&gt;&lt;member&gt;&lt;uniquename&gt;[03 Instrument].[03 Instrument].[L1].&amp;amp;[Z]&lt;/uniquename&gt;&lt;/member&gt;&lt;variable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Sector].[L0].&amp;amp;[A]&lt;/uniquename&gt;&lt;/member&gt;&lt;variable type="Int32" name="offset"&gt;&lt;value&gt;0&lt;/value&gt;&lt;/variable&gt;&lt;/memberselection&gt;&lt;memberselection type="Member"&gt;&lt;member&gt;&lt;uniquename&gt;[06 Counterparty Sector].[06 Counterparty Sector].[L1].&amp;amp;[B]&lt;/uniquename&gt;&lt;/member&gt;&lt;variable type="Int32" name="offset"&gt;&lt;value&gt;0&lt;/value&gt;&lt;/variable&gt;&lt;/memberselection&gt;&lt;memberselection type="Member"&gt;&lt;member&gt;&lt;uniquename&gt;[06 Counterparty Sector].[06 Counterparty Sector].[L1].&amp;amp;[C]&lt;/uniquename&gt;&lt;/member&gt;&lt;variable type="Int32" name="offset"&gt;&lt;value&gt;0&lt;/value&gt;&lt;/variable&gt;&lt;/memberselection&gt;&lt;memberselection type="Member"&gt;&lt;member&gt;&lt;uniquename&gt;[06 Counterparty Sector].[06 Counterparty Sector].[L1].&amp;amp;[U]&lt;/uniquename&gt;&lt;/member&gt;&lt;variable type="Int32" name="offset"&gt;&lt;value&gt;0&lt;/value&gt;&lt;/variable&gt;&lt;/memberselection&gt;&lt;/memberselections&gt;&lt;/memberset&gt;&lt;/membersets&gt;&lt;memberproperties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type="Member"&gt;&lt;member&gt;&lt;uniquename&gt;[07 Location of Counterparty].[07 Location of Counterparty].[L0].&amp;amp;[5J]&lt;/uniquename&gt;&lt;/member&gt;&lt;variable type="Int32" name="offset"&gt;&lt;value&gt;0&lt;/value&gt;&lt;/variable&gt;&lt;/memberselection&gt;&lt;memberselection type="Member"&gt;&lt;member&gt;&lt;uniquename&gt;[07 Location of Counterparty].[07 Location of Counterparty].[L1].&amp;amp;[1E]&lt;/uniquename&gt;&lt;/member&gt;&lt;variable type="Int32" name="offset"&gt;&lt;value&gt;0&lt;/value&gt;&lt;/variable&gt;&lt;/memberselection&gt;&lt;memberselection type="Member"&gt;&lt;member&gt;&lt;uniquename&gt;[07 Location of Counterparty].[07 Location of Counterparty].[L1].&amp;amp;[5Z]&lt;/uniquename&gt;&lt;/member&gt;&lt;variable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t>
  </si>
  <si>
    <t>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type="rangeselectionitem"&gt;&lt;address&gt;'parameters'!$E$2:$E$53&lt;/address&gt;&lt;worksheetname&gt;parameters&lt;/worksheetname&gt;&lt;/customselectionitem&gt;&lt;variable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t>
  </si>
  <si>
    <t>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0,13,1,1&lt;/titlearea&gt;&lt;filterarea&gt;0,0,2,13&lt;/filterarea&gt;&lt;dataouterarea&gt;0,15,63,56&lt;/dataouterarea&gt;&lt;/serialisationinfo&gt;&lt;layout&gt;0&lt;/layout&gt;&lt;compactAxes&gt;&lt;axis&gt;2&lt;/axis&gt;&lt;/compactAxes&gt;&lt;/grid&gt;&lt;/grids&gt;&lt;freestylemode&gt;0&lt;/freestylemode&gt;&lt;requires ismanual="0" allgrids="0" alltables="0" allquerygenerators="0" /&gt;&lt;newwidthforscale&gt;9249&lt;/newwidthforscale&gt;&lt;newheightforscale&gt;1302&lt;/newheightforscale&gt;&lt;/sheet&gt;&lt;sheet name="T_13_01" protectDownload="0"&gt;&lt;freestylemode&gt;0&lt;/freestylemode&gt;&lt;requires ismanual="0" allgrids="0" alltables="0" allquerygenerators="0" /&gt;&lt;newwidthforscale&gt;4873.5&lt;/newwidthforscale&gt;&lt;newheightforscale&gt;1292.25&lt;/newheightforscale&gt;&lt;/sheet&gt;&lt;sheet name="T_14_01" protectDownload="0"&gt;&lt;freestylemode&gt;0&lt;/freestylemode&gt;&lt;requires ismanual="0" allgrids="0" alltables="0" allquerygenerators="0" /&gt;&lt;newwidthforscale&gt;4873.5&lt;/newwidthforscale&gt;&lt;newheightforscale&gt;1292.25&lt;/newheightforscale&gt;&lt;/sheet&gt;&lt;sheet name="T_15_01" protectDownload="0"&gt;&lt;freestylemode&gt;0&lt;/freestylemode&gt;&lt;requires ismanual="0" allgrids="0" alltables="0" allquerygenerators="0" /&gt;&lt;newwidthforscale&gt;4873.5&lt;/newwidthforscale&gt;&lt;newheightforscale&gt;1292.25&lt;/newheightforscale&gt;&lt;/sheet&gt;&lt;sheet name="T_16_01" protectDownload="0"&gt;&lt;freestylemode&gt;0&lt;/freestylemode&gt;&lt;requires ismanual="0" allgrids="0" alltables="0" allquerygenerators="0" /&gt;&lt;newwidthforscale&gt;4873.5&lt;/newwidthforscale&gt;&lt;newheightforscale&gt;1292.25&lt;/newheightforscale&gt;&lt;/sheet&gt;&lt;sheet name="T_17_01" protectDownload="0"&gt;&lt;grids&gt;&lt;grid&gt;&lt;x&gt;13&lt;/x&gt;&lt;y&gt;63&lt;/y&gt;&lt;password /&gt;&lt;applyrestrictionsinexcel&gt;1&lt;/applyrestrictionsinexcel&gt;&lt;applycubeformatting&gt;0&lt;/applycubeformatting&gt;&lt;expandsetsonheaders&gt;0&lt;/expandsetsonheaders&gt;&lt;formatnoborders&gt;0&lt;/formatnoborders&gt;&lt;coldimcount&gt;1&lt;/coldimcount&gt;&lt;rowdimcount&gt;2&lt;/rowdimcount&gt;&lt;datawidth&gt;6&lt;/datawidth&gt;&lt;dataheight&gt;104&lt;/dataheight&gt;&lt;guid&gt;eea77fbb-251e-405f-b81c-402dea1faf83&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t>
  </si>
  <si>
    <t>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0&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-08-26T15:16:02&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t>
  </si>
  <si>
    <t>emonfilt&gt;&lt;membersets&gt;&lt;memberset combination="1"&gt;&lt;memberselections&gt;&lt;memberselection type="Member"&gt;&lt;member&gt;&lt;uniquename&gt;[04 Risk Category].[04 Risk Category].[L1].&amp;amp;[B]&lt;/uniquename&gt;&lt;/member&gt;&lt;variable type="Int32" name="offset"&gt;&lt;value&gt;0&lt;/value&gt;&lt;/variable&gt;&lt;/memberselection&gt;&lt;/memberselections&gt;&lt;/memberset&gt;&lt;/membersets&gt;&lt;memberproperties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Name].&amp;amp;[B]&lt;/uniquename&gt;&lt;/member&gt;&lt;variable type="Int32" name="offset"&gt;&lt;value&gt;0&lt;/value&gt;&lt;/variable&gt;&lt;/memberselection&gt;&lt;/memberselections&gt;&lt;/memberset&gt;&lt;/membersets&gt;&lt;memberproperties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t>
  </si>
  <si>
    <t>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type="Member"&gt;&lt;member&gt;&lt;uniquename&gt;[11 Maturity].[11 Maturity].[Maturity].&amp;amp;[3]&lt;/uniquename&gt;&lt;/member&gt;&lt;variable type="Int32" name="offset"&gt;&lt;value&gt;0&lt;/value&gt;&lt;/variable&gt;&lt;/memberselection&gt;&lt;memberselection type="Member"&gt;&lt;member&gt;&lt;uniquename&gt;[11 Maturity].[11 Maturity].[Maturity].&amp;amp;[4]&lt;/uniquename&gt;&lt;/member&gt;&lt;variable type="Int32" name="offset"&gt;&lt;value&gt;0&lt;/value&gt;&lt;/variable&gt;&lt;/memberselection&gt;&lt;memberselection type="Member"&gt;&lt;member&gt;&lt;uniquename&gt;[11 Maturity].[11 Maturity].[L1].&amp;amp;[H]&lt;/uniquename&gt;&lt;/member&gt;&lt;variable type="Int32" name="offset"&gt;&lt;value&gt;0&lt;/value&gt;&lt;/variable&gt;&lt;/memberselection&gt;&lt;memberselection type="Member"&gt;&lt;member&gt;&lt;uniquename&gt;[11 Maturity].[11 Maturity].[L1].&amp;amp;[J]&lt;/uniquename&gt;&lt;/member&gt;&lt;variable type="Int32" name="offset"&gt;&lt;value&gt;0&lt;/value&gt;&lt;/variable&gt;&lt;/memberselection&gt;&lt;memberselection type="Member"&gt;&lt;member&gt;&lt;uniquename&gt;[11 Maturity].[11 Maturity].[L1].&amp;amp;[V]&lt;/uniquename&gt;&lt;/member&gt;&lt;variable type="Int32" name="offset"&gt;&lt;value&gt;0&lt;/value&gt;&lt;/variable&gt;&lt;/memberselection&gt;&lt;memberselection type="Member"&gt;&lt;member&gt;&lt;uniquename&gt;[11 Maturity].[11 Maturity].[L1].&amp;amp;[2]&lt;/uniquename&gt;&lt;/member&gt;&lt;variable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Instrument].[L3].&amp;amp;[E]&lt;/uniquename&gt;&lt;/member&gt;&lt;variable type="Int32" name="offset"&gt;&lt;value&gt;0&lt;/value&gt;&lt;/variable&gt;&lt;/memberselection&gt;&lt;memberselection type="Member"&gt;&lt;member&gt;&lt;uniquename&gt;[03 Instrument].[03 Instrument].[L3].&amp;amp;[H]&lt;/uniquename&gt;&lt;/member&gt;&lt;variable type="Int32" name="offset"&gt;&lt;value&gt;0&lt;/value&gt;&lt;/variable&gt;&lt;/memberselection&gt;&lt;/memberselections&gt;&lt;/memberset&gt;&lt;/membersets&gt;&lt;memberproperties noatat="1" /&gt;&lt;/dimension&gt;&lt;dimension&gt;&lt;uniquename&gt;[05 Reporting Organization].[05 Reporting Organiz</t>
  </si>
  <si>
    <t>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type="rangeselectionitem"&gt;&lt;address&gt;'parameters'!$E$2:$E$53&lt;/address&gt;&lt;worksheetname&gt;parameters&lt;/worksheetname&gt;&lt;/customselectionitem&gt;&lt;variable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t>
  </si>
  <si>
    <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0,15,1,1&lt;/titlearea&gt;&lt;filterarea&gt;0,0,2,15&lt;/filterarea&gt;&lt;dataouterarea&gt;0,17,8,106&lt;/dataouterarea&gt;&lt;/serialisationinfo&gt;&lt;layout&gt;0&lt;/layout&gt;&lt;compactAxes&gt;&lt;axis&gt;2&lt;/axis&gt;&lt;/compactAxes&gt;&lt;/grid&gt;&lt;/grids&gt;&lt;freestylemode&gt;0&lt;/freestylemode&gt;&lt;requires ismanual="0" allgrids="0" alltables="0" allquerygenerators="0" /&gt;&lt;newwidthforscale&gt;5624.25&lt;/newwidthforscale&gt;&lt;newheightforscale&gt;1350&lt;/newheightforscale&gt;&lt;/sheet&gt;&lt;sheet name="T_18_01" protectDownload="0"&gt;&lt;freestylemode&gt;0&lt;/freestylemode&gt;&lt;requires ismanual="0" allgrids="0" alltables="0" allquerygenerators="0" /&gt;&lt;newwidthforscale&gt;4893&lt;/newwidthforscale&gt;&lt;newheightforscale&gt;1338&lt;/newheightforscale&gt;&lt;/sheet&gt;&lt;sheet name="T_19_01" protectDownload="0"&gt;&lt;grids&gt;&lt;grid&gt;&lt;x&gt;17&lt;/x&gt;&lt;y&gt;65&lt;/y&gt;&lt;password /&gt;&lt;applyrestrictionsinexcel&gt;1&lt;/applyrestrictionsinexcel&gt;&lt;applycubeformatting&gt;0&lt;/applycubeformatting&gt;&lt;expandsetsonheaders&gt;0&lt;/expandsetsonheaders&gt;&lt;formatnoborders&gt;0&lt;/formatnoborders&gt;&lt;coldimcount&gt;2&lt;/coldimcount&gt;&lt;rowdimcount&gt;1&lt;/rowdimcount&gt;&lt;datawidth&gt;77&lt;/datawidth&gt;&lt;dataheight&gt;56&lt;/dataheight&gt;&lt;guid&gt;5518942b-c88d-4638-8395-3d90763cbc81&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0&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-08-26T15:16:02&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t>
  </si>
  <si>
    <t>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Category].[L1].&amp;amp;[B]&lt;/uniquename&gt;&lt;/member&gt;&lt;variable type="Int32" name="offset"&gt;&lt;value&gt;0&lt;/value&gt;&lt;/variable&gt;&lt;/memberselection&gt;&lt;/memberselections&gt;&lt;/memberset&gt;&lt;/membersets&gt;&lt;memberproperties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t>
  </si>
  <si>
    <t>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Name].&amp;amp;[B]&lt;/uniquename&gt;&lt;/member&gt;&lt;variable type="Int32" name="offset"&gt;&lt;value&gt;0&lt;/value&gt;&lt;/variable&gt;&lt;/memberselection&gt;&lt;/memberselections&gt;&lt;/memberset&gt;&lt;/membersets&gt;&lt;memberproperties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0&lt;/nonempty&gt;&lt;forcenonempty&gt;0&lt;/forcenonempty&gt;&lt;crossjoinouterfirst&gt;0&lt;/crossjoinouterfirst&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t>
  </si>
  <si>
    <t>ions&gt;&lt;drillhierarchyreversed&gt;0&lt;/drillhierarchyreversed&gt;&lt;singlememonfilt&gt;0&lt;/singlememonfilt&gt;&lt;membersets&gt;&lt;memberset combination="1"&gt;&lt;memberselections&gt;&lt;memberselection type="Member"&gt;&lt;member&gt;&lt;uniquename&gt;[03 Instrument].[03 Instrument].[L0].&amp;amp;[A]&lt;/uniquename&gt;&lt;/member&gt;&lt;variable type="Int32" name="offset"&gt;&lt;value&gt;0&lt;/value&gt;&lt;/variable&gt;&lt;/memberselection&gt;&lt;memberselection type="Member"&gt;&lt;member&gt;&lt;uniquename&gt;[03 Instrument].[03 Instrument].[L1].&amp;amp;[B]&lt;/uniquename&gt;&lt;/member&gt;&lt;variable type="Int32" name="offset"&gt;&lt;value&gt;0&lt;/value&gt;&lt;/variable&gt;&lt;/memberselection&gt;&lt;memberselection type="Member"&gt;&lt;member&gt;&lt;uniquename&gt;[03 Instrument].[03 Instrument].[L3].&amp;amp;[E]&lt;/uniquename&gt;&lt;/member&gt;&lt;variable type="Int32" name="offset"&gt;&lt;value&gt;0&lt;/value&gt;&lt;/variable&gt;&lt;/memberselection&gt;&lt;memberselection type="Member"&gt;&lt;member&gt;&lt;uniquename&gt;[03 Instrument].[03 Instrument].[L3].&amp;amp;[H]&lt;/uniquename&gt;&lt;/member&gt;&lt;variable type="Int32" name="offset"&gt;&lt;value&gt;0&lt;/value&gt;&lt;/variable&gt;&lt;/memberselection&gt;&lt;memberselection type="Member"&gt;&lt;member&gt;&lt;uniquename&gt;[03 Instrument].[03 Instrument].[L2].&amp;amp;[I]&lt;/uniquename&gt;&lt;/member&gt;&lt;variable type="Int32" name="offset"&gt;&lt;value&gt;0&lt;/value&gt;&lt;/variable&gt;&lt;/memberselection&gt;&lt;memberselection type="Member"&gt;&lt;member&gt;&lt;uniquename&gt;[03 Instrument].[03 Instrument].[L1].&amp;amp;[R]&lt;/uniquename&gt;&lt;/member&gt;&lt;variable type="Int32" name="offset"&gt;&lt;value&gt;0&lt;/value&gt;&lt;/variable&gt;&lt;/memberselection&gt;&lt;memberselection type="Member"&gt;&lt;member&gt;&lt;uniquename&gt;[03 Instrument].[03 Instrument].[L1].&amp;amp;[Z]&lt;/uniquename&gt;&lt;/member&gt;&lt;variable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type="Member"&gt;&lt;member&gt;&lt;uniquename&gt;[01 Period].[01 Period Year].[Year].&amp;amp;[1992]&lt;/uniquename&gt;&lt;/member&gt;&lt;variable type="Int32" name="offset"&gt;&lt;value&gt;0&lt;/value&gt;&lt;/variable&gt;&lt;/memberselection&gt;&lt;memberselection type="Member"&gt;&lt;member&gt;&lt;uniquename&gt;[01 Period].[01 Period Year].[Year].&amp;amp;[1995]&lt;/uniquename&gt;&lt;/member&gt;&lt;variable type="Int32" name="offset"&gt;&lt;value&gt;0&lt;/value&gt;&lt;/variable&gt;&lt;/memberselection&gt;&lt;memberselection type="Member"&gt;&lt;member&gt;&lt;uniquename&gt;[01 Period].[01 Period Year].[Year].&amp;amp;[1998]&lt;/uniquename&gt;&lt;/member&gt;&lt;variable type="Int32" name="offset"&gt;&lt;value&gt;0&lt;/value&gt;&lt;/variable&gt;&lt;/memberselection&gt;&lt;memberselection type="Member"&gt;&lt;member&gt;&lt;uniquename&gt;[01 Period].[01 Period Year].[Year].&amp;amp;[2001]&lt;/uniquename&gt;&lt;/member&gt;&lt;variable type="Int32" name="offset"&gt;&lt;value&gt;0&lt;/value&gt;&lt;/variable&gt;&lt;/memberselection&gt;&lt;memberselection type="Member"&gt;&lt;member&gt;&lt;uniquename&gt;[01 Period].[01 Period Year].[Year].&amp;amp;[2004]&lt;/uniquename&gt;&lt;/member&gt;&lt;variable type="Int32" name="offset"&gt;&lt;value&gt;0&lt;/value&gt;&lt;/variable&gt;&lt;/memberselection&gt;&lt;memberselection type="Member"&gt;&lt;member&gt;&lt;uniquename&gt;[01 Period].[01 Period Year].[Year].&amp;amp;[2007]&lt;/uniquename&gt;&lt;/member&gt;&lt;variable type="Int32" name="offset"&gt;&lt;value&gt;0&lt;/value&gt;&lt;/variable&gt;&lt;/memberselection&gt;&lt;memberselection type="Member"&gt;&lt;member&gt;&lt;uniquename&gt;[01 Period].[01 Period Year].[Year].&amp;amp;[2010]&lt;/uniquename&gt;&lt;/member&gt;&lt;variable type="Int32" name="offset"&gt;&lt;value&gt;0&lt;/value&gt;&lt;/variable&gt;&lt;/memberselection&gt;&lt;memberselection type="Member"&gt;&lt;member&gt;&lt;uniquename&gt;[01 Period].[01 Period Year].[Year].&amp;amp;[2013]&lt;/uniquename&gt;&lt;/member&gt;&lt;variable type="Int32" name="offset"&gt;&lt;value&gt;0&lt;/value&gt;&lt;/variable&gt;&lt;/memberselection&gt;&lt;memberselection type="Member"&gt;&lt;member&gt;&lt;uniquename&gt;[01 Period].[01 Period Year].[Year].&amp;amp;[2016]&lt;/uniquename&gt;&lt;/member&gt;&lt;variable type="Int32" name="offset"&gt;&lt;value&gt;0&lt;/value&gt;&lt;/variable&gt;&lt;/memberselection&gt;&lt;memberselection type="Member"&gt;&lt;member&gt;&lt;uniquename&gt;[01 Period].[01 Period Year].[Year].&amp;amp;[2019]&lt;/uniquename&gt;&lt;/member&gt;&lt;variable type="Int32" name="offset"&gt;&lt;value&gt;0&lt;/value&gt;&lt;/variable&gt;&lt;/memberselection&gt;&lt;memberselection type="Member"&gt;&lt;member&gt;&lt;uniquename&gt;[01 Period].[01 Period Year].[Year].&amp;amp;[2022]&lt;/uniquename&gt;&lt;/member&gt;&lt;variable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Organization]&lt;/uniquename&gt;&lt;FeedInToFilters&gt;0&lt;/FeedInToFilters&gt;&lt;filterafterdrill&gt;0&lt;/filterafterdrill&gt;&lt;visible&gt;1&lt;/visible&gt;&lt;nonempty&gt;0&lt;/nonempty&gt;&lt;drillandreplacemembers&gt;&lt;membe</t>
  </si>
  <si>
    <t>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type="rangeselectionitem"&gt;&lt;address&gt;'parameters'!$D$2:$D$56&lt;/address&gt;&lt;worksheetname&gt;parameters&lt;/worksheetname&gt;&lt;/customselectionitem&gt;&lt;variable type="Int32" name="offset"&gt;&lt;value&gt;0&lt;/value&gt;&lt;/variable&gt;&lt;/memberselection&gt;&lt;memberselection type="Member"&gt;&lt;member&gt;&lt;uniquename&gt;[05 Reporting Organization].[05 Reporting Organization].[Grand Total].&amp;amp;[5J]&lt;/uniquename&gt;&lt;/member&gt;&lt;variable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t>
  </si>
  <si>
    <t>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0,15,1,1&lt;/titlearea&gt;&lt;filterarea&gt;0,0,2,15&lt;/filterarea&gt;&lt;dataouterarea&gt;0,17,78,59&lt;/dataouterarea&gt;&lt;/serialisationinfo&gt;&lt;layout&gt;0&lt;/layout&gt;&lt;compactAxes&gt;&lt;axis&gt;2&lt;/axis&gt;&lt;/compactAxes&gt;&lt;/grid&gt;&lt;/grids&gt;&lt;freestylemode&gt;0&lt;/freestylemode&gt;&lt;requires ismanual="0" allgrids="0" alltables="0" allquerygenerators="0" /&gt;&lt;newwidthforscale&gt;5973&lt;/newwidthforscale&gt;&lt;newheightforscale&gt;1311.75&lt;/newheightforscale&gt;&lt;/sheet&gt;&lt;sheet name="T_20_01" protectDownload="0"&gt;&lt;freestylemode&gt;0&lt;/freestylemode&gt;&lt;requires ismanual="0" allgrids="0" alltables="0" allquerygenerators="0" /&gt;&lt;newwidthforscale&gt;4685.25&lt;/newwidthforscale&gt;&lt;newheightforscale&gt;1300.5&lt;/newheightforscale&gt;&lt;/sheet&gt;&lt;sheet name="T_21_01" protectDownload="0"&gt;&lt;freestylemode&gt;0&lt;/freestylemode&gt;&lt;requires ismanual="0" allgrids="0" alltables="0" allquerygenerators="0" /&gt;&lt;newwidthforscale&gt;4685.25&lt;/newwidthforscale&gt;&lt;newheightforscale&gt;1300.5&lt;/newheightforscale&gt;&lt;/sheet&gt;&lt;sheet name="T_22_01" protectDownload="0"&gt;&lt;freestylemode&gt;0&lt;/freestylemode&gt;&lt;requires ismanual="0" allgrids="0" alltables="0" allquerygenerators="0" /&gt;&lt;newwidthforscale&gt;4647&lt;/newwidthforscale&gt;&lt;newheightforscale&gt;1300.5&lt;/newheightforscale&gt;&lt;/sheet&gt;&lt;sheet name="T_23_01" protectDownload="0"&gt;&lt;freestylemode&gt;0&lt;/freestylemode&gt;&lt;requires ismanual="0" allgrids="0" alltables="0" allquerygenerators="0" /&gt;&lt;newwidthforscale&gt;4647&lt;/newwidthforscale&gt;&lt;newheightforscale&gt;1300.5&lt;/newheightforscale&gt;&lt;/sheet&gt;&lt;sheet name="T_24_01" protectDownload="0"&gt;&lt;freestylemode&gt;0&lt;/freestylemode&gt;&lt;requires ismanual="0" allgrids="0" alltables="0" allquerygenerators="0" /&gt;&lt;newwidthforscale&gt;4647&lt;/newwidthforscale&gt;&lt;newheightforscale&gt;1300.5&lt;/newheightforscale&gt;&lt;/sheet&gt;&lt;sheet name="T_25_01" protectDownload="0"&gt;&lt;grids&gt;&lt;grid&gt;&lt;x&gt;19&lt;/x&gt;&lt;y&gt;57&lt;/y&gt;&lt;password /&gt;&lt;applyrestrictionsinexcel&gt;1&lt;/applyrestrictionsinexcel&gt;&lt;applycubeformatting&gt;0&lt;/applycubeformatting&gt;&lt;expandsetsonheaders&gt;0&lt;/expandsetsonheaders&gt;&lt;formatnoborders&gt;0&lt;/formatnoborders&gt;&lt;coldimcount&gt;2&lt;/coldimcount&gt;&lt;rowdimcount&gt;1&lt;/rowdimcount&gt;&lt;datawidth&gt;11&lt;/datawidth&gt;&lt;dataheight&gt;87&lt;/dataheight&gt;&lt;guid&gt;4c0e6740-6974-40c3-bf8e-6959319ef4da&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1&lt;/clearcontentsonly&gt;&lt;custommdx /&gt;&lt;report&gt;&lt;connection id="1" name=""&gt;&lt;type&gt;AnalysisServices&lt;/type&gt;&lt;variable type="String" name="server"&gt;&lt;valu</t>
  </si>
  <si>
    <t>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-08-26T15:16:02&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Category].[L1].&amp;amp;[B]&lt;/uniquename&gt;&lt;/member&gt;&lt;variable type="Int32" name="offset"&gt;&lt;value&gt;0&lt;/value&gt;&lt;/variable&gt;&lt;/memberselection&gt;&lt;/memberselections&gt;&lt;/memberset&gt;&lt;/membersets&gt;&lt;memberproperties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t>
  </si>
  <si>
    <t>"1"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Name].&amp;amp;[C]&lt;/uniquename&gt;&lt;/member&gt;&lt;variable type="Int32" name="offset"&gt;&lt;value&gt;0&lt;/value&gt;&lt;/variable&gt;&lt;/memberselection&gt;&lt;/memberselections&gt;&lt;/memberset&gt;&lt;/membersets&gt;&lt;memberproperties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t>
  </si>
  <si>
    <t>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0&lt;/nonempty&gt;&lt;forcenonempty&gt;0&lt;/forcenonempty&gt;&lt;crossjoinouterfirst&gt;0&lt;/crossjoinouterfirst&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type="Member"&gt;&lt;member&gt;&lt;uniquename&gt;[01 Period].[01 Period Year].[Year].&amp;amp;[1992]&lt;/uniquename&gt;&lt;/member&gt;&lt;variable type="Int32" name="offset"&gt;&lt;value&gt;0&lt;/value&gt;&lt;/variable&gt;&lt;/memberselection&gt;&lt;memberselection type="Member"&gt;&lt;member&gt;&lt;uniquename&gt;[01 Period].[01 Period Year].[Year].&amp;amp;[1995]&lt;/uniquename&gt;&lt;/member&gt;&lt;variable type="Int32" name="offset"&gt;&lt;value&gt;0&lt;/value&gt;&lt;/variable&gt;&lt;/memberselection&gt;&lt;memberselection type="Member"&gt;&lt;member&gt;&lt;uniquename&gt;[01 Period].[01 Period Year].[Year].&amp;amp;[1998]&lt;/uniquename&gt;&lt;/member&gt;&lt;variable type="Int32" name="offset"&gt;&lt;value&gt;0&lt;/value&gt;&lt;/variable&gt;&lt;/memberselection&gt;&lt;memberselection type="Member"&gt;&lt;member&gt;&lt;uniquename&gt;[01 Period].[01 Period Year].[Year].&amp;amp;[2001]&lt;/uniquename&gt;&lt;/member&gt;&lt;variable type="Int32" name="offset"&gt;&lt;value&gt;0&lt;/value&gt;&lt;/variable&gt;&lt;/memberselection&gt;&lt;memberselection type="Member"&gt;&lt;member&gt;&lt;uniquename&gt;[01 Period].[01 Period Year].[Year].&amp;amp;[2004]&lt;/uniquename&gt;&lt;/member&gt;&lt;variable type="Int32" name="offset"&gt;&lt;value&gt;0&lt;/value&gt;&lt;/variable&gt;&lt;/memberselection&gt;&lt;memberselection type="Member"&gt;&lt;member&gt;&lt;uniquename&gt;[01 Period].[01 Period Year].[Year].&amp;amp;[2007]&lt;/uniquename&gt;&lt;/member&gt;&lt;variable type="Int32" name="offset"&gt;&lt;value&gt;0&lt;/value&gt;&lt;/variable&gt;&lt;/memberselection&gt;&lt;memberselection type="Member"&gt;&lt;member&gt;&lt;uniquename&gt;[01 Period].[01 Period Year].[Year].&amp;amp;[2010]&lt;/uniquename&gt;&lt;/member&gt;&lt;variable type="Int32" name="offset"&gt;&lt;value&gt;0&lt;/value&gt;&lt;/variable&gt;&lt;/memberselection&gt;&lt;memberselection type="Member"&gt;&lt;member&gt;&lt;uniquename&gt;[01 Period].[01 Period Year].[Year].&amp;amp;[2013]&lt;/uniquename&gt;&lt;/member&gt;&lt;variable type="Int32" name="offset"&gt;&lt;value&gt;0&lt;/value&gt;&lt;/variable&gt;&lt;/memberselection&gt;&lt;memberselection type="Member"&gt;&lt;member&gt;&lt;uniquename&gt;[01 Period].[01 Period Year].[Year].&amp;amp;[2016]&lt;/uniquename&gt;&lt;/member&gt;&lt;variable type="Int32" name="offset"&gt;&lt;value&gt;0&lt;/value&gt;&lt;/variable&gt;&lt;/memberselection&gt;&lt;memberselection type="Member"&gt;&lt;member&gt;&lt;uniquename&gt;[01 Period].[01 Period Year].[Year].&amp;amp;[2019]&lt;/uniquename&gt;&lt;/member&gt;&lt;variable type="Int32" name="offset"&gt;&lt;value&gt;0&lt;/value&gt;&lt;/variable&gt;&lt;/memberselection&gt;&lt;memberselection type="Member"&gt;&lt;member&gt;&lt;uniquename&gt;[01 Period].[01 Period Year].[Year].&amp;amp;[2022]&lt;/uniquename&gt;&lt;/member&gt;&lt;variable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type="Member"&gt;&lt;member&gt;&lt;uniquename&gt;[09 Currency Leg1].[09 Currency Leg1].[Currency].&amp;amp;[TO1]&lt;/uniquename&gt;&lt;/member&gt;&lt;variable</t>
  </si>
  <si>
    <t xml:space="preserve"> type="Int32" name="offset"&gt;&lt;value&gt;0&lt;/value&gt;&lt;/variable&gt;&lt;/memberselection&gt;&lt;memberselection type="Member"&gt;&lt;member&gt;&lt;uniquename&gt;[09 Currency Leg1].[09 Currency Leg1].[Currency].&amp;amp;[AED]&lt;/uniquename&gt;&lt;/member&gt;&lt;variable type="Int32" name="offset"&gt;&lt;value&gt;0&lt;/value&gt;&lt;/variable&gt;&lt;/memberselection&gt;&lt;memberselection type="Member"&gt;&lt;member&gt;&lt;uniquename&gt;[09 Currency Leg1].[09 Currency Leg1].[Currency].&amp;amp;[AFN]&lt;/uniquename&gt;&lt;/member&gt;&lt;variable type="Int32" name="offset"&gt;&lt;value&gt;0&lt;/value&gt;&lt;/variable&gt;&lt;/memberselection&gt;&lt;memberselection type="Member"&gt;&lt;member&gt;&lt;uniquename&gt;[09 Currency Leg1].[09 Currency Leg1].[Currency].&amp;amp;[ANG]&lt;/uniquename&gt;&lt;/member&gt;&lt;variable type="Int32" name="offset"&gt;&lt;value&gt;0&lt;/value&gt;&lt;/variable&gt;&lt;/memberselection&gt;&lt;memberselection type="Member"&gt;&lt;member&gt;&lt;uniquename&gt;[09 Currency Leg1].[09 Currency Leg1].[Currency].&amp;amp;[ARS]&lt;/uniquename&gt;&lt;/member&gt;&lt;variable type="Int32" name="offset"&gt;&lt;value&gt;0&lt;/value&gt;&lt;/variable&gt;&lt;/memberselection&gt;&lt;memberselection type="Member"&gt;&lt;member&gt;&lt;uniquename&gt;[09 Currency Leg1].[09 Currency Leg1].[Currency].&amp;amp;[ATS]&lt;/uniquename&gt;&lt;/member&gt;&lt;variable type="Int32" name="offset"&gt;&lt;value&gt;0&lt;/value&gt;&lt;/variable&gt;&lt;/memberselection&gt;&lt;memberselection type="Member"&gt;&lt;member&gt;&lt;uniquename&gt;[09 Currency Leg1].[09 Currency Leg1].[Currency].&amp;amp;[AUD]&lt;/uniquename&gt;&lt;/member&gt;&lt;variable type="Int32" name="offset"&gt;&lt;value&gt;0&lt;/value&gt;&lt;/variable&gt;&lt;/memberselection&gt;&lt;memberselection type="Member"&gt;&lt;member&gt;&lt;uniquename&gt;[09 Currency Leg1].[09 Currency Leg1].[Currency].&amp;amp;[BBD]&lt;/uniquename&gt;&lt;/member&gt;&lt;variable type="Int32" name="offset"&gt;&lt;value&gt;0&lt;/value&gt;&lt;/variable&gt;&lt;/memberselection&gt;&lt;memberselection type="Member"&gt;&lt;member&gt;&lt;uniquename&gt;[09 Currency Leg1].[09 Currency Leg1].[Currency].&amp;amp;[BDT]&lt;/uniquename&gt;&lt;/member&gt;&lt;variable type="Int32" name="offset"&gt;&lt;value&gt;0&lt;/value&gt;&lt;/variable&gt;&lt;/memberselection&gt;&lt;memberselection type="Member"&gt;&lt;member&gt;&lt;uniquename&gt;[09 Currency Leg1].[09 Currency Leg1].[Currency].&amp;amp;[BEF]&lt;/uniquename&gt;&lt;/member&gt;&lt;variable type="Int32" name="offset"&gt;&lt;value&gt;0&lt;/value&gt;&lt;/variable&gt;&lt;/memberselection&gt;&lt;memberselection type="Member"&gt;&lt;member&gt;&lt;uniquename&gt;[09 Currency Leg1].[09 Currency Leg1].[Currency].&amp;amp;[BGN]&lt;/uniquename&gt;&lt;/member&gt;&lt;variable type="Int32" name="offset"&gt;&lt;value&gt;0&lt;/value&gt;&lt;/variable&gt;&lt;/memberselection&gt;&lt;memberselection type="Member"&gt;&lt;member&gt;&lt;uniquename&gt;[09 Currency Leg1].[09 Currency Leg1].[Currency].&amp;amp;[BHD]&lt;/uniquename&gt;&lt;/member&gt;&lt;variable type="Int32" name="offset"&gt;&lt;value&gt;0&lt;/value&gt;&lt;/variable&gt;&lt;/memberselection&gt;&lt;memberselection type="Member"&gt;&lt;member&gt;&lt;uniquename&gt;[09 Currency Leg1].[09 Currency Leg1].[Currency].&amp;amp;[BIF]&lt;/uniquename&gt;&lt;/member&gt;&lt;variable type="Int32" name="offset"&gt;&lt;value&gt;0&lt;/value&gt;&lt;/variable&gt;&lt;/memberselection&gt;&lt;memberselection type="Member"&gt;&lt;member&gt;&lt;uniquename&gt;[09 Currency Leg1].[09 Currency Leg1].[Currency].&amp;amp;[BOB]&lt;/uniquename&gt;&lt;/member&gt;&lt;variable type="Int32" name="offset"&gt;&lt;value&gt;0&lt;/value&gt;&lt;/variable&gt;&lt;/memberselection&gt;&lt;memberselection type="Member"&gt;&lt;member&gt;&lt;uniquename&gt;[09 Currency Leg1].[09 Currency Leg1].[Currency].&amp;amp;[BRL]&lt;/uniquename&gt;&lt;/member&gt;&lt;variable type="Int32" name="offset"&gt;&lt;value&gt;0&lt;/value&gt;&lt;/variable&gt;&lt;/memberselection&gt;&lt;memberselection type="Member"&gt;&lt;member&gt;&lt;uniquename&gt;[09 Currency Leg1].[09 Currency Leg1].[Currency].&amp;amp;[BSD]&lt;/uniquename&gt;&lt;/member&gt;&lt;variable type="Int32" name="offset"&gt;&lt;value&gt;0&lt;/value&gt;&lt;/variable&gt;&lt;/memberselection&gt;&lt;memberselection type="Member"&gt;&lt;member&gt;&lt;uniquename&gt;[09 Currency Leg1].[09 Currency Leg1].[Currency].&amp;amp;[BWP]&lt;/uniquename&gt;&lt;/member&gt;&lt;variable type="Int32" name="offset"&gt;&lt;value&gt;0&lt;/value&gt;&lt;/variable&gt;&lt;/memberselection&gt;&lt;memberselection type="Member"&gt;&lt;member&gt;&lt;uniquename&gt;[09 Currency Leg1].[09 Currency Leg1].[Currency].&amp;amp;[BZD]&lt;/uniquename&gt;&lt;/member&gt;&lt;variable type="Int32" name="offset"&gt;&lt;value&gt;0&lt;/value&gt;&lt;/variable&gt;&lt;/memberselection&gt;&lt;memberselection type="Member"&gt;&lt;member&gt;&lt;uniquename&gt;[09 Currency Leg1].[09 Currency Leg1].[Currency].&amp;amp;[CAD]&lt;/uniquename&gt;&lt;/member&gt;&lt;variable type="Int32" name="offset"&gt;&lt;value&gt;0&lt;/value&gt;&lt;/variable&gt;&lt;/memberselection&gt;&lt;memberselection type="Member"&gt;&lt;member&gt;&lt;uniquename&gt;[09 Currency Leg1].[09 Currency Leg1].[Currency].&amp;amp;[CHF]&lt;/uniquename&gt;&lt;/member&gt;&lt;variable type="Int32" name="offset"&gt;&lt;value&gt;0&lt;/value&gt;&lt;/variable&gt;&lt;/memberselection&gt;&lt;memberselection type="Member"&gt;&lt;member&gt;&lt;uniquename&gt;[09 Currency Leg1].[09 Currency Leg1].[Currency].&amp;amp;[CLP]&lt;/uniquename&gt;&lt;/member&gt;&lt;variable type="Int32" name="offset"&gt;&lt;value&gt;0&lt;/value&gt;&lt;/variable&gt;&lt;/memberselection&gt;&lt;memberselection type="Member"&gt;&lt;member&gt;&lt;uniquename&gt;[09 Currency Leg1].[09 Currency Leg1].[Currency].&amp;amp;[CLS]&lt;/uniquename&gt;&lt;/member&gt;&lt;variable type="Int32" name="offset"&gt;&lt;value&gt;0&lt;/value&gt;&lt;/variable&gt;&lt;/memberselection&gt;&lt;memberselection type="Member"&gt;&lt;member&gt;&lt;uniquename&gt;[09 Currency Leg1].[09 Currency Leg1].[Currency].&amp;amp;[CNY]&lt;/uniquename&gt;&lt;/member&gt;&lt;variable type="Int32" name="offset"&gt;&lt;value&gt;0&lt;/value&gt;&lt;/variable&gt;&lt;/memberselection&gt;&lt;memberselection type="Member"&gt;&lt;member&gt;&lt;uniquename&gt;[09 Currency Leg1].[09 Currency Leg1].[Currency].&amp;amp;[COP]&lt;/uniquename&gt;&lt;/member&gt;&lt;variable type="Int32" name="offset"&gt;&lt;value&gt;0&lt;/value&gt;&lt;/variable&gt;&lt;/memberselection&gt;&lt;memb</t>
  </si>
  <si>
    <t xml:space="preserve">erselection type="Member"&gt;&lt;member&gt;&lt;uniquename&gt;[09 Currency Leg1].[09 Currency Leg1].[Currency].&amp;amp;[CRC]&lt;/uniquename&gt;&lt;/member&gt;&lt;variable type="Int32" name="offset"&gt;&lt;value&gt;0&lt;/value&gt;&lt;/variable&gt;&lt;/memberselection&gt;&lt;memberselection type="Member"&gt;&lt;member&gt;&lt;uniquename&gt;[09 Currency Leg1].[09 Currency Leg1].[Currency].&amp;amp;[CVE]&lt;/uniquename&gt;&lt;/member&gt;&lt;variable type="Int32" name="offset"&gt;&lt;value&gt;0&lt;/value&gt;&lt;/variable&gt;&lt;/memberselection&gt;&lt;memberselection type="Member"&gt;&lt;member&gt;&lt;uniquename&gt;[09 Currency Leg1].[09 Currency Leg1].[Currency].&amp;amp;[CYP]&lt;/uniquename&gt;&lt;/member&gt;&lt;variable type="Int32" name="offset"&gt;&lt;value&gt;0&lt;/value&gt;&lt;/variable&gt;&lt;/memberselection&gt;&lt;memberselection type="Member"&gt;&lt;member&gt;&lt;uniquename&gt;[09 Currency Leg1].[09 Currency Leg1].[Currency].&amp;amp;[CZK]&lt;/uniquename&gt;&lt;/member&gt;&lt;variable type="Int32" name="offset"&gt;&lt;value&gt;0&lt;/value&gt;&lt;/variable&gt;&lt;/memberselection&gt;&lt;memberselection type="Member"&gt;&lt;member&gt;&lt;uniquename&gt;[09 Currency Leg1].[09 Currency Leg1].[Currency].&amp;amp;[DEM]&lt;/uniquename&gt;&lt;/member&gt;&lt;variable type="Int32" name="offset"&gt;&lt;value&gt;0&lt;/value&gt;&lt;/variable&gt;&lt;/memberselection&gt;&lt;memberselection type="Member"&gt;&lt;member&gt;&lt;uniquename&gt;[09 Currency Leg1].[09 Currency Leg1].[Currency].&amp;amp;[DJF]&lt;/uniquename&gt;&lt;/member&gt;&lt;variable type="Int32" name="offset"&gt;&lt;value&gt;0&lt;/value&gt;&lt;/variable&gt;&lt;/memberselection&gt;&lt;memberselection type="Member"&gt;&lt;member&gt;&lt;uniquename&gt;[09 Currency Leg1].[09 Currency Leg1].[Currency].&amp;amp;[DKK]&lt;/uniquename&gt;&lt;/member&gt;&lt;variable type="Int32" name="offset"&gt;&lt;value&gt;0&lt;/value&gt;&lt;/variable&gt;&lt;/memberselection&gt;&lt;memberselection type="Member"&gt;&lt;member&gt;&lt;uniquename&gt;[09 Currency Leg1].[09 Currency Leg1].[Currency].&amp;amp;[DOP]&lt;/uniquename&gt;&lt;/member&gt;&lt;variable type="Int32" name="offset"&gt;&lt;value&gt;0&lt;/value&gt;&lt;/variable&gt;&lt;/memberselection&gt;&lt;memberselection type="Member"&gt;&lt;member&gt;&lt;uniquename&gt;[09 Currency Leg1].[09 Currency Leg1].[Currency].&amp;amp;[DZD]&lt;/uniquename&gt;&lt;/member&gt;&lt;variable type="Int32" name="offset"&gt;&lt;value&gt;0&lt;/value&gt;&lt;/variable&gt;&lt;/memberselection&gt;&lt;memberselection type="Member"&gt;&lt;member&gt;&lt;uniquename&gt;[09 Currency Leg1].[09 Currency Leg1].[Currency].&amp;amp;[ECS]&lt;/uniquename&gt;&lt;/member&gt;&lt;variable type="Int32" name="offset"&gt;&lt;value&gt;0&lt;/value&gt;&lt;/variable&gt;&lt;/memberselection&gt;&lt;memberselection type="Member"&gt;&lt;member&gt;&lt;uniquename&gt;[09 Currency Leg1].[09 Currency Leg1].[Currency].&amp;amp;[EEK]&lt;/uniquename&gt;&lt;/member&gt;&lt;variable type="Int32" name="offset"&gt;&lt;value&gt;0&lt;/value&gt;&lt;/variable&gt;&lt;/memberselection&gt;&lt;memberselection type="Member"&gt;&lt;member&gt;&lt;uniquename&gt;[09 Currency Leg1].[09 Currency Leg1].[Currency].&amp;amp;[EGP]&lt;/uniquename&gt;&lt;/member&gt;&lt;variable type="Int32" name="offset"&gt;&lt;value&gt;0&lt;/value&gt;&lt;/variable&gt;&lt;/memberselection&gt;&lt;memberselection type="Member"&gt;&lt;member&gt;&lt;uniquename&gt;[09 Currency Leg1].[09 Currency Leg1].[Currency].&amp;amp;[ESP]&lt;/uniquename&gt;&lt;/member&gt;&lt;variable type="Int32" name="offset"&gt;&lt;value&gt;0&lt;/value&gt;&lt;/variable&gt;&lt;/memberselection&gt;&lt;memberselection type="Member"&gt;&lt;member&gt;&lt;uniquename&gt;[09 Currency Leg1].[09 Currency Leg1].[Currency].&amp;amp;[ETB]&lt;/uniquename&gt;&lt;/member&gt;&lt;variable type="Int32" name="offset"&gt;&lt;value&gt;0&lt;/value&gt;&lt;/variable&gt;&lt;/memberselection&gt;&lt;memberselection type="Member"&gt;&lt;member&gt;&lt;uniquename&gt;[09 Currency Leg1].[09 Currency Leg1].[Currency].&amp;amp;[EUR]&lt;/uniquename&gt;&lt;/member&gt;&lt;variable type="Int32" name="offset"&gt;&lt;value&gt;0&lt;/value&gt;&lt;/variable&gt;&lt;/memberselection&gt;&lt;memberselection type="Member"&gt;&lt;member&gt;&lt;uniquename&gt;[09 Currency Leg1].[09 Currency Leg1].[Currency].&amp;amp;[FIM]&lt;/uniquename&gt;&lt;/member&gt;&lt;variable type="Int32" name="offset"&gt;&lt;value&gt;0&lt;/value&gt;&lt;/variable&gt;&lt;/memberselection&gt;&lt;memberselection type="Member"&gt;&lt;member&gt;&lt;uniquename&gt;[09 Currency Leg1].[09 Currency Leg1].[Currency].&amp;amp;[FJD]&lt;/uniquename&gt;&lt;/member&gt;&lt;variable type="Int32" name="offset"&gt;&lt;value&gt;0&lt;/value&gt;&lt;/variable&gt;&lt;/memberselection&gt;&lt;memberselection type="Member"&gt;&lt;member&gt;&lt;uniquename&gt;[09 Currency Leg1].[09 Currency Leg1].[Currency].&amp;amp;[FRF]&lt;/uniquename&gt;&lt;/member&gt;&lt;variable type="Int32" name="offset"&gt;&lt;value&gt;0&lt;/value&gt;&lt;/variable&gt;&lt;/memberselection&gt;&lt;memberselection type="Member"&gt;&lt;member&gt;&lt;uniquename&gt;[09 Currency Leg1].[09 Currency Leg1].[Currency].&amp;amp;[GBP]&lt;/uniquename&gt;&lt;/member&gt;&lt;variable type="Int32" name="offset"&gt;&lt;value&gt;0&lt;/value&gt;&lt;/variable&gt;&lt;/memberselection&gt;&lt;memberselection type="Member"&gt;&lt;member&gt;&lt;uniquename&gt;[09 Currency Leg1].[09 Currency Leg1].[Currency].&amp;amp;[GRD]&lt;/uniquename&gt;&lt;/member&gt;&lt;variable type="Int32" name="offset"&gt;&lt;value&gt;0&lt;/value&gt;&lt;/variable&gt;&lt;/memberselection&gt;&lt;memberselection type="Member"&gt;&lt;member&gt;&lt;uniquename&gt;[09 Currency Leg1].[09 Currency Leg1].[Currency].&amp;amp;[HKD]&lt;/uniquename&gt;&lt;/member&gt;&lt;variable type="Int32" name="offset"&gt;&lt;value&gt;0&lt;/value&gt;&lt;/variable&gt;&lt;/memberselection&gt;&lt;memberselection type="Member"&gt;&lt;member&gt;&lt;uniquename&gt;[09 Currency Leg1].[09 Currency Leg1].[Currency].&amp;amp;[HRK]&lt;/uniquename&gt;&lt;/member&gt;&lt;variable type="Int32" name="offset"&gt;&lt;value&gt;0&lt;/value&gt;&lt;/variable&gt;&lt;/memberselection&gt;&lt;memberselection type="Member"&gt;&lt;member&gt;&lt;uniquename&gt;[09 Currency Leg1].[09 Currency Leg1].[Currency].&amp;amp;[HUF]&lt;/uniquename&gt;&lt;/member&gt;&lt;variable type="Int32" name="offset"&gt;&lt;value&gt;0&lt;/value&gt;&lt;/variable&gt;&lt;/memberselection&gt;&lt;memberselection type="Member"&gt;&lt;member&gt;&lt;uniquename&gt;[09 Currency Leg1].[09 Currency </t>
  </si>
  <si>
    <t>Leg1].[Currency].&amp;amp;[IDR]&lt;/uniquename&gt;&lt;/member&gt;&lt;variable type="Int32" name="offset"&gt;&lt;value&gt;0&lt;/value&gt;&lt;/variable&gt;&lt;/memberselection&gt;&lt;memberselection type="Member"&gt;&lt;member&gt;&lt;uniquename&gt;[09 Currency Leg1].[09 Currency Leg1].[Currency].&amp;amp;[IEP]&lt;/uniquename&gt;&lt;/member&gt;&lt;variable type="Int32" name="offset"&gt;&lt;value&gt;0&lt;/value&gt;&lt;/variable&gt;&lt;/memberselection&gt;&lt;memberselection type="Member"&gt;&lt;member&gt;&lt;uniquename&gt;[09 Currency Leg1].[09 Currency Leg1].[Currency].&amp;amp;[ILS]&lt;/uniquename&gt;&lt;/member&gt;&lt;variable type="Int32" name="offset"&gt;&lt;value&gt;0&lt;/value&gt;&lt;/variable&gt;&lt;/memberselection&gt;&lt;memberselection type="Member"&gt;&lt;member&gt;&lt;uniquename&gt;[09 Currency Leg1].[09 Currency Leg1].[Currency].&amp;amp;[INR]&lt;/uniquename&gt;&lt;/member&gt;&lt;variable type="Int32" name="offset"&gt;&lt;value&gt;0&lt;/value&gt;&lt;/variable&gt;&lt;/memberselection&gt;&lt;memberselection type="Member"&gt;&lt;member&gt;&lt;uniquename&gt;[09 Currency Leg1].[09 Currency Leg1].[Currency].&amp;amp;[ISK]&lt;/uniquename&gt;&lt;/member&gt;&lt;variable type="Int32" name="offset"&gt;&lt;value&gt;0&lt;/value&gt;&lt;/variable&gt;&lt;/memberselection&gt;&lt;memberselection type="Member"&gt;&lt;member&gt;&lt;uniquename&gt;[09 Currency Leg1].[09 Currency Leg1].[Currency].&amp;amp;[ITL]&lt;/uniquename&gt;&lt;/member&gt;&lt;variable type="Int32" name="offset"&gt;&lt;value&gt;0&lt;/value&gt;&lt;/variable&gt;&lt;/memberselection&gt;&lt;memberselection type="Member"&gt;&lt;member&gt;&lt;uniquename&gt;[09 Currency Leg1].[09 Currency Leg1].[Currency].&amp;amp;[JPY]&lt;/uniquename&gt;&lt;/member&gt;&lt;variable type="Int32" name="offset"&gt;&lt;value&gt;0&lt;/value&gt;&lt;/variable&gt;&lt;/memberselection&gt;&lt;memberselection type="Member"&gt;&lt;member&gt;&lt;uniquename&gt;[09 Currency Leg1].[09 Currency Leg1].[Currency].&amp;amp;[KRW]&lt;/uniquename&gt;&lt;/member&gt;&lt;variable type="Int32" name="offset"&gt;&lt;value&gt;0&lt;/value&gt;&lt;/variable&gt;&lt;/memberselection&gt;&lt;memberselection type="Member"&gt;&lt;member&gt;&lt;uniquename&gt;[09 Currency Leg1].[09 Currency Leg1].[Currency].&amp;amp;[KWD]&lt;/uniquename&gt;&lt;/member&gt;&lt;variable type="Int32" name="offset"&gt;&lt;value&gt;0&lt;/value&gt;&lt;/variable&gt;&lt;/memberselection&gt;&lt;memberselection type="Member"&gt;&lt;member&gt;&lt;uniquename&gt;[09 Currency Leg1].[09 Currency Leg1].[Currency].&amp;amp;[LTL]&lt;/uniquename&gt;&lt;/member&gt;&lt;variable type="Int32" name="offset"&gt;&lt;value&gt;0&lt;/value&gt;&lt;/variable&gt;&lt;/memberselection&gt;&lt;memberselection type="Member"&gt;&lt;member&gt;&lt;uniquename&gt;[09 Currency Leg1].[09 Currency Leg1].[Currency].&amp;amp;[LUF]&lt;/uniquename&gt;&lt;/member&gt;&lt;variable type="Int32" name="offset"&gt;&lt;value&gt;0&lt;/value&gt;&lt;/variable&gt;&lt;/memberselection&gt;&lt;memberselection type="Member"&gt;&lt;member&gt;&lt;uniquename&gt;[09 Currency Leg1].[09 Currency Leg1].[Currency].&amp;amp;[LVL]&lt;/uniquename&gt;&lt;/member&gt;&lt;variable type="Int32" name="offset"&gt;&lt;value&gt;0&lt;/value&gt;&lt;/variable&gt;&lt;/memberselection&gt;&lt;memberselection type="Member"&gt;&lt;member&gt;&lt;uniquename&gt;[09 Currency Leg1].[09 Currency Leg1].[Currency].&amp;amp;[MAD]&lt;/uniquename&gt;&lt;/member&gt;&lt;variable type="Int32" name="offset"&gt;&lt;value&gt;0&lt;/value&gt;&lt;/variable&gt;&lt;/memberselection&gt;&lt;memberselection type="Member"&gt;&lt;member&gt;&lt;uniquename&gt;[09 Currency Leg1].[09 Currency Leg1].[Currency].&amp;amp;[MXN]&lt;/uniquename&gt;&lt;/member&gt;&lt;variable type="Int32" name="offset"&gt;&lt;value&gt;0&lt;/value&gt;&lt;/variable&gt;&lt;/memberselection&gt;&lt;memberselection type="Member"&gt;&lt;member&gt;&lt;uniquename&gt;[09 Currency Leg1].[09 Currency Leg1].[Currency].&amp;amp;[MYR]&lt;/uniquename&gt;&lt;/member&gt;&lt;variable type="Int32" name="offset"&gt;&lt;value&gt;0&lt;/value&gt;&lt;/variable&gt;&lt;/memberselection&gt;&lt;memberselection type="Member"&gt;&lt;member&gt;&lt;uniquename&gt;[09 Currency Leg1].[09 Currency Leg1].[Currency].&amp;amp;[NGN]&lt;/uniquename&gt;&lt;/member&gt;&lt;variable type="Int32" name="offset"&gt;&lt;value&gt;0&lt;/value&gt;&lt;/variable&gt;&lt;/memberselection&gt;&lt;memberselection type="Member"&gt;&lt;member&gt;&lt;uniquename&gt;[09 Currency Leg1].[09 Currency Leg1].[Currency].&amp;amp;[NLG]&lt;/uniquename&gt;&lt;/member&gt;&lt;variable type="Int32" name="offset"&gt;&lt;value&gt;0&lt;/value&gt;&lt;/variable&gt;&lt;/memberselection&gt;&lt;memberselection type="Member"&gt;&lt;member&gt;&lt;uniquename&gt;[09 Currency Leg1].[09 Currency Leg1].[Currency].&amp;amp;[NOK]&lt;/uniquename&gt;&lt;/member&gt;&lt;variable type="Int32" name="offset"&gt;&lt;value&gt;0&lt;/value&gt;&lt;/variable&gt;&lt;/memberselection&gt;&lt;memberselection type="Member"&gt;&lt;member&gt;&lt;uniquename&gt;[09 Currency Leg1].[09 Currency Leg1].[Currency].&amp;amp;[NZD]&lt;/uniquename&gt;&lt;/member&gt;&lt;variable type="Int32" name="offset"&gt;&lt;value&gt;0&lt;/value&gt;&lt;/variable&gt;&lt;/memberselection&gt;&lt;memberselection type="Member"&gt;&lt;member&gt;&lt;uniquename&gt;[09 Currency Leg1].[09 Currency Leg1].[Currency].&amp;amp;[OMR]&lt;/uniquename&gt;&lt;/member&gt;&lt;variable type="Int32" name="offset"&gt;&lt;value&gt;0&lt;/value&gt;&lt;/variable&gt;&lt;/memberselection&gt;&lt;memberselection type="Member"&gt;&lt;member&gt;&lt;uniquename&gt;[09 Currency Leg1].[09 Currency Leg1].[Currency].&amp;amp;[PEN]&lt;/uniquename&gt;&lt;/member&gt;&lt;variable type="Int32" name="offset"&gt;&lt;value&gt;0&lt;/value&gt;&lt;/variable&gt;&lt;/memberselection&gt;&lt;memberselection type="Member"&gt;&lt;member&gt;&lt;uniquename&gt;[09 Currency Leg1].[09 Currency Leg1].[Currency].&amp;amp;[PGK]&lt;/uniquename&gt;&lt;/member&gt;&lt;variable type="Int32" name="offset"&gt;&lt;value&gt;0&lt;/value&gt;&lt;/variable&gt;&lt;/memberselection&gt;&lt;memberselection type="Member"&gt;&lt;member&gt;&lt;uniquename&gt;[09 Currency Leg1].[09 Currency Leg1].[Currency].&amp;amp;[PHP]&lt;/uniquename&gt;&lt;/member&gt;&lt;variable type="Int32" name="offset"&gt;&lt;value&gt;0&lt;/value&gt;&lt;/variable&gt;&lt;/memberselection&gt;&lt;memberselection type="Member"&gt;&lt;member&gt;&lt;uniquename&gt;[09 Currency Leg1].[09 Currency Leg1].[Currency].&amp;amp;[PLN]&lt;/uniquename&gt;&lt;/member&gt;&lt;variable type="Int32" name="</t>
  </si>
  <si>
    <t>offset"&gt;&lt;value&gt;0&lt;/value&gt;&lt;/variable&gt;&lt;/memberselection&gt;&lt;memberselection type="Member"&gt;&lt;member&gt;&lt;uniquename&gt;[09 Currency Leg1].[09 Currency Leg1].[Currency].&amp;amp;[PTE]&lt;/uniquename&gt;&lt;/member&gt;&lt;variable type="Int32" name="offset"&gt;&lt;value&gt;0&lt;/value&gt;&lt;/variable&gt;&lt;/memberselection&gt;&lt;memberselection type="Member"&gt;&lt;member&gt;&lt;uniquename&gt;[09 Currency Leg1].[09 Currency Leg1].[Currency].&amp;amp;[QAR]&lt;/uniquename&gt;&lt;/member&gt;&lt;variable type="Int32" name="offset"&gt;&lt;value&gt;0&lt;/value&gt;&lt;/variable&gt;&lt;/memberselection&gt;&lt;memberselection type="Member"&gt;&lt;member&gt;&lt;uniquename&gt;[09 Currency Leg1].[09 Currency Leg1].[Currency].&amp;amp;[RON]&lt;/uniquename&gt;&lt;/member&gt;&lt;variable type="Int32" name="offset"&gt;&lt;value&gt;0&lt;/value&gt;&lt;/variable&gt;&lt;/memberselection&gt;&lt;memberselection type="Member"&gt;&lt;member&gt;&lt;uniquename&gt;[09 Currency Leg1].[09 Currency Leg1].[Currency].&amp;amp;[RUB]&lt;/uniquename&gt;&lt;/member&gt;&lt;variable type="Int32" name="offset"&gt;&lt;value&gt;0&lt;/value&gt;&lt;/variable&gt;&lt;/memberselection&gt;&lt;memberselection type="Member"&gt;&lt;member&gt;&lt;uniquename&gt;[09 Currency Leg1].[09 Currency Leg1].[Currency].&amp;amp;[SAR]&lt;/uniquename&gt;&lt;/member&gt;&lt;variable type="Int32" name="offset"&gt;&lt;value&gt;0&lt;/value&gt;&lt;/variable&gt;&lt;/memberselection&gt;&lt;memberselection type="Member"&gt;&lt;member&gt;&lt;uniquename&gt;[09 Currency Leg1].[09 Currency Leg1].[Currency].&amp;amp;[SEK]&lt;/uniquename&gt;&lt;/member&gt;&lt;variable type="Int32" name="offset"&gt;&lt;value&gt;0&lt;/value&gt;&lt;/variable&gt;&lt;/memberselection&gt;&lt;memberselection type="Member"&gt;&lt;member&gt;&lt;uniquename&gt;[09 Currency Leg1].[09 Currency Leg1].[Currency].&amp;amp;[SGD]&lt;/uniquename&gt;&lt;/member&gt;&lt;variable type="Int32" name="offset"&gt;&lt;value&gt;0&lt;/value&gt;&lt;/variable&gt;&lt;/memberselection&gt;&lt;memberselection type="Member"&gt;&lt;member&gt;&lt;uniquename&gt;[09 Currency Leg1].[09 Currency Leg1].[Currency].&amp;amp;[SIT]&lt;/uniquename&gt;&lt;/member&gt;&lt;variable type="Int32" name="offset"&gt;&lt;value&gt;0&lt;/value&gt;&lt;/variable&gt;&lt;/memberselection&gt;&lt;memberselection type="Member"&gt;&lt;member&gt;&lt;uniquename&gt;[09 Currency Leg1].[09 Currency Leg1].[Currency].&amp;amp;[SKK]&lt;/uniquename&gt;&lt;/member&gt;&lt;variable type="Int32" name="offset"&gt;&lt;value&gt;0&lt;/value&gt;&lt;/variable&gt;&lt;/memberselection&gt;&lt;memberselection type="Member"&gt;&lt;member&gt;&lt;uniquename&gt;[09 Currency Leg1].[09 Currency Leg1].[Currency].&amp;amp;[THB]&lt;/uniquename&gt;&lt;/member&gt;&lt;variable type="Int32" name="offset"&gt;&lt;value&gt;0&lt;/value&gt;&lt;/variable&gt;&lt;/memberselection&gt;&lt;memberselection type="Member"&gt;&lt;member&gt;&lt;uniquename&gt;[09 Currency Leg1].[09 Currency Leg1].[Currency].&amp;amp;[TRL]&lt;/uniquename&gt;&lt;/member&gt;&lt;variable type="Int32" name="offset"&gt;&lt;value&gt;0&lt;/value&gt;&lt;/variable&gt;&lt;/memberselection&gt;&lt;memberselection type="Member"&gt;&lt;member&gt;&lt;uniquename&gt;[09 Currency Leg1].[09 Currency Leg1].[Currency].&amp;amp;[TRY]&lt;/uniquename&gt;&lt;/member&gt;&lt;variable type="Int32" name="offset"&gt;&lt;value&gt;0&lt;/value&gt;&lt;/variable&gt;&lt;/memberselection&gt;&lt;memberselection type="Member"&gt;&lt;member&gt;&lt;uniquename&gt;[09 Currency Leg1].[09 Currency Leg1].[Currency].&amp;amp;[TWD]&lt;/uniquename&gt;&lt;/member&gt;&lt;variable type="Int32" name="offset"&gt;&lt;value&gt;0&lt;/value&gt;&lt;/variable&gt;&lt;/memberselection&gt;&lt;memberselection type="Member"&gt;&lt;member&gt;&lt;uniquename&gt;[09 Currency Leg1].[09 Currency Leg1].[Currency].&amp;amp;[USD]&lt;/uniquename&gt;&lt;/member&gt;&lt;variable type="Int32" name="offset"&gt;&lt;value&gt;0&lt;/value&gt;&lt;/variable&gt;&lt;/memberselection&gt;&lt;memberselection type="Member"&gt;&lt;member&gt;&lt;uniquename&gt;[09 Currency Leg1].[09 Currency Leg1].[Currency].&amp;amp;[VND]&lt;/uniquename&gt;&lt;/member&gt;&lt;variable type="Int32" name="offset"&gt;&lt;value&gt;0&lt;/value&gt;&lt;/variable&gt;&lt;/memberselection&gt;&lt;memberselection type="Member"&gt;&lt;member&gt;&lt;uniquename&gt;[09 Currency Leg1].[09 Currency Leg1].[Currency].&amp;amp;[ZAR]&lt;/uniquename&gt;&lt;/member&gt;&lt;variable type="Int32" name="offset"&gt;&lt;value&gt;0&lt;/value&gt;&lt;/variable&gt;&lt;/memberselection&gt;&lt;/memberselections&gt;&lt;sets&gt;&lt;ranking&gt;&lt;RankBy&gt;0&lt;/RankBy&gt;&lt;ExcludeZeroes&gt;0&lt;/ExcludeZeroes&gt;&lt;ExcludeNulls&gt;0&lt;/ExcludeNulls&gt;&lt;variable type="Boolean" name="RankTop"&gt;&lt;value&gt;1&lt;/value&gt;&lt;/variable&gt;&lt;variable type="Int32" name="RankCount"&gt;&lt;value&gt;1000&lt;/value&gt;&lt;/variable&gt;&lt;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type="Member"&gt;&lt;currentmember /&gt;&lt;variable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type="Member"&gt;&lt;defaultmember /&gt;&lt;variable type="Int32" name="offset"&gt;&lt;value&gt;0&lt;/va</t>
  </si>
  <si>
    <t>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type="rangeselectionitem"&gt;&lt;address&gt;'T_25_01'!$U$77:$W$77&lt;/address&gt;&lt;worksheetname&gt;T_25_01&lt;/worksheetname&gt;&lt;/customselectionitem&gt;&lt;variable type="Int32" name="offset"&gt;&lt;value&gt;0&lt;/value&gt;&lt;/variable&gt;&lt;/memberselection&gt;&lt;/memberselections&gt;&lt;/memberset&gt;&lt;/membersets&gt;&lt;memberproperties noatat="1" /&gt;&lt;/dimension&gt;&lt;/slice&gt;&lt;setfunc querystyle="0" combination="1"&gt;&lt;sets&gt;&lt;ranking&gt;&lt;RankBy&gt;0&lt;/RankBy&gt;&lt;ExcludeZeroes&gt;0&lt;/ExcludeZeroes&gt;&lt;ExcludeNulls&gt;0&lt;/ExcludeNulls&gt;&lt;variable type="Boolean" name="RankTop"&gt;&lt;value&gt;1&lt;/value&gt;&lt;/variable&gt;&lt;variable type="Int32" name="RankCount"&gt;&lt;value&gt;1000&lt;/value&gt;&lt;/variable&gt;&lt;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type="Member"&gt;&lt;currentmember /&gt;&lt;variable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type="Member"&gt;&lt;defaultmember /&gt;&lt;variable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type="rangeselectionitem"&gt;&lt;address&gt;'T_25_01'!$X$77:$AD$77&lt;/address&gt;&lt;worksheetname&gt;T_25_01&lt;/worksheetname&gt;&lt;/customselectionitem&gt;&lt;variable type="Int32" name="offset"&gt;&lt;value&gt;0&lt;/value&gt;&lt;/variable&gt;&lt;/memberselection&gt;&lt;/memberselections&gt;&lt;/memberset&gt;&lt;/membersets&gt;&lt;memberproperties noatat="1" /&gt;&lt;/dimension&gt;&lt;/slice&gt;&lt;setfunc querystyle="0" combination="1"&gt;&lt;sets&gt;&lt;ranking&gt;&lt;RankBy&gt;0&lt;/RankBy&gt;&lt;ExcludeZeroes&gt;0&lt;/ExcludeZeroes&gt;&lt;ExcludeNulls&gt;0&lt;/ExcludeNulls&gt;&lt;variable type="Boolean" name="RankTop"&gt;&lt;value&gt;1&lt;/value&gt;&lt;/variable&gt;&lt;variable type="Int32" name="RankCount"&gt;&lt;value&gt;1000&lt;/value&gt;&lt;/variable&gt;&lt;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type="Member"&gt;&lt;currentmember /&gt;&lt;variable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type="Member"&gt;&lt;defaultmember /&gt;&lt;variable type="Int32" name="offset"&gt;&lt;value&gt;0&lt;/value&gt;&lt;/variable&gt;&lt;/membersele</t>
  </si>
  <si>
    <t>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type="rangeselectionitem"&gt;&lt;address&gt;'T_25_01'!$AE$77&lt;/address&gt;&lt;worksheetname&gt;T_25_01&lt;/worksheetname&gt;&lt;/customselectionitem&gt;&lt;variable type="Int32" name="offset"&gt;&lt;value&gt;0&lt;/value&gt;&lt;/variable&gt;&lt;/memberselection&gt;&lt;/memberselections&gt;&lt;/memberset&gt;&lt;/membersets&gt;&lt;memberproperties noatat="1" /&gt;&lt;/dimension&gt;&lt;/slice&gt;&lt;setfunc querystyle="0" combination="1" /&gt;&lt;/ranking&gt;&lt;/sets&gt;&lt;/setfunc&gt;&lt;/ranking&gt;&lt;/sets&gt;&lt;/setfunc&gt;&lt;/ranking&gt;&lt;/sets&gt;&lt;/memberset&gt;&lt;/membersets&gt;&lt;memberproperties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t>
  </si>
  <si>
    <t>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0,15,1,1&lt;/titlearea&gt;&lt;filterarea&gt;0,0,2,15&lt;/filterarea&gt;&lt;dataouterarea&gt;0,17,12,90&lt;/dataouterarea&gt;&lt;/serialisationinfo&gt;&lt;layout&gt;0&lt;/layout&gt;&lt;compactAxes&gt;&lt;axis&gt;2&lt;/axis&gt;&lt;/compactAxes&gt;&lt;/grid&gt;&lt;/grids&gt;&lt;freestylemode&gt;0&lt;/freestylemode&gt;&lt;requires ismanual="0" allgrids="0" alltables="0" allquerygenerators="0" /&gt;&lt;newwidthforscale&gt;5055&lt;/newwidthforscale&gt;&lt;newheightforscale&gt;1422&lt;/newheightforscale&gt;&lt;/sheet&gt;&lt;sheet name="T_25_02" protectDownload="0"&gt;&lt;grids&gt;&lt;grid&gt;&lt;x&gt;19&lt;/x&gt;&lt;y&gt;58&lt;/y&gt;&lt;password /&gt;&lt;applyrestrictionsinexcel&gt;1&lt;/applyrestrictionsinexcel&gt;&lt;applycubeformatting&gt;0&lt;/applycubeformatting&gt;&lt;expandsetsonheaders&gt;0&lt;/expandsetsonheaders&gt;&lt;formatnoborders&gt;0&lt;/formatnoborders&gt;&lt;coldimcount&gt;1&lt;/coldimcount&gt;&lt;rowdimcount&gt;1&lt;/rowdimcount&gt;&lt;datawidth&gt;11&lt;/datawidth&gt;&lt;dataheight&gt;45&lt;/dataheight&gt;&lt;guid&gt;f8300b7a-4230-4eae-9bf2-a5916ab2a909&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0&lt;/clearcontentsonly&gt;&lt;custommdx /&gt;&lt;report&gt;&lt;connection id="2" name=""&gt;&lt;type&gt;AnalysisServices&lt;/type&gt;&lt;variable type="String" name="server"&gt;&lt;value&gt;wbnas80\p_mstat01&lt;/value&gt;&lt;/variable&gt;&lt;variable type="String" name="database"&gt;&lt;value&gt;MSTAT Cubes&lt;/value&gt;&lt;/variable&gt;&lt;variable type="String" name="cube"&gt;&lt;value&gt;XTD Provisional&lt;/value&gt;&lt;/variable&gt;&lt;writebacktype&gt;AnalysisServices&lt;/writebacktype&gt;&lt;writebacksetting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-09-01T12:02:17&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t>
  </si>
  <si>
    <t>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type="Member"&gt;&lt;member&gt;&lt;uniquename&gt;[Measures].[Notional amounts turnover Daily Avg]&lt;/uniquename&gt;&lt;/member&gt;&lt;variable type="Int32" name="offset"&gt;&lt;value&gt;0&lt;/value&gt;&lt;/variable&gt;&lt;/memberselection&gt;&lt;/memberselections&gt;&lt;/memberset&gt;&lt;/membersets&gt;&lt;memberproperties noatat="1" /&gt;&lt;/dimension&gt;&lt;dimension&gt;&lt;uniquename&gt;[Exchange].[Hierarch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/&gt;&lt;/dimension&gt;&lt;dimension&gt;&lt;uniquename&gt;[Observation details].[Details]&lt;/uniquename&gt;&lt;FeedInToFilters&gt;0&lt;/FeedInToFilters&gt;&lt;filterafterdrill&gt;0&lt;/filterafterdrill&gt;&lt;visible&gt;1&lt;/visible&gt;&lt;nonempty&gt;0&lt;/nonempty&gt;&lt;drillandreplacemembers&gt;&lt;memberset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/&gt;&lt;/dimension&gt;&lt;dimension&gt;&lt;uniquename&gt;[XTD Instrument].[XTD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/&gt;&lt;/dimension&gt;&lt;dimension&gt;&lt;uniquename&gt;[XTD Risk Category].[XTD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type="Member"&gt;&lt;member&gt;&lt;uniquename&gt;[XTD Risk Category].[XTD Risk Category].&amp;amp;[2]&lt;/uniquename&gt;&lt;/member&gt;&lt;variable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0&lt;/nonempty&gt;&lt;forcenonempty&gt;0&lt;/forcenonempty&gt;&lt;crossjoinouterfirst&gt;0&lt;/crossjoinouterfirst&gt;&lt;ExcludeCalcMembers&gt;0&lt;/ExcludeCalcMembers&gt;&lt;SetCombinationMode&gt;0&lt;/SetCombinationMode&gt;&lt;dimension&gt;&lt;uniquename&gt;[Month].[Year-Quarter-Month]&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type="Member"&gt;&lt;member&gt;&lt;uniquename&gt;[Month].[Year-Quarter-Month].[Month].&amp;amp;[1992-M04]&lt;/uniquename&gt;&lt;/member&gt;&lt;variable type="Int32" name="offset"&gt;&lt;value&gt;0&lt;/value&gt;&lt;/variable&gt;&lt;/memberselection&gt;&lt;memberselection type="Member"&gt;&lt;member&gt;&lt;uniquename&gt;[Month].[Year-Quarter-Month].[Month].&amp;amp;[1995-M04]&lt;/uniquename&gt;&lt;/member&gt;&lt;variable type="Int32" name="offset"&gt;&lt;value&gt;0&lt;/value&gt;&lt;/variable&gt;&lt;/memberselec</t>
  </si>
  <si>
    <t>tion&gt;&lt;memberselection type="Member"&gt;&lt;member&gt;&lt;uniquename&gt;[Month].[Year-Quarter-Month].[Month].&amp;amp;[1998-M04]&lt;/uniquename&gt;&lt;/member&gt;&lt;variable type="Int32" name="offset"&gt;&lt;value&gt;0&lt;/value&gt;&lt;/variable&gt;&lt;/memberselection&gt;&lt;memberselection type="Member"&gt;&lt;member&gt;&lt;uniquename&gt;[Month].[Year-Quarter-Month].[Month].&amp;amp;[2001-M04]&lt;/uniquename&gt;&lt;/member&gt;&lt;variable type="Int32" name="offset"&gt;&lt;value&gt;0&lt;/value&gt;&lt;/variable&gt;&lt;/memberselection&gt;&lt;memberselection type="Member"&gt;&lt;member&gt;&lt;uniquename&gt;[Month].[Year-Quarter-Month].[Month].&amp;amp;[2004-M04]&lt;/uniquename&gt;&lt;/member&gt;&lt;variable type="Int32" name="offset"&gt;&lt;value&gt;0&lt;/value&gt;&lt;/variable&gt;&lt;/memberselection&gt;&lt;memberselection type="Member"&gt;&lt;member&gt;&lt;uniquename&gt;[Month].[Year-Quarter-Month].[Month].&amp;amp;[2007-M04]&lt;/uniquename&gt;&lt;/member&gt;&lt;variable type="Int32" name="offset"&gt;&lt;value&gt;0&lt;/value&gt;&lt;/variable&gt;&lt;/memberselection&gt;&lt;memberselection type="Member"&gt;&lt;member&gt;&lt;uniquename&gt;[Month].[Year-Quarter-Month].[Month].&amp;amp;[2010-M04]&lt;/uniquename&gt;&lt;/member&gt;&lt;variable type="Int32" name="offset"&gt;&lt;value&gt;0&lt;/value&gt;&lt;/variable&gt;&lt;/memberselection&gt;&lt;memberselection type="Member"&gt;&lt;member&gt;&lt;uniquename&gt;[Month].[Year-Quarter-Month].[Month].&amp;amp;[2013-M04]&lt;/uniquename&gt;&lt;/member&gt;&lt;variable type="Int32" name="offset"&gt;&lt;value&gt;0&lt;/value&gt;&lt;/variable&gt;&lt;/memberselection&gt;&lt;memberselection type="Member"&gt;&lt;member&gt;&lt;uniquename&gt;[Month].[Year-Quarter-Month].[Month].&amp;amp;[2016-M04]&lt;/uniquename&gt;&lt;/member&gt;&lt;variable type="Int32" name="offset"&gt;&lt;value&gt;0&lt;/value&gt;&lt;/variable&gt;&lt;/memberselection&gt;&lt;memberselection type="Member"&gt;&lt;member&gt;&lt;uniquename&gt;[Month].[Year-Quarter-Month].[Month].&amp;amp;[2019-M04]&lt;/uniquename&gt;&lt;/member&gt;&lt;variable type="Int32" name="offset"&gt;&lt;value&gt;0&lt;/value&gt;&lt;/variable&gt;&lt;/memberselection&gt;&lt;memberselection type="Member"&gt;&lt;member&gt;&lt;uniquename&gt;[Month].[Year-Quarter-Month].[Month].&amp;amp;[2022-M04]&lt;/uniquename&gt;&lt;/member&gt;&lt;variable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Currency].[Total - Group - Currency]&lt;/uniquename&gt;&lt;FeedInToFilters&gt;0&lt;/FeedInToFilters&gt;&lt;filterafterdrill&gt;0&lt;/filterafterdrill&gt;&lt;visible&gt;1&lt;/visible&gt;&lt;nonempty&gt;0&lt;/nonempty&gt;&lt;drillandreplacemembers&gt;&lt;memberset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type="rangeselectionitem"&gt;&lt;address&gt;'T_25_02'!$C$7:$C$50&lt;/address&gt;&lt;worksheetname&gt;T_25_02&lt;/worksheetname&gt;&lt;/customselectionitem&gt;&lt;variable type="Int32" name="offset"&gt;&lt;value&gt;0&lt;/value&gt;&lt;/variable&gt;&lt;/memberselection&gt;&lt;memberselection type="Member"&gt;&lt;member&gt;&lt;uniquename&gt;[Currency].[Total - Group - Currency].[Currency Total].&amp;amp;[1]&lt;/uniquename&gt;&lt;/member&gt;&lt;variable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Currency].[Currenc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Month]&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/&gt;&lt;/dimension&gt;&lt;dimension&gt;&lt;uniquename&gt;[Month].[Quarter]&lt;/uniquename&gt;&lt;FeedInToF</t>
  </si>
  <si>
    <t>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Year-Quart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0,5,1,1&lt;/titlearea&gt;&lt;filterarea&gt;0,0,2,5&lt;/filterarea&gt;&lt;dataouterarea&gt;0,7,12,47&lt;/dataouterarea&gt;&lt;/serialisationinfo&gt;&lt;layout&gt;0&lt;/layout&gt;&lt;compactAxes&gt;&lt;axis&gt;2&lt;/axis&gt;&lt;/compactAxes&gt;&lt;/grid&gt;&lt;/grids&gt;&lt;freestylemode&gt;0&lt;/freestylemode&gt;&lt;requires ismanual="0" allgrids="0" alltables="0" allquerygenerators="0" /&gt;&lt;newwidthforscale&gt;4923.75&lt;/newwidthforscale&gt;&lt;newheightforscale&gt;1439.25&lt;/newheightforscale&gt;&lt;/sheet&gt;&lt;sheet name="T_26_01" protectDownload="0"&gt;&lt;grids&gt;&lt;grid&gt;&lt;x&gt;13&lt;/x&gt;&lt;y&gt;36&lt;/y&gt;&lt;password /&gt;&lt;applyrestrictionsinexcel&gt;1&lt;/applyrestrictionsinexcel&gt;&lt;applycubeformatting&gt;0&lt;/applycubeformatting&gt;&lt;expandsetsonheaders&gt;0&lt;/expandsetsonheaders&gt;&lt;formatnoborders&gt;0&lt;/formatnoborders&gt;&lt;coldimcount&gt;1&lt;/coldimcount&gt;&lt;rowdimcount&gt;1&lt;/rowdimcount&gt;&lt;datawidth&gt;9&lt;/datawidth&gt;&lt;dataheight&gt;7&lt;/dataheight&gt;&lt;guid&gt;0fe0485e-5839-4b3b-accc-09251887f921&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t>
  </si>
  <si>
    <t>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1&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-08-26T15:16:02&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type="Member"&gt;&lt;member&gt;&lt;uniquename&gt;[01 Period].[01 Period Year].[Year].&amp;amp;[2022]&lt;/uniquename&gt;&lt;/member&gt;&lt;variable type="Int32" name="offset"&gt;&lt;value&gt;0&lt;/value&gt;&lt;/variable&gt;&lt;/memberselection&gt;&lt;/memberselections&gt;&lt;/memberset&gt;&lt;/membersets&gt;&lt;memberproperties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/&gt;&lt;/dimension&gt;&lt;dimension&gt;&lt;uniquename&gt;[04 Risk Category].[04 Risk Category]&lt;/uniquename&gt;&lt;FeedInToFilters&gt;0&lt;/FeedInToFilters&gt;&lt;filterafterdrill&gt;0&lt;/filterafterdri</t>
  </si>
  <si>
    <t>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Category].[L1].&amp;amp;[B]&lt;/uniquename&gt;&lt;/member&gt;&lt;variable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t>
  </si>
  <si>
    <t>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type="Member"&gt;&lt;member&gt;&lt;uniquename&gt;[13 Execution Method].[13 Execution Method].[L0].&amp;amp;[3]&lt;/uniquename&gt;&lt;/member&gt;&lt;variable type="Int32" name="offset"&gt;&lt;value&gt;0&lt;/value&gt;&lt;/variable&gt;&lt;/memberselection&gt;&lt;memberselection type="Member"&gt;&lt;member&gt;&lt;uniquename&gt;[13 Execution Method].[13 Execution Method].[L1].&amp;amp;[0]&lt;/uniquename&gt;&lt;/member&gt;&lt;variable type="Int32" name="offset"&gt;&lt;value&gt;0&lt;/value&gt;&lt;/variable&gt;&lt;/memberselection&gt;&lt;memberselection type="Member"&gt;&lt;member&gt;&lt;uniquename&gt;[13 Execution Method].[13 Execution Method].[L1].&amp;amp;[4]&lt;/uniquename&gt;&lt;/member&gt;&lt;variable type="Int32" name="offset"&gt;&lt;value&gt;0&lt;/value&gt;&lt;/variable&gt;&lt;/memberselection&gt;&lt;memberselection type="Member"&gt;&lt;member&gt;&lt;uniquename&gt;[13 Execution Method].[13 Execution Method].[L1].&amp;amp;[5]&lt;/uniquename&gt;&lt;/member&gt;&lt;variable type="Int32" name="offset"&gt;&lt;value&gt;0&lt;/value&gt;&lt;/variable&gt;&lt;/memberselection&gt;&lt;memberselection type="Member"&gt;&lt;member&gt;&lt;uniquename&gt;[13 Execution Method].[13 Execution Method].[L1].&amp;amp;[6]&lt;/uniquename&gt;&lt;/member&gt;&lt;variable type="Int32" name="offset"&gt;&lt;value&gt;0&lt;/value&gt;&lt;/variable&gt;&lt;/memberselection&gt;&lt;memberselection type="Member"&gt;&lt;member&gt;&lt;uniquename&gt;[13 Execution Method].[13 Execution Method].[L1].&amp;amp;[7]&lt;/uniquename&gt;&lt;/member&gt;&lt;variable type="Int32" name="offset"&gt;&lt;value&gt;0&lt;/value&gt;&lt;/variable&gt;&lt;/memberselection&gt;&lt;memberselection type="Member"&gt;&lt;member&gt;&lt;uniquename&gt;[13 Execution Method].[13 Execution Method].[L1].&amp;amp;[8]&lt;/uniquename&gt;&lt;/member&gt;&lt;variable type="Int32" name="offset"&gt;&lt;value&gt;0&lt;/value&gt;&lt;/variable&gt;&lt;/memberselection&gt;&lt;memberselection type="Member"&gt;&lt;member&gt;&lt;uniquename&gt;[13 Execution Method].[13 Execution Method].[L1].&amp;amp;[W]&lt;/uniquename&gt;&lt;/member&gt;&lt;variable type="Int32" name="offset"&gt;&lt;value&gt;0&lt;/value&gt;&lt;/variable&gt;&lt;/memberselection&gt;&lt;memberselection type="Member"&gt;&lt;member&gt;&lt;uniquename&gt;[13 Execution Method].[13 Execution Method].[L1].&amp;amp;[Z]&lt;/uniquename&gt;&lt;/member&gt;&lt;variable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t>
  </si>
  <si>
    <t>yreversed&gt;&lt;memberproperties noatat="1" /&gt;&lt;/axis&gt;&lt;axis&gt;&lt;id&gt;2&lt;/id&gt;&lt;nonempty&gt;1&lt;/nonempty&gt;&lt;forcenonempty&gt;0&lt;/forcenonempty&gt;&lt;crossjoinouterfirst&gt;0&lt;/crossjoinouterfirst&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Instrument].[L1].&amp;amp;[B]&lt;/uniquename&gt;&lt;/member&gt;&lt;variable type="Int32" name="offset"&gt;&lt;value&gt;0&lt;/value&gt;&lt;/variable&gt;&lt;/memberselection&gt;&lt;memberselection type="Member"&gt;&lt;member&gt;&lt;uniquename&gt;[03 Instrument].[03 Instrument].[L3].&amp;amp;[E]&lt;/uniquename&gt;&lt;/member&gt;&lt;variable type="Int32" name="offset"&gt;&lt;value&gt;0&lt;/value&gt;&lt;/variable&gt;&lt;/memberselection&gt;&lt;memberselection type="Member"&gt;&lt;member&gt;&lt;uniquename&gt;[03 Instrument].[03 Instrument].[L3].&amp;amp;[H]&lt;/uniquename&gt;&lt;/member&gt;&lt;variable type="Int32" name="offset"&gt;&lt;value&gt;0&lt;/value&gt;&lt;/variable&gt;&lt;/memberselection&gt;&lt;memberselection type="Member"&gt;&lt;member&gt;&lt;uniquename&gt;[03 Instrument].[03 Instrument].[L2].&amp;amp;[I]&lt;/uniquename&gt;&lt;/member&gt;&lt;variable type="Int32" name="offset"&gt;&lt;value&gt;0&lt;/value&gt;&lt;/variable&gt;&lt;/memberselection&gt;&lt;memberselection type="Member"&gt;&lt;member&gt;&lt;uniquename&gt;[03 Instrument].[03 Instrument].[L1].&amp;amp;[R]&lt;/uniquename&gt;&lt;/member&gt;&lt;variable type="Int32" name="offset"&gt;&lt;value&gt;0&lt;/value&gt;&lt;/variable&gt;&lt;/memberselection&gt;&lt;memberselection type="Member"&gt;&lt;member&gt;&lt;uniquename&gt;[03 Instrument].[03 Instrument].[L1].&amp;amp;[Z]&lt;/uniquename&gt;&lt;/member&gt;&lt;variable type="Int32" name="offset"&gt;&lt;value&gt;0&lt;/value&gt;&lt;/variable&gt;&lt;/memberselection&gt;&lt;memberselection type="Member"&gt;&lt;member&gt;&lt;uniquename&gt;[03 Instrument].[03 Instrument].[L0].&amp;amp;[A]&lt;/uniquename&gt;&lt;/member&gt;&lt;variable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/&gt;&lt;/dimension&gt;&lt;dimension&gt;&lt;uniquename&gt;[05 Reporting Organization].[05 Reporting Organization - Simple]&lt;/uniquename&gt;&lt;FeedInToFilters&gt;0&lt;/FeedInToFilters&gt;&lt;filterafterdrill&gt;0&lt;/filterafterdrill&gt;&lt;visible&gt;1&lt;/visible&gt;&lt;nonempty&gt;0&lt;/nonempty&gt;&lt;drillandreplacemembers&gt;&lt;memberset com</t>
  </si>
  <si>
    <t>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0&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0,16,1,1&lt;/titlearea&gt;&lt;filterarea&gt;0,0,2,16&lt;/filterarea&gt;&lt;dataouterarea&gt;0,18,10,9&lt;/dataouterarea&gt;&lt;/serialisationinfo&gt;&lt;layout&gt;0&lt;/layout&gt;&lt;compactAxes&gt;&lt;axis&gt;2&lt;/axis&gt;&lt;/compactAxes&gt;&lt;/grid&gt;&lt;/grids&gt;&lt;freestylemode&gt;0&lt;/freestylemode&gt;&lt;requires ismanual="0" allgrids="0" alltables="0" allquerygenerators="0" /&gt;&lt;newwidthforscale&gt;5101.5&lt;/newwidthforscale&gt;&lt;newheightforscale&gt;1386&lt;/newheightforscale&gt;&lt;/sheet&gt;&lt;sheet name="T_27_01" protectDownload="0"&gt;&lt;grids&gt;&lt;grid&gt;&lt;x&gt;12&lt;/x&gt;&lt;y&gt;21&lt;/y&gt;&lt;password /&gt;&lt;applyrestrictionsinexcel&gt;1&lt;/applyrestrictionsinexcel&gt;&lt;applycubeformatting&gt;0&lt;/applycubeformatting&gt;&lt;expandsetsonheaders&gt;0&lt;/expandsetsonheaders&gt;&lt;formatnoborders&gt;0&lt;/formatnoborders&gt;&lt;coldimcount&gt;2&lt;/coldimcount&gt;&lt;rowdimcount&gt;1&lt;/rowdimcount&gt;&lt;datawidth&gt;8&lt;/datawidth&gt;&lt;dataheight&gt;12&lt;/dataheight&gt;&lt;guid&gt;429208db-8bbf-40da-ada3-ea270d63de47&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1&lt;/cl</t>
  </si>
  <si>
    <t>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-08-26T15:16:02&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type="Member"&gt;&lt;member&gt;&lt;uniquename&gt;[01 Period].[01 Period Year].[Year].&amp;amp;[2022]&lt;/uniquename&gt;&lt;/member&gt;&lt;variable type="Int32" name="offset"&gt;&lt;value&gt;0&lt;/value&gt;&lt;/variable&gt;&lt;/memberselection&gt;&lt;/memberselections&gt;&lt;/memberset&gt;&lt;/membersets&gt;&lt;memberproperties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Category].[L1].&amp;amp;[B]&lt;/uniquename&gt;&lt;/member&gt;&lt;variable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t>
  </si>
  <si>
    <t xml:space="preserve">lememonfilt&gt;0&lt;/singlememonfilt&gt;&lt;membersets&gt;&lt;memberset combination="1" /&gt;&lt;/membersets&gt;&lt;memberproperties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t>
  </si>
  <si>
    <t>/&gt;&lt;/dimension&gt;&lt;dimension&gt;&lt;uniquename&gt;[Access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Sector].[L0].&amp;amp;[A]&lt;/uniquename&gt;&lt;/member&gt;&lt;variable type="Int32" name="offset"&gt;&lt;value&gt;0&lt;/value&gt;&lt;/variable&gt;&lt;/memberselection&gt;&lt;memberselection type="Member"&gt;&lt;member&gt;&lt;uniquename&gt;[06 Counterparty Sector].[06 Counterparty Sector].[L1].&amp;amp;[B]&lt;/uniquename&gt;&lt;/member&gt;&lt;variable type="Int32" name="offset"&gt;&lt;value&gt;0&lt;/value&gt;&lt;/variable&gt;&lt;/memberselection&gt;&lt;memberselection type="Member"&gt;&lt;member&gt;&lt;uniquename&gt;[06 Counterparty Sector].[06 Counterparty Sector].[L1].&amp;amp;[C]&lt;/uniquename&gt;&lt;/member&gt;&lt;variable type="Int32" name="offset"&gt;&lt;value&gt;0&lt;/value&gt;&lt;/variable&gt;&lt;/memberselection&gt;&lt;memberselection type="Member"&gt;&lt;member&gt;&lt;uniquename&gt;[06 Counterparty Sector].[06 Counterparty Sector].[L1].&amp;amp;[U]&lt;/uniquename&gt;&lt;/member&gt;&lt;variable type="Int32" name="offset"&gt;&lt;value&gt;0&lt;/value&gt;&lt;/variable&gt;&lt;/memberselection&gt;&lt;/memberselections&gt;&lt;/memberset&gt;&lt;/membersets&gt;&lt;memberproperties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type="Member"&gt;&lt;member&gt;&lt;uniquename&gt;[09 Currency Leg1].[09 Currency Leg1].[Currency].&amp;amp;[TO1]&lt;/uniquename&gt;&lt;/member&gt;&lt;variable type="Int32" name="offset"&gt;&lt;value&gt;0&lt;/value&gt;&lt;/variable&gt;&lt;/memberselection&gt;&lt;memberselection type="Member"&gt;&lt;member&gt;&lt;uniquename&gt;[09 Currency Leg1].[09 Currency Leg1].[Currency].&amp;amp;[CLS]&lt;/uniquename&gt;&lt;/member&gt;&lt;variable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1&lt;/nonempty&gt;&lt;forcenonempty&gt;0&lt;/forcenonempty&gt;&lt;crossjoinouterfirst&gt;0&lt;/crossjoinouterfirst&gt;&lt;ExcludeCalcMembers&gt;0&lt;/ExcludeCalcMembers&gt;&lt;SetCombinationMode&gt;0&lt;/SetCombinationMode&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type="Member"&gt;&lt;member&gt;&lt;uniquename&gt;[12 Rating].[12 Rating].[L0].&amp;amp;[I]&lt;/uniquename&gt;&lt;/member&gt;&lt;variable type="Int32" name="offset"&gt;&lt;value&gt;0&lt;/value&gt;&lt;/variable&gt;&lt;/memberselection&gt;&lt;memberselection type="Member"&gt;&lt;member&gt;&lt;uniquename&gt;[12 Rating].[12 Rating].[L1].&amp;amp;[J]&lt;/uniquename&gt;&lt;/member&gt;&lt;variable type="Int32" name="offset"&gt;&lt;value&gt;0&lt;/value&gt;&lt;/variable&gt;&lt;/memberselection&gt;&lt;memberselection type="Member"&gt;&lt;member&gt;&lt;uniquename&gt;[12 Rating].[12 Rating].[L1].&amp;amp;[K]&lt;/uniquename&gt;&lt;/member&gt;&lt;variable type="Int32" name="offset"&gt;&lt;value&gt;0&lt;/value&gt;&lt;/variable&gt;&lt;/memberselection&gt;&lt;memberselection type="Member"&gt;&lt;member&gt;&lt;uniquename&gt;[12 Rating].[12 Rating].[L1].&amp;amp;[L]&lt;/uniquename&gt;&lt;/member&gt;&lt;variable type="Int32" name="offset"&gt;&lt;value&gt;0&lt;/value&gt;&lt;/variable&gt;&lt;/memberselection&gt;&lt;memberselection type="Member"&gt;&lt;member&gt;&lt;uniquename&gt;[12 Rating].[12 Rating].[L0].&amp;amp;[M]&lt;/uniquename&gt;&lt;/membe</t>
  </si>
  <si>
    <t>r&gt;&lt;variable type="Int32" name="offset"&gt;&lt;value&gt;0&lt;/value&gt;&lt;/variable&gt;&lt;/memberselection&gt;&lt;memberselection type="Member"&gt;&lt;member&gt;&lt;uniquename&gt;[12 Rating].[12 Rating].[L0].&amp;amp;[N]&lt;/uniquename&gt;&lt;/member&gt;&lt;variable type="Int32" name="offset"&gt;&lt;value&gt;0&lt;/value&gt;&lt;/variable&gt;&lt;/memberselection&gt;&lt;memberselection type="Member"&gt;&lt;member&gt;&lt;uniquename&gt;[12 Rating].[12 Rating].[L0].&amp;amp;[O]&lt;/uniquename&gt;&lt;/member&gt;&lt;variable type="Int32" name="offset"&gt;&lt;value&gt;0&lt;/value&gt;&lt;/variable&gt;&lt;/memberselection&gt;&lt;memberselection type="Member"&gt;&lt;member&gt;&lt;uniquename&gt;[12 Rating].[12 Rating].[L1].&amp;amp;[P]&lt;/uniquename&gt;&lt;/member&gt;&lt;variable type="Int32" name="offset"&gt;&lt;value&gt;0&lt;/value&gt;&lt;/variable&gt;&lt;/memberselection&gt;&lt;memberselection type="Member"&gt;&lt;member&gt;&lt;uniquename&gt;[12 Rating].[12 Rating].[L1].&amp;amp;[Q]&lt;/uniquename&gt;&lt;/member&gt;&lt;variable type="Int32" name="offset"&gt;&lt;value&gt;0&lt;/value&gt;&lt;/variable&gt;&lt;/memberselection&gt;&lt;memberselection type="Member"&gt;&lt;member&gt;&lt;uniquename&gt;[12 Rating].[12 Rating].[L1].&amp;amp;[R]&lt;/uniquename&gt;&lt;/member&gt;&lt;variable type="Int32" name="offset"&gt;&lt;value&gt;0&lt;/value&gt;&lt;/variable&gt;&lt;/memberselection&gt;&lt;memberselection type="Member"&gt;&lt;member&gt;&lt;uniquename&gt;[12 Rating].[12 Rating].[L0].&amp;amp;[S]&lt;/uniquename&gt;&lt;/member&gt;&lt;variable type="Int32" name="offset"&gt;&lt;value&gt;0&lt;/value&gt;&lt;/variable&gt;&lt;/memberselection&gt;&lt;memberselection type="Member"&gt;&lt;member&gt;&lt;uniquename&gt;[12 Rating].[12 Rating].[L0].&amp;amp;[T]&lt;/uniquename&gt;&lt;/member&gt;&lt;variable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t>
  </si>
  <si>
    <t>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0&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0,15,1,1&lt;/titlearea&gt;&lt;filterarea&gt;0,0,2,15&lt;/filterarea&gt;&lt;dataouterarea&gt;0,17,9,15&lt;/dataouterarea&gt;&lt;/serialisationinfo&gt;&lt;layout&gt;0&lt;/layout&gt;&lt;compactAxes&gt;&lt;axis&gt;2&lt;/axis&gt;&lt;/compactAxes&gt;&lt;/grid&gt;&lt;/grids&gt;&lt;freestylemode&gt;0&lt;/freestylemode&gt;&lt;requires ismanual="0" allgrids="0" alltables="0" allquerygenerators="0" /&gt;&lt;newwidthforscale&gt;4858.5&lt;/newwidthforscale&gt;&lt;newheightforscale&gt;1365.75&lt;/newheightforscale&gt;&lt;/sheet&gt;&lt;sheet name="T_28_01" protectDownload="0"&gt;&lt;grids&gt;&lt;grid&gt;&lt;x&gt;16&lt;/x&gt;&lt;y&gt;63&lt;/y&gt;&lt;password /&gt;&lt;applyrestrictionsinexcel&gt;1&lt;/applyrestrictionsinexcel&gt;&lt;applycubeformatting&gt;0&lt;/applycubeformatting&gt;&lt;expandsetsonheaders&gt;0&lt;/expandsetsonheaders&gt;&lt;formatnoborders&gt;0&lt;/formatnoborders&gt;&lt;coldimcount&gt;2&lt;/coldimcount&gt;&lt;rowdimcount&gt;2&lt;/rowdimcount&gt;&lt;datawidth&gt;12&lt;/datawidth&gt;&lt;dataheight&gt;52&lt;/dataheight&gt;&lt;guid&gt;935d2e52-06c6-4b82-a132-44e75a86b942&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1&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name="requirespassword"&gt;&lt;value&gt;0&lt;/value&gt;&lt;/variable&gt;&lt;lastconnected&gt;2022-08-26T15:16:02&lt;/lastconnected&gt;&lt;savepassword&gt;False&lt;/savepassword&gt;&lt;authtype&gt;0&lt;/authtype&gt;</t>
  </si>
  <si>
    <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type="Member"&gt;&lt;member&gt;&lt;uniquename&gt;[01 Period].[01 Period Year].[Year].&amp;amp;[2022]&lt;/uniquename&gt;&lt;/member&gt;&lt;variable type="Int32" name="offset"&gt;&lt;value&gt;0&lt;/value&gt;&lt;/variable&gt;&lt;/memberselection&gt;&lt;/memberselections&gt;&lt;/memberset&gt;&lt;/membersets&gt;&lt;memberproperties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Category].[L1].&amp;amp;[B]&lt;/uniquename&gt;&lt;/member&gt;&lt;variable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t>
  </si>
  <si>
    <t>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Name].&amp;amp;[B]&lt;/uniquename&gt;&lt;/member&gt;&lt;variable type="Int32" name="offset"&gt;&lt;value&gt;0&lt;/value&gt;&lt;/variable&gt;&lt;/memberselection&gt;&lt;/memberselections&gt;&lt;/memberset&gt;&lt;/membersets&gt;&lt;memberproperties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[12 Rating].[12 Rating]&lt;/uniquename&gt;&lt;FeedInToFilters&gt;0&lt;/FeedInToFilters&gt;&lt;filte</t>
  </si>
  <si>
    <t>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type="Member"&gt;&lt;member&gt;&lt;uniquename&gt;[12 Rating].[12 Rating].[L0].&amp;amp;[I]&lt;/uniquename&gt;&lt;/member&gt;&lt;variable type="Int32" name="offset"&gt;&lt;value&gt;0&lt;/value&gt;&lt;/variable&gt;&lt;/memberselection&gt;&lt;memberselection type="Member"&gt;&lt;member&gt;&lt;uniquename&gt;[12 Rating].[12 Rating].[L1].&amp;amp;[J]&lt;/uniquename&gt;&lt;/member&gt;&lt;variable type="Int32" name="offset"&gt;&lt;value&gt;0&lt;/value&gt;&lt;/variable&gt;&lt;/memberselection&gt;&lt;memberselection type="Member"&gt;&lt;member&gt;&lt;uniquename&gt;[12 Rating].[12 Rating].[L1].&amp;amp;[K]&lt;/uniquename&gt;&lt;/member&gt;&lt;variable type="Int32" name="offset"&gt;&lt;value&gt;0&lt;/value&gt;&lt;/variable&gt;&lt;/memberselection&gt;&lt;memberselection type="Member"&gt;&lt;member&gt;&lt;uniquename&gt;[12 Rating].[12 Rating].[L1].&amp;amp;[L]&lt;/uniquename&gt;&lt;/member&gt;&lt;variable type="Int32" name="offset"&gt;&lt;value&gt;0&lt;/value&gt;&lt;/variable&gt;&lt;/memberselection&gt;&lt;memberselection type="Member"&gt;&lt;member&gt;&lt;uniquename&gt;[12 Rating].[12 Rating].[L0].&amp;amp;[M]&lt;/uniquename&gt;&lt;/member&gt;&lt;variable type="Int32" name="offset"&gt;&lt;value&gt;0&lt;/value&gt;&lt;/variable&gt;&lt;/memberselection&gt;&lt;memberselection type="Member"&gt;&lt;member&gt;&lt;uniquename&gt;[12 Rating].[12 Rating].[L0].&amp;amp;[N]&lt;/uniquename&gt;&lt;/member&gt;&lt;variable type="Int32" name="offset"&gt;&lt;value&gt;0&lt;/value&gt;&lt;/variable&gt;&lt;/memberselection&gt;&lt;memberselection type="Member"&gt;&lt;member&gt;&lt;uniquename&gt;[12 Rating].[12 Rating].[L0].&amp;amp;[O]&lt;/uniquename&gt;&lt;/member&gt;&lt;variable type="Int32" name="offset"&gt;&lt;value&gt;0&lt;/value&gt;&lt;/variable&gt;&lt;/memberselection&gt;&lt;memberselection type="Member"&gt;&lt;member&gt;&lt;uniquename&gt;[12 Rating].[12 Rating].[L1].&amp;amp;[P]&lt;/uniquename&gt;&lt;/member&gt;&lt;variable type="Int32" name="offset"&gt;&lt;value&gt;0&lt;/value&gt;&lt;/variable&gt;&lt;/memberselection&gt;&lt;memberselection type="Member"&gt;&lt;member&gt;&lt;uniquename&gt;[12 Rating].[12 Rating].[L1].&amp;amp;[Q]&lt;/uniquename&gt;&lt;/member&gt;&lt;variable type="Int32" name="offset"&gt;&lt;value&gt;0&lt;/value&gt;&lt;/variable&gt;&lt;/memberselection&gt;&lt;memberselection type="Member"&gt;&lt;member&gt;&lt;uniquename&gt;[12 Rating].[12 Rating].[L1].&amp;amp;[R]&lt;/uniquename&gt;&lt;/member&gt;&lt;variable type="Int32" name="offset"&gt;&lt;value&gt;0&lt;/value&gt;&lt;/variable&gt;&lt;/memberselection&gt;&lt;memberselection type="Member"&gt;&lt;member&gt;&lt;uniquename&gt;[12 Rating].[12 Rating].[L0].&amp;amp;[S]&lt;/uniquename&gt;&lt;/member&gt;&lt;variable type="Int32" name="offset"&gt;&lt;value&gt;0&lt;/value&gt;&lt;/variable&gt;&lt;/memberselection&gt;&lt;memberselection type="Member"&gt;&lt;member&gt;&lt;uniquename&gt;[12 Rating].[12 Rating].[L0].&amp;amp;[T]&lt;/uniquename&gt;&lt;/member&gt;&lt;variable type="Int32" name="offset"&gt;&lt;value&gt;0&lt;/value&gt;&lt;/variable&gt;&lt;/memberselection&gt;&lt;/memberselections&gt;&lt;/memberset&gt;&lt;/membersets&gt;&lt;memberproperties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type="rangeselectionitem"&gt;&lt;address&gt;'parameters'!$E$2:$E$53&lt;/address&gt;&lt;worksheetname&gt;parameters&lt;/worksheetname&gt;&lt;/customselectionitem&gt;&lt;variable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t>
  </si>
  <si>
    <t>name&gt;[06 Counterparty Sector].[06 Counterparty Sector].[L0].&amp;amp;[A]&lt;/uniquename&gt;&lt;/member&gt;&lt;variable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t>
  </si>
  <si>
    <t>pbyname&gt;&lt;memproptyped&gt;0&lt;/memproptyped&gt;&lt;autoexpand&gt;0&lt;/autoexpand&gt;&lt;autofitrows&gt;0&lt;/autofitrows&gt;&lt;writeback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0,14,1,1&lt;/titlearea&gt;&lt;filterarea&gt;0,0,2,14&lt;/filterarea&gt;&lt;dataouterarea&gt;0,16,14,55&lt;/dataouterarea&gt;&lt;/serialisationinfo&gt;&lt;layout&gt;0&lt;/layout&gt;&lt;compactAxes&gt;&lt;axis&gt;2&lt;/axis&gt;&lt;/compactAxes&gt;&lt;/grid&gt;&lt;/grids&gt;&lt;freestylemode&gt;0&lt;/freestylemode&gt;&lt;requires ismanual="0" allgrids="0" alltables="0" allquerygenerators="0" /&gt;&lt;newwidthforscale&gt;4730.25&lt;/newwidthforscale&gt;&lt;newheightforscale&gt;1264.5&lt;/newheightforscale&gt;&lt;/sheet&gt;&lt;sheet name="T_28_02" protectDownload="0"&gt;&lt;grids&gt;&lt;grid&gt;&lt;x&gt;15&lt;/x&gt;&lt;y&gt;63&lt;/y&gt;&lt;password /&gt;&lt;applyrestrictionsinexcel&gt;1&lt;/applyrestrictionsinexcel&gt;&lt;applycubeformatting&gt;0&lt;/applycubeformatting&gt;&lt;expandsetsonheaders&gt;0&lt;/expandsetsonheaders&gt;&lt;formatnoborders&gt;0&lt;/formatnoborders&gt;&lt;coldimcount&gt;2&lt;/coldimcount&gt;&lt;rowdimcount&gt;2&lt;/rowdimcount&gt;&lt;datawidth&gt;12&lt;/datawidth&gt;&lt;dataheight&gt;52&lt;/dataheight&gt;&lt;guid&gt;33089355-d270-4ac7-bca7-fee7d3ebca12&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1&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-08-26T15:16:02&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t>
  </si>
  <si>
    <t>&lt;/aggregatetype&gt;&lt;visible&gt;1&lt;/visible&gt;&lt;nonempty&gt;0&lt;/nonempty&gt;&lt;drillandreplacemembers&gt;&lt;memberset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type="Member"&gt;&lt;member&gt;&lt;uniquename&gt;[01 Period].[01 Period Year].[Year].&amp;amp;[2022]&lt;/uniquename&gt;&lt;/member&gt;&lt;variable type="Int32" name="offset"&gt;&lt;value&gt;0&lt;/value&gt;&lt;/variable&gt;&lt;/memberselection&gt;&lt;/memberselections&gt;&lt;/memberset&gt;&lt;/membersets&gt;&lt;memberproperties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Category].[L1].&amp;amp;[B]&lt;/uniquename&gt;&lt;/member&gt;&lt;variable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t>
  </si>
  <si>
    <t>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Name].&amp;amp;[B]&lt;/uniquename&gt;&lt;/member&gt;&lt;variable type="Int32" name="offset"&gt;&lt;value&gt;0&lt;/value&gt;&lt;/variable&gt;&lt;/memberselection&gt;&lt;/memberselections&gt;&lt;/memberset&gt;&lt;/membersets&gt;&lt;memberproperties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type="Member"&gt;&lt;member&gt;&lt;uniquename&gt;[12 Rating].[12 Rating].[L0].&amp;amp;[I]&lt;/uniquename&gt;&lt;/member&gt;&lt;variable type="Int32" name="offset"&gt;&lt;value&gt;0&lt;/value&gt;&lt;/variable&gt;&lt;/memberselection&gt;&lt;memberselection type="Member"&gt;&lt;member&gt;&lt;uniquename&gt;[12 Rating].[12 Rating].[L1].&amp;amp;[J]&lt;/uniquename&gt;&lt;/member&gt;&lt;variable type="Int32" name="offset"&gt;&lt;value&gt;0&lt;/value&gt;&lt;/variable&gt;&lt;/memberselection&gt;&lt;memberselection type="Member"&gt;&lt;member&gt;&lt;uniquename&gt;[12 Rating].[12 Rating].[L1].&amp;amp;[K]&lt;/uniquename&gt;&lt;/member&gt;&lt;variable type="Int32" name="offset"&gt;&lt;value&gt;0&lt;/value&gt;&lt;/variable&gt;&lt;/memberselection&gt;&lt;memberselection type="Member"&gt;&lt;member&gt;&lt;uniquename&gt;[12 Rating].[12 Rating].[L1].&amp;amp;[L]&lt;/uniquename&gt;&lt;/member&gt;&lt;variable type="Int32" name="offset"&gt;&lt;value&gt;0&lt;/value&gt;&lt;/variable&gt;&lt;/memberselection&gt;&lt;memberselection type="Member"&gt;&lt;member&gt;&lt;uniquename&gt;[12 Rating].[12 Rating].[L0].&amp;amp;[M]&lt;/uniquename&gt;&lt;/member&gt;&lt;variable type="</t>
  </si>
  <si>
    <t>Int32" name="offset"&gt;&lt;value&gt;0&lt;/value&gt;&lt;/variable&gt;&lt;/memberselection&gt;&lt;memberselection type="Member"&gt;&lt;member&gt;&lt;uniquename&gt;[12 Rating].[12 Rating].[L0].&amp;amp;[N]&lt;/uniquename&gt;&lt;/member&gt;&lt;variable type="Int32" name="offset"&gt;&lt;value&gt;0&lt;/value&gt;&lt;/variable&gt;&lt;/memberselection&gt;&lt;memberselection type="Member"&gt;&lt;member&gt;&lt;uniquename&gt;[12 Rating].[12 Rating].[L0].&amp;amp;[O]&lt;/uniquename&gt;&lt;/member&gt;&lt;variable type="Int32" name="offset"&gt;&lt;value&gt;0&lt;/value&gt;&lt;/variable&gt;&lt;/memberselection&gt;&lt;memberselection type="Member"&gt;&lt;member&gt;&lt;uniquename&gt;[12 Rating].[12 Rating].[L1].&amp;amp;[P]&lt;/uniquename&gt;&lt;/member&gt;&lt;variable type="Int32" name="offset"&gt;&lt;value&gt;0&lt;/value&gt;&lt;/variable&gt;&lt;/memberselection&gt;&lt;memberselection type="Member"&gt;&lt;member&gt;&lt;uniquename&gt;[12 Rating].[12 Rating].[L1].&amp;amp;[Q]&lt;/uniquename&gt;&lt;/member&gt;&lt;variable type="Int32" name="offset"&gt;&lt;value&gt;0&lt;/value&gt;&lt;/variable&gt;&lt;/memberselection&gt;&lt;memberselection type="Member"&gt;&lt;member&gt;&lt;uniquename&gt;[12 Rating].[12 Rating].[L1].&amp;amp;[R]&lt;/uniquename&gt;&lt;/member&gt;&lt;variable type="Int32" name="offset"&gt;&lt;value&gt;0&lt;/value&gt;&lt;/variable&gt;&lt;/memberselection&gt;&lt;memberselection type="Member"&gt;&lt;member&gt;&lt;uniquename&gt;[12 Rating].[12 Rating].[L0].&amp;amp;[S]&lt;/uniquename&gt;&lt;/member&gt;&lt;variable type="Int32" name="offset"&gt;&lt;value&gt;0&lt;/value&gt;&lt;/variable&gt;&lt;/memberselection&gt;&lt;memberselection type="Member"&gt;&lt;member&gt;&lt;uniquename&gt;[12 Rating].[12 Rating].[L0].&amp;amp;[T]&lt;/uniquename&gt;&lt;/member&gt;&lt;variable type="Int32" name="offset"&gt;&lt;value&gt;0&lt;/value&gt;&lt;/variable&gt;&lt;/memberselection&gt;&lt;/memberselections&gt;&lt;/memberset&gt;&lt;/membersets&gt;&lt;memberproperties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type="rangeselectionitem"&gt;&lt;address&gt;'parameters'!$E$2:$E$53&lt;/address&gt;&lt;worksheetname&gt;parameters&lt;/worksheetname&gt;&lt;/customselectionitem&gt;&lt;variable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Sector].[L1].&amp;amp;[B]&lt;/uniquename&gt;&lt;/member&gt;&lt;variable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t>
  </si>
  <si>
    <t>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0&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0,14,1,1&lt;/titlearea&gt;&lt;filterarea&gt;0,0,2,14&lt;/filterarea&gt;&lt;dataouterarea&gt;0,16,14,55&lt;/dataouterarea&gt;&lt;/serialisationinfo&gt;&lt;layout&gt;0&lt;/layout&gt;&lt;compactAxes&gt;&lt;axis&gt;2&lt;/axis&gt;&lt;/compactAxes&gt;&lt;/grid&gt;&lt;/grids&gt;&lt;freestylemode&gt;0&lt;/freestylemode&gt;&lt;requires ismanual="0" allgrids="0" alltables="0" allquerygenerators="0" /&gt;&lt;newwidthforscale&gt;4730.25&lt;/newwidthforscale&gt;&lt;newheightforscale&gt;1264.5&lt;/newheightforscale&gt;&lt;/sheet&gt;&lt;sheet name="T_28_03" protectDownload="0"&gt;&lt;grids&gt;&lt;grid&gt;&lt;x&gt;15&lt;/x&gt;&lt;y&gt;62&lt;/y&gt;&lt;password /&gt;&lt;applyrestrictionsinexcel&gt;1&lt;/applyrestrictionsinexcel&gt;&lt;applycubeformatting&gt;0&lt;/applycubeformatting&gt;&lt;expandsetsonheaders&gt;0&lt;/expandsetsonheaders&gt;&lt;formatnoborders&gt;0&lt;/for</t>
  </si>
  <si>
    <t>matnoborders&gt;&lt;coldimcount&gt;2&lt;/coldimcount&gt;&lt;rowdimcount&gt;2&lt;/rowdimcount&gt;&lt;datawidth&gt;12&lt;/datawidth&gt;&lt;dataheight&gt;52&lt;/dataheight&gt;&lt;guid&gt;b564d3c3-9ff9-44d1-b220-b655992243e7&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1&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-08-26T15:16:02&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type="Member"&gt;&lt;member&gt;&lt;uniquename&gt;[01 Period].[01 Period Year].[Year].&amp;amp;[2022]&lt;/uniquename&gt;&lt;/member&gt;&lt;variable type="Int32" name="offset"&gt;&lt;value&gt;0&lt;/value&gt;&lt;/variable&gt;&lt;/memberselection&gt;&lt;/memberselections&gt;&lt;/memberset&gt;&lt;/membersets&gt;&lt;memberproperties noatat="1" /&gt;&lt;/dimension&gt;&lt;dimension&gt;&lt;uniquename&gt;[02 Measure].[02 Measure]&lt;/uniquename&gt;&lt;FeedInToFilters&gt;0&lt;/FeedInToFilters&gt;&lt;filterafterdrill</t>
  </si>
  <si>
    <t>&gt;0&lt;/filterafterdrill&gt;&lt;visible&gt;1&lt;/visible&gt;&lt;nonempty&gt;0&lt;/nonempty&gt;&lt;drillandreplacemembers&gt;&lt;memberset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Category].[L1].&amp;amp;[B]&lt;/uniquename&gt;&lt;/member&gt;&lt;variable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t>
  </si>
  <si>
    <t>election type="Member"&gt;&lt;member&gt;&lt;uniquename&gt;[14 Basis].[14 Basis].[Basis Name].&amp;amp;[B]&lt;/uniquename&gt;&lt;/member&gt;&lt;variable type="Int32" name="offset"&gt;&lt;value&gt;0&lt;/value&gt;&lt;/variable&gt;&lt;/memberselection&gt;&lt;/memberselections&gt;&lt;/memberset&gt;&lt;/membersets&gt;&lt;memberproperties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type="Member"&gt;&lt;member&gt;&lt;uniquename&gt;[12 Rating].[12 Rating].[L0].&amp;amp;[I]&lt;/uniquename&gt;&lt;/member&gt;&lt;variable type="Int32" name="offset"&gt;&lt;value&gt;0&lt;/value&gt;&lt;/variable&gt;&lt;/memberselection&gt;&lt;memberselection type="Member"&gt;&lt;member&gt;&lt;uniquename&gt;[12 Rating].[12 Rating].[L1].&amp;amp;[J]&lt;/uniquename&gt;&lt;/member&gt;&lt;variable type="Int32" name="offset"&gt;&lt;value&gt;0&lt;/value&gt;&lt;/variable&gt;&lt;/memberselection&gt;&lt;memberselection type="Member"&gt;&lt;member&gt;&lt;uniquename&gt;[12 Rating].[12 Rating].[L1].&amp;amp;[K]&lt;/uniquename&gt;&lt;/member&gt;&lt;variable type="Int32" name="offset"&gt;&lt;value&gt;0&lt;/value&gt;&lt;/variable&gt;&lt;/memberselection&gt;&lt;memberselection type="Member"&gt;&lt;member&gt;&lt;uniquename&gt;[12 Rating].[12 Rating].[L1].&amp;amp;[L]&lt;/uniquename&gt;&lt;/member&gt;&lt;variable type="Int32" name="offset"&gt;&lt;value&gt;0&lt;/value&gt;&lt;/variable&gt;&lt;/memberselection&gt;&lt;memberselection type="Member"&gt;&lt;member&gt;&lt;uniquename&gt;[12 Rating].[12 Rating].[L0].&amp;amp;[M]&lt;/uniquename&gt;&lt;/member&gt;&lt;variable type="Int32" name="offset"&gt;&lt;value&gt;0&lt;/value&gt;&lt;/variable&gt;&lt;/memberselection&gt;&lt;memberselection type="Member"&gt;&lt;member&gt;&lt;uniquename&gt;[12 Rating].[12 Rating].[L0].&amp;amp;[N]&lt;/uniquename&gt;&lt;/member&gt;&lt;variable type="Int32" name="offset"&gt;&lt;value&gt;0&lt;/value&gt;&lt;/variable&gt;&lt;/memberselection&gt;&lt;memberselection type="Member"&gt;&lt;member&gt;&lt;uniquename&gt;[12 Rating].[12 Rating].[L0].&amp;amp;[O]&lt;/uniquename&gt;&lt;/member&gt;&lt;variable type="Int32" name="offset"&gt;&lt;value&gt;0&lt;/value&gt;&lt;/variable&gt;&lt;/memberselection&gt;&lt;memberselection type="Member"&gt;&lt;member&gt;&lt;uniquename&gt;[12 Rating].[12 Rating].[L1].&amp;amp;[P]&lt;/uniquename&gt;&lt;/member&gt;&lt;variable type="Int32" name="offset"&gt;&lt;value&gt;0&lt;/value&gt;&lt;/variable&gt;&lt;/memberselection&gt;&lt;memberselection type="Member"&gt;&lt;member&gt;&lt;uniquename&gt;[12 Rating].[12 Rating].[L1].&amp;amp;[Q]&lt;/uniquename&gt;&lt;/member&gt;&lt;variable type="Int32" name="offset"&gt;&lt;value&gt;0&lt;/value&gt;&lt;/variable&gt;&lt;/memberselection&gt;&lt;memberselection type="Member"&gt;&lt;member&gt;&lt;uniquename&gt;[12 Rating].[12 Rating].[L1].&amp;amp;[R]&lt;/uniquename&gt;&lt;/member&gt;&lt;variable type="Int32" name="offset"&gt;&lt;value&gt;0&lt;/value&gt;&lt;/variable&gt;&lt;/memberselection&gt;&lt;memberselection type="Member"&gt;&lt;member&gt;&lt;uniquename&gt;[12 Rating].[12 Rating].[L0].&amp;amp;[S]&lt;/uniquename&gt;&lt;/member&gt;&lt;variable type="Int32" name="offset"&gt;&lt;value&gt;0&lt;/value&gt;&lt;/variable&gt;&lt;/memberselection&gt;&lt;memberselection type="Member"&gt;&lt;membe</t>
  </si>
  <si>
    <t>r&gt;&lt;uniquename&gt;[12 Rating].[12 Rating].[L0].&amp;amp;[T]&lt;/uniquename&gt;&lt;/member&gt;&lt;variable type="Int32" name="offset"&gt;&lt;value&gt;0&lt;/value&gt;&lt;/variable&gt;&lt;/memberselection&gt;&lt;/memberselections&gt;&lt;/memberset&gt;&lt;/membersets&gt;&lt;memberproperties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type="rangeselectionitem"&gt;&lt;address&gt;'parameters'!$E$2:$E$53&lt;/address&gt;&lt;worksheetname&gt;parameters&lt;/worksheetname&gt;&lt;/customselectionitem&gt;&lt;variable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Sector].[L1].&amp;amp;[C]&lt;/uniquename&gt;&lt;/member&gt;&lt;variable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t>
  </si>
  <si>
    <t>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0&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0,14,1,1&lt;/titlearea&gt;&lt;filterarea&gt;0,0,2,14&lt;/filterarea&gt;&lt;dataouterarea&gt;0,16,14,55&lt;/dataouterarea&gt;&lt;/serialisationinfo&gt;&lt;layout&gt;0&lt;/layout&gt;&lt;compactAxes&gt;&lt;axis&gt;2&lt;/axis&gt;&lt;/compactAxes&gt;&lt;/grid&gt;&lt;/grids&gt;&lt;freestylemode&gt;0&lt;/freestylemode&gt;&lt;requires ismanual="0" allgrids="0" alltables="0" allquerygenerators="0" /&gt;&lt;newwidthforscale&gt;4730.25&lt;/newwidthforscale&gt;&lt;newheightforscale&gt;1270.5&lt;/newheightforscale&gt;&lt;/sheet&gt;&lt;sheet name="T_28_04" protectDownload="0"&gt;&lt;grids&gt;&lt;grid&gt;&lt;x&gt;15&lt;/x&gt;&lt;y&gt;62&lt;/y&gt;&lt;password /&gt;&lt;applyrestrictionsinexcel&gt;1&lt;/applyrestrictionsinexcel&gt;&lt;applycubeformatting&gt;0&lt;/applycubeformatting&gt;&lt;expandsetsonheaders&gt;0&lt;/expandsetsonheaders&gt;&lt;formatnoborders&gt;0&lt;/formatnoborders&gt;&lt;coldimcount&gt;2&lt;/coldimcount&gt;&lt;rowdimcount&gt;2&lt;/rowdimcount&gt;&lt;datawidth&gt;12&lt;/datawidth&gt;&lt;dataheight&gt;52&lt;/dataheight&gt;&lt;guid&gt;b593cc0f-102b-443b-8d18-24492ce5b1e7&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
  </si>
  <si>
    <t>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1&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-08-26T15:16:02&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type="Member"&gt;&lt;member&gt;&lt;uniquename&gt;[01 Period].[01 Period Year].[Year].&amp;amp;[2022]&lt;/uniquename&gt;&lt;/member&gt;&lt;variable type="Int32" name="offset"&gt;&lt;value&gt;0&lt;/value&gt;&lt;/variable&gt;&lt;/memberselection&gt;&lt;/memberselections&gt;&lt;/memberset&gt;&lt;/membersets&gt;&lt;memberproperties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Category].[L1].&amp;amp;[B]&lt;/uniquename&gt;&lt;/member&gt;&lt;variable type="Int32" n</t>
  </si>
  <si>
    <t>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Name].&amp;amp;[B]&lt;/uniquename&gt;&lt;/member&gt;&lt;variable type="Int32" name="offset"&gt;&lt;value&gt;0&lt;/value&gt;&lt;/variable&gt;&lt;/memberselection&gt;&lt;/memberselections&gt;&lt;/memberset&gt;&lt;/membersets&gt;&lt;memberproperties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
  </si>
  <si>
    <t>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type="Member"&gt;&lt;member&gt;&lt;uniquename&gt;[12 Rating].[12 Rating].[L0].&amp;amp;[I]&lt;/uniquename&gt;&lt;/member&gt;&lt;variable type="Int32" name="offset"&gt;&lt;value&gt;0&lt;/value&gt;&lt;/variable&gt;&lt;/memberselection&gt;&lt;memberselection type="Member"&gt;&lt;member&gt;&lt;uniquename&gt;[12 Rating].[12 Rating].[L1].&amp;amp;[J]&lt;/uniquename&gt;&lt;/member&gt;&lt;variable type="Int32" name="offset"&gt;&lt;value&gt;0&lt;/value&gt;&lt;/variable&gt;&lt;/memberselection&gt;&lt;memberselection type="Member"&gt;&lt;member&gt;&lt;uniquename&gt;[12 Rating].[12 Rating].[L1].&amp;amp;[K]&lt;/uniquename&gt;&lt;/member&gt;&lt;variable type="Int32" name="offset"&gt;&lt;value&gt;0&lt;/value&gt;&lt;/variable&gt;&lt;/memberselection&gt;&lt;memberselection type="Member"&gt;&lt;member&gt;&lt;uniquename&gt;[12 Rating].[12 Rating].[L1].&amp;amp;[L]&lt;/uniquename&gt;&lt;/member&gt;&lt;variable type="Int32" name="offset"&gt;&lt;value&gt;0&lt;/value&gt;&lt;/variable&gt;&lt;/memberselection&gt;&lt;memberselection type="Member"&gt;&lt;member&gt;&lt;uniquename&gt;[12 Rating].[12 Rating].[L0].&amp;amp;[M]&lt;/uniquename&gt;&lt;/member&gt;&lt;variable type="Int32" name="offset"&gt;&lt;value&gt;0&lt;/value&gt;&lt;/variable&gt;&lt;/memberselection&gt;&lt;memberselection type="Member"&gt;&lt;member&gt;&lt;uniquename&gt;[12 Rating].[12 Rating].[L0].&amp;amp;[N]&lt;/uniquename&gt;&lt;/member&gt;&lt;variable type="Int32" name="offset"&gt;&lt;value&gt;0&lt;/value&gt;&lt;/variable&gt;&lt;/memberselection&gt;&lt;memberselection type="Member"&gt;&lt;member&gt;&lt;uniquename&gt;[12 Rating].[12 Rating].[L0].&amp;amp;[O]&lt;/uniquename&gt;&lt;/member&gt;&lt;variable type="Int32" name="offset"&gt;&lt;value&gt;0&lt;/value&gt;&lt;/variable&gt;&lt;/memberselection&gt;&lt;memberselection type="Member"&gt;&lt;member&gt;&lt;uniquename&gt;[12 Rating].[12 Rating].[L1].&amp;amp;[P]&lt;/uniquename&gt;&lt;/member&gt;&lt;variable type="Int32" name="offset"&gt;&lt;value&gt;0&lt;/value&gt;&lt;/variable&gt;&lt;/memberselection&gt;&lt;memberselection type="Member"&gt;&lt;member&gt;&lt;uniquename&gt;[12 Rating].[12 Rating].[L1].&amp;amp;[Q]&lt;/uniquename&gt;&lt;/member&gt;&lt;variable type="Int32" name="offset"&gt;&lt;value&gt;0&lt;/value&gt;&lt;/variable&gt;&lt;/memberselection&gt;&lt;memberselection type="Member"&gt;&lt;member&gt;&lt;uniquename&gt;[12 Rating].[12 Rating].[L1].&amp;amp;[R]&lt;/uniquename&gt;&lt;/member&gt;&lt;variable type="Int32" name="offset"&gt;&lt;value&gt;0&lt;/value&gt;&lt;/variable&gt;&lt;/memberselection&gt;&lt;memberselection type="Member"&gt;&lt;member&gt;&lt;uniquename&gt;[12 Rating].[12 Rating].[L0].&amp;amp;[S]&lt;/uniquename&gt;&lt;/member&gt;&lt;variable type="Int32" name="offset"&gt;&lt;value&gt;0&lt;/value&gt;&lt;/variable&gt;&lt;/memberselection&gt;&lt;memberselection type="Member"&gt;&lt;member&gt;&lt;uniquename&gt;[12 Rating].[12 Rating].[L0].&amp;amp;[T]&lt;/uniquename&gt;&lt;/member&gt;&lt;variable type="Int32" name="offset"&gt;&lt;value&gt;0&lt;/value&gt;&lt;/variable&gt;&lt;/memberselection&gt;&lt;/memberselections&gt;&lt;/memberset&gt;&lt;/membersets&gt;&lt;memberproperties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Organization]&lt;/uniquename&gt;&lt;FeedInToFilters&gt;0&lt;/FeedInToFilters&gt;&lt;filterafterdrill&gt;</t>
  </si>
  <si>
    <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type="rangeselectionitem"&gt;&lt;address&gt;'parameters'!$E$2:$E$53&lt;/address&gt;&lt;worksheetname&gt;parameters&lt;/worksheetname&gt;&lt;/customselectionitem&gt;&lt;variable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Sector].[L1].&amp;amp;[U]&lt;/uniquename&gt;&lt;/member&gt;&lt;variable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t>
  </si>
  <si>
    <t>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0&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0,14,1,1&lt;/titlearea&gt;&lt;filterarea&gt;0,0,2,14&lt;/filterarea&gt;&lt;dataouterarea&gt;0,16,14,55&lt;/dataouterarea&gt;&lt;/serialisationinfo&gt;&lt;layout&gt;0&lt;/layout&gt;&lt;compactAxes&gt;&lt;axis&gt;2&lt;/axis&gt;&lt;/compactAxes&gt;&lt;/grid&gt;&lt;/grids&gt;&lt;freestylemode&gt;0&lt;/freestylemode&gt;&lt;requires ismanual="0" allgrids="0" alltables="0" allquerygenerators="0" /&gt;&lt;newwidthforscale&gt;4730.25&lt;/newwidthforscale&gt;&lt;newheightforscale&gt;1270.5&lt;/newheightforscale&gt;&lt;/sheet&gt;&lt;sheet name="Cde" protectDownload="0"&gt;&lt;freestylemode&gt;0&lt;/freestylemode&gt;&lt;requires ismanual="0" allgrids="0" alltables="0" allquerygenerators="0" /&gt;&lt;newwidthforscale&gt;4809&lt;/newwidthforscale&gt;&lt;newheightforscale&gt;1223.25&lt;/newheightforscale&gt;&lt;/sheet&gt;&lt;sheet name="Meth_01" protectDownload="0"&gt;&lt;freestylemode&gt;0&lt;/freestylemode&gt;&lt;requires ismanual="0" allgrids="0" alltables="0" allquerygenerators="0" /&gt;&lt;newwidthforscale&gt;4929&lt;/newwidthforscale&gt;&lt;newheightforscale&gt;1380&lt;/newheightforscale&gt;&lt;/sheet&gt;&lt;sheet name="XLCubedFormats" protectDownload="0"&gt;&lt;freestylemode&gt;0&lt;/freestylemode&gt;&lt;requires ismanual="0" allgrids="0" alltables="0" allquerygenerators="0" /&gt;&lt;newwidthforscale&gt;5207.25&lt;/newwidthforscale&gt;&lt;newheightforscale&gt;798&lt;/newheightforscale&gt;&lt;/sheet&gt;&lt;sheet name="@@XLCUBEDDEFS@@" protectDownload="0"&gt;&lt;freestylemode&gt;0&lt;/freestylemode&gt;&lt;requires ismanual="0" allgrids="0" alltables="0" allquerygenerators="0" /&gt;&lt;newwidthforscale&gt;4848&lt;/newwidthforscale&gt;&lt;newheightforscale&gt;1212&lt;/newheightforscale&gt;&lt;/sheet&gt;&lt;/sheets&gt;&lt;workbookcalculationdefinitions /&gt;&lt;formulaoptions replacenulls="1" replacenullswith="" hidenullondrill="1" hidezeroondrill="0" autofitondrill="0" enablewriteback="0" indentondrill="1" lightenbackgroundondrill="0" validatemembers="1" validatememberhiers="0" trimgridprefix="1" useXL3LookupLegacyByDefault="0" parseTM1DBRWUsingCubewiseRules="0" whereclauseuseexisting="0" /&gt;&lt;publicationoptions autorefreshfrequency="0" multisheetenableprint="0" multisheetenablesavetoexcel="0" multisheetnameoverride="" usepowerpointtemplate="0" powerpointdownloadtemplate="" preferaliasedimages="0" allowscheduleimage="0" usemultisheetslicertosheet="0"&gt;&lt;multisheetslicetosheet /&gt;&lt;/publicationoptions&gt;&lt;publishdetails /&gt;&lt;workbookaspects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/&gt;&lt;usecommentskey&gt;0&lt;/usecommentskey&gt;&lt;fastpdf&gt;0&lt;/fastpdf&gt;&lt;queryengine&gt;&lt;asqueryopt&gt;&lt;queryoptimiser&gt;&lt;memberlookups&gt;&lt;memberlookupsbyconn conn="1"&gt;&lt;memberlookupsbyhier hier="[11 Maturity].[11 Maturity]"&gt;&lt;memberlookup cap="A - Total (all maturities)"&gt;&lt;lookups match="[11 Maturity].[11 Maturity].[L0].&amp;amp;[A]" allsame="1"&gt;&lt;lookup un="[11 Maturity].[11 Maturity].[L0].&amp;amp;[A]" cap="A - Total (all maturities)" ws="T_10_01" col="12" row="69" /&gt;&lt;lookup un="[11 Maturity].[11 Maturity].[L0].&amp;amp;[A]" cap="A - Total (all maturities)" ws="T_10_01" col="12" row="68" /&gt;&lt;/lookups&gt;&lt;/memberlookup&gt;&lt;/memberlookupsbyhier&gt;&lt;memberlookupsbyhier hier="[02 Measure].[02 Measure]"&gt;&lt;m</t>
  </si>
  <si>
    <t>emberlookup cap="U - Turnover - notional amounts (daily average)"&gt;&lt;lookups match="[02 Measure].[02 Measure].[L0].&amp;amp;[U]" allsame="1"&gt;&lt;lookup un="[02 Measure].[02 Measure].[L0].&amp;amp;[U]" cap="U - Turnover - notional amounts (daily average)" ws="T_10_01" col="12" row="65" /&gt;&lt;lookup un="[02 Measure].[02 Measure].[L0].&amp;amp;[U]" cap="U - Turnover - notional amounts (daily average)" ws="T_10_01" col="12" row="64" /&gt;&lt;/lookups&gt;&lt;/memberlookup&gt;&lt;/memberlookupsbyhier&gt;&lt;memberlookupsbyhier hier="[Measures]"&gt;&lt;memberlookup cap="Value"&gt;&lt;lookups match="[Measures].[Value]" allsame="1"&gt;&lt;lookup un="[Measures].[Value]" cap="Value" ws="T_10_01" col="12" row="63" /&gt;&lt;lookup un="[Measures].[Value]" cap="Value" ws="T_10_01" col="12" row="64" /&gt;&lt;/lookups&gt;&lt;/memberlookup&gt;&lt;/memberlookupsbyhier&gt;&lt;memberlookupsbyhier hier="[07 Location of Counterparty].[07 Location of Counterparty]"&gt;&lt;memberlookup cap="5J - All countries (total)"&gt;&lt;lookups match="[07 Location of Counterparty].[07 Location of Counterparty].[L0].&amp;amp;[5J]" allsame="1"&gt;&lt;lookup un="[07 Location of Counterparty].[07 Location of Counterparty].[L0].&amp;amp;[5J]" cap="5J - All countries (total)" ws="T_10_01" col="12" row="70" /&gt;&lt;lookup un="[07 Location of Counterparty].[07 Location of Counterparty].[L0].&amp;amp;[5J]" cap="5J - All countries (total)" ws="T_10_01" col="12" row="69" /&gt;&lt;/lookups&gt;&lt;/memberlookup&gt;&lt;/memberlookupsbyhier&gt;&lt;memberlookupsbyhier hier="[06 Counterparty Sector].[06 Counterparty Sector]"&gt;&lt;memberlookup cap="A - Total (all counterparties)"&gt;&lt;lookups match="[06 Counterparty Sector].[06 Counterparty Sector].[L0].&amp;amp;[A]" allsame="1"&gt;&lt;lookup un="[06 Counterparty Sector].[06 Counterparty Sector].[L0].&amp;amp;[A]" cap="A - Total (all counterparties)" ws="T_10_01" col="12" row="72" /&gt;&lt;lookup un="[06 Counterparty Sector].[06 Counterparty Sector].[L0].&amp;amp;[A]" cap="A - Total (all counterparties)" ws="T_10_01" col="12" row="71" /&gt;&lt;/lookups&gt;&lt;/memberlookup&gt;&lt;/memberlookupsbyhier&gt;&lt;memberlookupsbyhier hier="[03 Instrument].[03 Instrument]"&gt;&lt;memberlookup cap="A - Total (all instruments)"&gt;&lt;lookups match="[03 Instrument].[03 Instrument].[L0].&amp;amp;[A]" allsame="1"&gt;&lt;lookup un="[03 Instrument].[03 Instrument].[L0].&amp;amp;[A]" cap="A - Total (all instruments)" ws="T_10_01" col="11" row="92" /&gt;&lt;lookup un="[03 Instrument].[03 Instrument].[L0].&amp;amp;[A]" cap="A - Total (all instruments)" ws="T_10_01" col="11" row="106" /&gt;&lt;lookup un="[03 Instrument].[03 Instrument].[L0].&amp;amp;[A]" cap="A - Total (all instruments)" ws="T_10_01" col="11" row="130" /&gt;&lt;lookup un="[03 Instrument].[03 Instrument].[L0].&amp;amp;[A]" cap="A - Total (all instruments)" ws="T_10_01" col="11" row="81" /&gt;&lt;lookup un="[03 Instrument].[03 Instrument].[L0].&amp;amp;[A]" cap="A - Total (all instruments)" ws="T_10_01" col="11" row="88" /&gt;&lt;lookup un="[03 Instrument].[03 Instrument].[L0].&amp;amp;[A]" cap="A - Total (all instruments)" ws="T_10_01" col="11" row="89" /&gt;&lt;lookup un="[03 Instrument].[03 Instrument].[L0].&amp;amp;[A]" cap="A - Total (all instruments)" ws="T_10_01" col="11" row="95" /&gt;&lt;lookup un="[03 Instrument].[03 Instrument].[L0].&amp;amp;[A]" cap="A - Total (all instruments)" ws="T_10_01" col="11" row="111" /&gt;&lt;lookup un="[03 Instrument].[03 Instrument].[L0].&amp;amp;[A]" cap="A - Total (all instruments)" ws="T_10_01" col="11" row="133" /&gt;&lt;lookup un="[03 Instrument].[03 Instrument].[L0].&amp;amp;[A]" cap="A - Total (all instruments)" ws="T_10_01" col="11" row="117" /&gt;&lt;lookup un="[03 Instrument].[03 Instrument].[L0].&amp;amp;[A]" cap="A - Total (all instruments)" ws="T_10_01" col="11" row="109" /&gt;&lt;lookup un="[03 Instrument].[03 Instrument].[L0].&amp;amp;[A]" cap="A - Total (all instruments)" ws="T_10_01" col="11" row="129" /&gt;&lt;lookup un="[03 Instrument].[03 Instrument].[L0].&amp;amp;[A]" cap="A - Total (all instruments)" ws="T_10_01" col="11" row="83" /&gt;&lt;lookup un="[03 Instrument].[03 Instrument].[L0].&amp;amp;[A]" cap="A - Total (all instruments)" ws="T_10_01" col="11" row="132" /&gt;&lt;lookup un="[03 Instrument].[03 Instrument].[L0].&amp;amp;[A]" cap="A - Total (all instruments)" ws="T_10_01" col="11" row="124" /&gt;&lt;lookup un="[03 Instrument].[03 Instrument].[L0].&amp;amp;[A]" cap="A - Total (all instruments)" ws="T_10_01" col="11" row="98" /&gt;&lt;lookup un="[03 Instrument].[03 Instrument].[L0].&amp;amp;[A]" cap="A - Total (all instruments)" ws="T_10_01" col="11" row="121" /&gt;&lt;lookup un="[03 Instrument].[03 Instrument].[L0].&amp;amp;[A]" cap="A - Total (all instruments)" ws="T_10_01" col="11" row="123" /&gt;&lt;lookup un="[03 Instrument].[03 Instrument].[L0].&amp;amp;[A]" cap="A - Total (all instruments)" ws="T_10_01" col="11" row="104" /&gt;&lt;lookup un="[03 Instrument].[03 Instrument].[L0].&amp;amp;[A]" cap="A - Total (all instruments)" ws="T_10_01" col="11" row="107" /&gt;&lt;lookup un="[03 Instrument].[03 Instrument].[L0].&amp;amp;[A]" cap="A - Total (all instruments)" ws="T_10_01" col="11" row="100" /&gt;&lt;lookup un="[03 Instrument].[03 Instrument].[L0].&amp;amp;[A]" cap="A - Total (all instruments)" ws="T_10_01" col="11" row="114" /&gt;&lt;lookup un="[03 Instrument].[03 Instrument].[L0].&amp;amp;[A]" cap="A - Total (all instruments)" ws="</t>
  </si>
  <si>
    <t>T_10_01" col="11" row="101" /&gt;&lt;lookup un="[03 Instrument].[03 Instrument].[L0].&amp;amp;[A]" cap="A - Total (all instruments)" ws="T_10_01" col="11" row="131" /&gt;&lt;lookup un="[03 Instrument].[03 Instrument].[L0].&amp;amp;[A]" cap="A - Total (all instruments)" ws="T_10_01" col="11" row="87" /&gt;&lt;lookup un="[03 Instrument].[03 Instrument].[L0].&amp;amp;[A]" cap="A - Total (all instruments)" ws="T_10_01" col="11" row="116" /&gt;&lt;lookup un="[03 Instrument].[03 Instrument].[L0].&amp;amp;[A]" cap="A - Total (all instruments)" ws="T_10_01" col="11" row="91" /&gt;&lt;lookup un="[03 Instrument].[03 Instrument].[L0].&amp;amp;[A]" cap="A - Total (all instruments)" ws="T_10_01" col="11" row="97" /&gt;&lt;lookup un="[03 Instrument].[03 Instrument].[L0].&amp;amp;[A]" cap="A - Total (all instruments)" ws="T_10_01" col="11" row="127" /&gt;&lt;lookup un="[03 Instrument].[03 Instrument].[L0].&amp;amp;[A]" cap="A - Total (all instruments)" ws="T_10_01" col="11" row="93" /&gt;&lt;lookup un="[03 Instrument].[03 Instrument].[L0].&amp;amp;[A]" cap="A - Total (all instruments)" ws="T_10_01" col="11" row="125" /&gt;&lt;lookup un="[03 Instrument].[03 Instrument].[L0].&amp;amp;[A]" cap="A - Total (all instruments)" ws="T_10_01" col="11" row="102" /&gt;&lt;lookup un="[03 Instrument].[03 Instrument].[L0].&amp;amp;[A]" cap="A - Total (all instruments)" ws="T_10_01" col="11" row="84" /&gt;&lt;lookup un="[03 Instrument].[03 Instrument].[L0].&amp;amp;[A]" cap="A - Total (all instruments)" ws="T_10_01" col="11" row="86" /&gt;&lt;lookup un="[03 Instrument].[03 Instrument].[L0].&amp;amp;[A]" cap="A - Total (all instruments)" ws="T_10_01" col="11" row="103" /&gt;&lt;lookup un="[03 Instrument].[03 Instrument].[L0].&amp;amp;[A]" cap="A - Total (all instruments)" ws="T_10_01" col="11" row="94" /&gt;&lt;lookup un="[03 Instrument].[03 Instrument].[L0].&amp;amp;[A]" cap="A - Total (all instruments)" ws="T_10_01" col="11" row="99" /&gt;&lt;lookup un="[03 Instrument].[03 Instrument].[L0].&amp;amp;[A]" cap="A - Total (all instruments)" ws="T_10_01" col="11" row="96" /&gt;&lt;lookup un="[03 Instrument].[03 Instrument].[L0].&amp;amp;[A]" cap="A - Total (all instruments)" ws="T_10_01" col="11" row="105" /&gt;&lt;lookup un="[03 Instrument].[03 Instrument].[L0].&amp;amp;[A]" cap="A - Total (all instruments)" ws="T_10_01" col="11" row="112" /&gt;&lt;lookup un="[03 Instrument].[03 Instrument].[L0].&amp;amp;[A]" cap="A - Total (all instruments)" ws="T_10_01" col="11" row="122" /&gt;&lt;lookup un="[03 Instrument].[03 Instrument].[L0].&amp;amp;[A]" cap="A - Total (all instruments)" ws="T_10_01" col="11" row="108" /&gt;&lt;lookup un="[03 Instrument].[03 Instrument].[L0].&amp;amp;[A]" cap="A - Total (all instruments)" ws="T_10_01" col="11" row="119" /&gt;&lt;lookup un="[03 Instrument].[03 Instrument].[L0].&amp;amp;[A]" cap="A - Total (all instruments)" ws="T_10_01" col="11" row="113" /&gt;&lt;lookup un="[03 Instrument].[03 Instrument].[L0].&amp;amp;[A]" cap="A - Total (all instruments)" ws="T_10_01" col="11" row="118" /&gt;&lt;lookup un="[03 Instrument].[03 Instrument].[L0].&amp;amp;[A]" cap="A - Total (all instruments)" ws="T_10_01" col="11" row="85" /&gt;&lt;lookup un="[03 Instrument].[03 Instrument].[L0].&amp;amp;[A]" cap="A - Total (all instruments)" ws="T_10_01" col="11" row="128" /&gt;&lt;lookup un="[03 Instrument].[03 Instrument].[L0].&amp;amp;[A]" cap="A - Total (all instruments)" ws="T_10_01" col="11" row="110" /&gt;&lt;lookup un="[03 Instrument].[03 Instrument].[L0].&amp;amp;[A]" cap="A - Total (all instruments)" ws="T_10_01" col="11" row="134" /&gt;&lt;lookup un="[03 Instrument].[03 Instrument].[L0].&amp;amp;[A]" cap="A - Total (all instruments)" ws="T_10_01" col="11" row="126" /&gt;&lt;lookup un="[03 Instrument].[03 Instrument].[L0].&amp;amp;[A]" cap="A - Total (all instruments)" ws="T_10_01" col="11" row="120" /&gt;&lt;lookup un="[03 Instrument].[03 Instrument].[L0].&amp;amp;[A]" cap="A - Total (all instruments)" ws="T_10_01" col="11" row="90" /&gt;&lt;lookup un="[03 Instrument].[03 Instrument].[L0].&amp;amp;[A]" cap="A - Total (all instruments)" ws="T_10_01" col="11" row="82" /&gt;&lt;lookup un="[03 Instrument].[03 Instrument].[L0].&amp;amp;[A]" cap="A - Total (all instruments)" ws="T_10_01" col="11" row="115" /&gt;&lt;/lookups&gt;&lt;/memberlookup&gt;&lt;/memberlookupsbyhier&gt;&lt;memberlookupsbyhier hier="[10 Currency Leg2].[10 Currency Leg2]"&gt;&lt;memberlookup cap="SEK - Swedish Krona"&gt;&lt;lookups match="[10 Currency Leg2].[10 Currency Leg2].[Currency].&amp;amp;[SEK]" allsame="1"&gt;&lt;lookup un="[10 Currency Leg2].[10 Currency Leg2].[Currency].&amp;amp;[SEK]" cap="SEK - Swedish Krona" ws="T_10_01" col="20" row="81" /&gt;&lt;lookup un="[10 Currency Leg2].[10 Currency Leg2].[Currency].&amp;amp;[SEK]" cap="SEK - Swedish Krona" ws="T_10_01" col="21" row="81" /&gt;&lt;lookup un="[10 Currency Leg2].[10 Currency Leg2].[Currency].&amp;amp;[SEK]" cap="SEK - Swedish Krona" ws="T_10_01" col="22" row="81" /&gt;&lt;lookup un="[10 Currency Leg2].[10 Currency Leg2].[Currency].&amp;amp;[SEK]" cap="SEK - Swedish Krona" ws="T_10_01" col="20" row="80" /&gt;&lt;/lookups&gt;&lt;/memberlookup&gt;&lt;memberlookup cap="AUD - Australian Dollar"&gt;&lt;lookups match="[10 Currency Leg2].[10 Currency Leg2].[Currency].&amp;amp;[AUD]" allsame="1"&gt;&lt;lookup un="[10 Currency Leg2].[10 Currency Leg2].[Currency].&amp;amp;[AUD]" cap="AUD - Australian Dollar" ws="T_10_01" c</t>
  </si>
  <si>
    <t>ol="14" row="80" /&gt;&lt;lookup un="[10 Currency Leg2].[10 Currency Leg2].[Currency].&amp;amp;[AUD]" cap="AUD - Australian Dollar" ws="T_10_01" col="14" row="81" /&gt;&lt;/lookups&gt;&lt;/memberlookup&gt;&lt;memberlookup cap="JPY - Yen"&gt;&lt;lookups match="[10 Currency Leg2].[10 Currency Leg2].[Currency].&amp;amp;[JPY]" allsame="1"&gt;&lt;lookup un="[10 Currency Leg2].[10 Currency Leg2].[Currency].&amp;amp;[JPY]" cap="JPY - Yen" ws="T_10_01" col="19" row="80" /&gt;&lt;lookup un="[10 Currency Leg2].[10 Currency Leg2].[Currency].&amp;amp;[JPY]" cap="JPY - Yen" ws="T_10_01" col="19" row="81" /&gt;&lt;/lookups&gt;&lt;/memberlookup&gt;&lt;memberlookup cap="USD - US Dollar"&gt;&lt;lookups match="[10 Currency Leg2].[10 Currency Leg2].[Currency].&amp;amp;[USD]" allsame="1"&gt;&lt;lookup un="[10 Currency Leg2].[10 Currency Leg2].[Currency].&amp;amp;[USD]" cap="USD - US Dollar" ws="T_10_01" col="21" row="80" /&gt;&lt;lookup un="[10 Currency Leg2].[10 Currency Leg2].[Currency].&amp;amp;[USD]" cap="USD - US Dollar" ws="T_10_01" col="21" row="81" /&gt;&lt;lookup un="[10 Currency Leg2].[10 Currency Leg2].[Currency].&amp;amp;[USD]" cap="USD - US Dollar" ws="T_10_01" col="22" row="81" /&gt;&lt;/lookups&gt;&lt;/memberlookup&gt;&lt;memberlookup cap="EUR - Euro"&gt;&lt;lookups match="[10 Currency Leg2].[10 Currency Leg2].[Currency].&amp;amp;[EUR]" allsame="1"&gt;&lt;lookup un="[10 Currency Leg2].[10 Currency Leg2].[Currency].&amp;amp;[EUR]" cap="EUR - Euro" ws="T_10_01" col="17" row="80" /&gt;&lt;lookup un="[10 Currency Leg2].[10 Currency Leg2].[Currency].&amp;amp;[EUR]" cap="EUR - Euro" ws="T_10_01" col="17" row="81" /&gt;&lt;/lookups&gt;&lt;/memberlookup&gt;&lt;memberlookup cap="CAD - Canadian Dollar"&gt;&lt;lookups match="[10 Currency Leg2].[10 Currency Leg2].[Currency].&amp;amp;[CAD]" allsame="1"&gt;&lt;lookup un="[10 Currency Leg2].[10 Currency Leg2].[Currency].&amp;amp;[CAD]" cap="CAD - Canadian Dollar" ws="T_10_01" col="15" row="80" /&gt;&lt;lookup un="[10 Currency Leg2].[10 Currency Leg2].[Currency].&amp;amp;[CAD]" cap="CAD - Canadian Dollar" ws="T_10_01" col="15" row="81" /&gt;&lt;/lookups&gt;&lt;/memberlookup&gt;&lt;memberlookup cap="GBP - Pound (sterling)"&gt;&lt;lookups match="[10 Currency Leg2].[10 Currency Leg2].[Currency].&amp;amp;[GBP]" allsame="1"&gt;&lt;lookup un="[10 Currency Leg2].[10 Currency Leg2].[Currency].&amp;amp;[GBP]" cap="GBP - Pound (sterling)" ws="T_10_01" col="18" row="80" /&gt;&lt;lookup un="[10 Currency Leg2].[10 Currency Leg2].[Currency].&amp;amp;[GBP]" cap="GBP - Pound (sterling)" ws="T_10_01" col="18" row="81" /&gt;&lt;/lookups&gt;&lt;/memberlookup&gt;&lt;memberlookup cap="CHF - Swiss Franc"&gt;&lt;lookups match="[10 Currency Leg2].[10 Currency Leg2].[Currency].&amp;amp;[CHF]" allsame="1"&gt;&lt;lookup un="[10 Currency Leg2].[10 Currency Leg2].[Currency].&amp;amp;[CHF]" cap="CHF - Swiss Franc" ws="T_10_01" col="16" row="80" /&gt;&lt;lookup un="[10 Currency Leg2].[10 Currency Leg2].[Currency].&amp;amp;[CHF]" cap="CHF - Swiss Franc" ws="T_10_01" col="16" row="81" /&gt;&lt;/lookups&gt;&lt;/memberlookup&gt;&lt;memberlookup cap="TO1 - Total (all currencies)"&gt;&lt;lookups match="[10 Currency Leg2].[10 Currency Leg2].[Currency].&amp;amp;[TO1]" allsame="1"&gt;&lt;lookup un="[10 Currency Leg2].[10 Currency Leg2].[Currency].&amp;amp;[TO1]" cap="TO1 - Total (all currencies)" ws="T_10_01" col="22" row="81" /&gt;&lt;lookup un="[10 Currency Leg2].[10 Currency Leg2].[Currency].&amp;amp;[TO1]" cap="TO1 - Total (all currencies)" ws="T_10_01" col="22" row="80" /&gt;&lt;/lookups&gt;&lt;/memberlookup&gt;&lt;/memberlookupsbyhier&gt;&lt;memberlookupsbyhier hier="[91 Dataset].[Dataset]"&gt;&lt;memberlookup cap="Turnover"&gt;&lt;lookups match="[91 Dataset].[Dataset].[L0].&amp;amp;[DER_OTC_TOV]" allsame="1"&gt;&lt;lookup un="[91 Dataset].[Dataset].[L0].&amp;amp;[DER_OTC_TOV]" cap="Turnover" ws="T_10_01" col="12" row="75" /&gt;&lt;lookup un="[91 Dataset].[Dataset].[L0].&amp;amp;[DER_OTC_TOV]" cap="Turnover" ws="T_10_01" col="12" row="76" /&gt;&lt;/lookups&gt;&lt;/memberlookup&gt;&lt;/memberlookupsbyhier&gt;&lt;memberlookupsbyhier hier="[09 Currency Leg1].[09 Currency Leg1]"&gt;&lt;memberlookup cap="MYR - Malaysian Ringgit"&gt;&lt;lookups match="[09 Currency Leg1].[09 Currency Leg1].[Currency].&amp;amp;[MYR]" allsame="1"&gt;&lt;lookup un="[09 Currency Leg1].[09 Currency Leg1].[Currency].&amp;amp;[MYR]" cap="MYR - Malaysian Ringgit" ws="T_10_01" col="13" row="112" /&gt;&lt;lookup un="[09 Currency Leg1].[09 Currency Leg1].[Currency].&amp;amp;[MYR]" cap="MYR - Malaysian Ringgit" ws="T_10_01" col="13" row="111" /&gt;&lt;/lookups&gt;&lt;/memberlookup&gt;&lt;memberlookup cap="ARS - Argentine Peso"&gt;&lt;lookups match="[09 Currency Leg1].[09 Currency Leg1].[Currency].&amp;amp;[ARS]" allsame="1"&gt;&lt;lookup un="[09 Currency Leg1].[09 Currency Leg1].[Currency].&amp;amp;[ARS]" cap="ARS - Argentine Peso" ws="T_10_01" col="13" row="82" /&gt;&lt;lookup un="[09 Currency Leg1].[09 Currency Leg1].[Currency].&amp;amp;[ARS]" cap="ARS - Argentine Peso" ws="T_10_01" col="13" row="81" /&gt;&lt;/lookups&gt;&lt;/memberlookup&gt;&lt;memberlookup cap="ILS - New shekel"&gt;&lt;lookups match="[09 Currency Leg1].[09 Currency Leg1].[Currency].&amp;amp;[ILS]" allsame="1"&gt;&lt;lookup un="[09 Currency Leg1].[09 Currency Leg1].[Currency].&amp;amp;[ILS]" cap="ILS - New shekel" ws="T_10_01" col="13" row="105" /&gt;&lt;lookup un="[09 Currency Leg1].[09 Currency Leg1].[Currency].&amp;amp;[ILS]" cap="ILS - New shekel" ws="T_10_01" col="13" row="104" /&gt;&lt;/lookups&gt;&lt;/memberlookup&gt;&lt;memberlookup cap="PEN - Sol</t>
  </si>
  <si>
    <t>"&gt;&lt;lookups match="[09 Currency Leg1].[09 Currency Leg1].[Currency].&amp;amp;[PEN]" allsame="1"&gt;&lt;lookup un="[09 Currency Leg1].[09 Currency Leg1].[Currency].&amp;amp;[PEN]" cap="PEN - Sol" ws="T_10_01" col="13" row="117" /&gt;&lt;lookup un="[09 Currency Leg1].[09 Currency Leg1].[Currency].&amp;amp;[PEN]" cap="PEN - Sol" ws="T_10_01" col="13" row="116" /&gt;&lt;/lookups&gt;&lt;/memberlookup&gt;&lt;memberlookup cap="CNY - Renminbi"&gt;&lt;lookups match="[09 Currency Leg1].[09 Currency Leg1].[Currency].&amp;amp;[CNY]" allsame="1"&gt;&lt;lookup un="[09 Currency Leg1].[09 Currency Leg1].[Currency].&amp;amp;[CNY]" cap="CNY - Renminbi" ws="T_10_01" col="13" row="91" /&gt;&lt;lookup un="[09 Currency Leg1].[09 Currency Leg1].[Currency].&amp;amp;[CNY]" cap="CNY - Renminbi" ws="T_10_01" col="13" row="90" /&gt;&lt;/lookups&gt;&lt;/memberlookup&gt;&lt;memberlookup cap="DKK - Danish Krone"&gt;&lt;lookups match="[09 Currency Leg1].[09 Currency Leg1].[Currency].&amp;amp;[DKK]" allsame="1"&gt;&lt;lookup un="[09 Currency Leg1].[09 Currency Leg1].[Currency].&amp;amp;[DKK]" cap="DKK - Danish Krone" ws="T_10_01" col="13" row="94" /&gt;&lt;lookup un="[09 Currency Leg1].[09 Currency Leg1].[Currency].&amp;amp;[DKK]" cap="DKK - Danish Krone" ws="T_10_01" col="13" row="95" /&gt;&lt;/lookups&gt;&lt;/memberlookup&gt;&lt;memberlookup cap="ZAR - Rand"&gt;&lt;lookups match="[09 Currency Leg1].[09 Currency Leg1].[Currency].&amp;amp;[ZAR]" allsame="1"&gt;&lt;lookup un="[09 Currency Leg1].[09 Currency Leg1].[Currency].&amp;amp;[ZAR]" cap="ZAR - Rand" ws="T_10_01" col="13" row="124" /&gt;&lt;lookup un="[09 Currency Leg1].[09 Currency Leg1].[Currency].&amp;amp;[ZAR]" cap="ZAR - Rand" ws="T_10_01" col="13" row="125" /&gt;&lt;/lookups&gt;&lt;/memberlookup&gt;&lt;memberlookup cap="BRL - Brazilian Real"&gt;&lt;lookups match="[09 Currency Leg1].[09 Currency Leg1].[Currency].&amp;amp;[BRL]" allsame="1"&gt;&lt;lookup un="[09 Currency Leg1].[09 Currency Leg1].[Currency].&amp;amp;[BRL]" cap="BRL - Brazilian Real" ws="T_10_01" col="13" row="87" /&gt;&lt;lookup un="[09 Currency Leg1].[09 Currency Leg1].[Currency].&amp;amp;[BRL]" cap="BRL - Brazilian Real" ws="T_10_01" col="13" row="86" /&gt;&lt;/lookups&gt;&lt;/memberlookup&gt;&lt;memberlookup cap="SEK - Swedish Krona"&gt;&lt;lookups match="[09 Currency Leg1].[09 Currency Leg1].[Currency].&amp;amp;[SEK]" allsame="1"&gt;&lt;lookup un="[09 Currency Leg1].[09 Currency Leg1].[Currency].&amp;amp;[SEK]" cap="SEK - Swedish Krona" ws="T_10_01" col="13" row="126" /&gt;&lt;lookup un="[09 Currency Leg1].[09 Currency Leg1].[Currency].&amp;amp;[SEK]" cap="SEK - Swedish Krona" ws="T_10_01" col="13" row="127" /&gt;&lt;/lookups&gt;&lt;/memberlookup&gt;&lt;memberlookup cap="TWD - New Taiwan Dollar"&gt;&lt;lookups match="[09 Currency Leg1].[09 Currency Leg1].[Currency].&amp;amp;[TWD]" allsame="1"&gt;&lt;lookup un="[09 Currency Leg1].[09 Currency Leg1].[Currency].&amp;amp;[TWD]" cap="TWD - New Taiwan Dollar" ws="T_10_01" col="13" row="91" /&gt;&lt;lookup un="[09 Currency Leg1].[09 Currency Leg1].[Currency].&amp;amp;[TWD]" cap="TWD - New Taiwan Dollar" ws="T_10_01" col="13" row="92" /&gt;&lt;/lookups&gt;&lt;/memberlookup&gt;&lt;memberlookup cap="TO1 - Total (all currencies)"&gt;&lt;lookups match="[09 Currency Leg1].[09 Currency Leg1].[Currency].&amp;amp;[TO1]" allsame="1"&gt;&lt;lookup un="[09 Currency Leg1].[09 Currency Leg1].[Currency].&amp;amp;[TO1]" cap="TO1 - Total (all currencies)" ws="T_10_01" col="13" row="133" /&gt;&lt;lookup un="[09 Currency Leg1].[09 Currency Leg1].[Currency].&amp;amp;[TO1]" cap="TO1 - Total (all currencies)" ws="T_10_01" col="13" row="134" /&gt;&lt;/lookups&gt;&lt;/memberlookup&gt;&lt;memberlookup cap="INR - Indian Rupee"&gt;&lt;lookups match="[09 Currency Leg1].[09 Currency Leg1].[Currency].&amp;amp;[INR]" allsame="1"&gt;&lt;lookup un="[09 Currency Leg1].[09 Currency Leg1].[Currency].&amp;amp;[INR]" cap="INR - Indian Rupee" ws="T_10_01" col="13" row="101" /&gt;&lt;lookup un="[09 Currency Leg1].[09 Currency Leg1].[Currency].&amp;amp;[INR]" cap="INR - Indian Rupee" ws="T_10_01" col="13" row="102" /&gt;&lt;/lookups&gt;&lt;/memberlookup&gt;&lt;memberlookup cap="IDR - Rupiah"&gt;&lt;lookups match="[09 Currency Leg1].[09 Currency Leg1].[Currency].&amp;amp;[IDR]" allsame="1"&gt;&lt;lookup un="[09 Currency Leg1].[09 Currency Leg1].[Currency].&amp;amp;[IDR]" cap="IDR - Rupiah" ws="T_10_01" col="13" row="102" /&gt;&lt;lookup un="[09 Currency Leg1].[09 Currency Leg1].[Currency].&amp;amp;[IDR]" cap="IDR - Rupiah" ws="T_10_01" col="13" row="103" /&gt;&lt;/lookups&gt;&lt;/memberlookup&gt;&lt;memberlookup cap="CAD - Canadian Dollar"&gt;&lt;lookups match="[09 Currency Leg1].[09 Currency Leg1].[Currency].&amp;amp;[CAD]" allsame="1"&gt;&lt;lookup un="[09 Currency Leg1].[09 Currency Leg1].[Currency].&amp;amp;[CAD]" cap="CAD - Canadian Dollar" ws="T_10_01" col="13" row="89" /&gt;&lt;lookup un="[09 Currency Leg1].[09 Currency Leg1].[Currency].&amp;amp;[CAD]" cap="CAD - Canadian Dollar" ws="T_10_01" col="13" row="88" /&gt;&lt;/lookups&gt;&lt;/memberlookup&gt;&lt;memberlookup cap="HKD - Hong Kong Dollar"&gt;&lt;lookups match="[09 Currency Leg1].[09 Currency Leg1].[Currency].&amp;amp;[HKD]" allsame="1"&gt;&lt;lookup un="[09 Currency Leg1].[09 Currency Leg1].[Currency].&amp;amp;[HKD]" cap="HKD - Hong Kong Dollar" ws="T_10_01" col="13" row="99" /&gt;&lt;lookup un="[09 Currency Leg1].[09 Currency Leg1].[Currency].&amp;amp;[HKD]" cap="HKD - Hong Kong Dollar" ws="T_10_01" col="13" row="100" /&gt;&lt;/lookups&gt;&lt;/memberlookup&gt;&lt;memberlookup cap="NOK - Norwegian Krone"</t>
  </si>
  <si>
    <t>&gt;&lt;lookups match="[09 Currency Leg1].[09 Currency Leg1].[Currency].&amp;amp;[NOK]" allsame="1"&gt;&lt;lookup un="[09 Currency Leg1].[09 Currency Leg1].[Currency].&amp;amp;[NOK]" cap="NOK - Norwegian Krone" ws="T_10_01" col="13" row="115" /&gt;&lt;lookup un="[09 Currency Leg1].[09 Currency Leg1].[Currency].&amp;amp;[NOK]" cap="NOK - Norwegian Krone" ws="T_10_01" col="13" row="116" /&gt;&lt;/lookups&gt;&lt;/memberlookup&gt;&lt;memberlookup cap="BHD - Bahraini Dinar"&gt;&lt;lookups match="[09 Currency Leg1].[09 Currency Leg1].[Currency].&amp;amp;[BHD]" allsame="1"&gt;&lt;lookup un="[09 Currency Leg1].[09 Currency Leg1].[Currency].&amp;amp;[BHD]" cap="BHD - Bahraini Dinar" ws="T_10_01" col="13" row="84" /&gt;&lt;lookup un="[09 Currency Leg1].[09 Currency Leg1].[Currency].&amp;amp;[BHD]" cap="BHD - Bahraini Dinar" ws="T_10_01" col="13" row="85" /&gt;&lt;/lookups&gt;&lt;/memberlookup&gt;&lt;memberlookup cap="SAR - Saudi Riyal"&gt;&lt;lookups match="[09 Currency Leg1].[09 Currency Leg1].[Currency].&amp;amp;[SAR]" allsame="1"&gt;&lt;lookup un="[09 Currency Leg1].[09 Currency Leg1].[Currency].&amp;amp;[SAR]" cap="SAR - Saudi Riyal" ws="T_10_01" col="13" row="121" /&gt;&lt;lookup un="[09 Currency Leg1].[09 Currency Leg1].[Currency].&amp;amp;[SAR]" cap="SAR - Saudi Riyal" ws="T_10_01" col="13" row="122" /&gt;&lt;/lookups&gt;&lt;/memberlookup&gt;&lt;memberlookup cap="JPY - Yen"&gt;&lt;lookups match="[09 Currency Leg1].[09 Currency Leg1].[Currency].&amp;amp;[JPY]" allsame="1"&gt;&lt;lookup un="[09 Currency Leg1].[09 Currency Leg1].[Currency].&amp;amp;[JPY]" cap="JPY - Yen" ws="T_10_01" col="13" row="107" /&gt;&lt;lookup un="[09 Currency Leg1].[09 Currency Leg1].[Currency].&amp;amp;[JPY]" cap="JPY - Yen" ws="T_10_01" col="13" row="106" /&gt;&lt;/lookups&gt;&lt;/memberlookup&gt;&lt;memberlookup cap="RON - Romanian leu"&gt;&lt;lookups match="[09 Currency Leg1].[09 Currency Leg1].[Currency].&amp;amp;[RON]" allsame="1"&gt;&lt;lookup un="[09 Currency Leg1].[09 Currency Leg1].[Currency].&amp;amp;[RON]" cap="RON - Romanian leu" ws="T_10_01" col="13" row="120" /&gt;&lt;lookup un="[09 Currency Leg1].[09 Currency Leg1].[Currency].&amp;amp;[RON]" cap="RON - Romanian leu" ws="T_10_01" col="13" row="121" /&gt;&lt;/lookups&gt;&lt;/memberlookup&gt;&lt;memberlookup cap="PLN - Zloty"&gt;&lt;lookups match="[09 Currency Leg1].[09 Currency Leg1].[Currency].&amp;amp;[PLN]" allsame="1"&gt;&lt;lookup un="[09 Currency Leg1].[09 Currency Leg1].[Currency].&amp;amp;[PLN]" cap="PLN - Zloty" ws="T_10_01" col="13" row="118" /&gt;&lt;lookup un="[09 Currency Leg1].[09 Currency Leg1].[Currency].&amp;amp;[PLN]" cap="PLN - Zloty" ws="T_10_01" col="13" row="119" /&gt;&lt;/lookups&gt;&lt;/memberlookup&gt;&lt;memberlookup cap="BGN - Lev"&gt;&lt;lookups match="[09 Currency Leg1].[09 Currency Leg1].[Currency].&amp;amp;[BGN]" allsame="1"&gt;&lt;lookup un="[09 Currency Leg1].[09 Currency Leg1].[Currency].&amp;amp;[BGN]" cap="BGN - Lev" ws="T_10_01" col="13" row="87" /&gt;&lt;lookup un="[09 Currency Leg1].[09 Currency Leg1].[Currency].&amp;amp;[BGN]" cap="BGN - Lev" ws="T_10_01" col="13" row="88" /&gt;&lt;/lookups&gt;&lt;/memberlookup&gt;&lt;memberlookup cap="AUD - Australian Dollar"&gt;&lt;lookups match="[09 Currency Leg1].[09 Currency Leg1].[Currency].&amp;amp;[AUD]" allsame="1"&gt;&lt;lookup un="[09 Currency Leg1].[09 Currency Leg1].[Currency].&amp;amp;[AUD]" cap="AUD - Australian Dollar" ws="T_10_01" col="13" row="82" /&gt;&lt;lookup un="[09 Currency Leg1].[09 Currency Leg1].[Currency].&amp;amp;[AUD]" cap="AUD - Australian Dollar" ws="T_10_01" col="13" row="83" /&gt;&lt;/lookups&gt;&lt;/memberlookup&gt;&lt;memberlookup cap="KRW - Won"&gt;&lt;lookups match="[09 Currency Leg1].[09 Currency Leg1].[Currency].&amp;amp;[KRW]" allsame="1"&gt;&lt;lookup un="[09 Currency Leg1].[09 Currency Leg1].[Currency].&amp;amp;[KRW]" cap="KRW - Won" ws="T_10_01" col="13" row="107" /&gt;&lt;lookup un="[09 Currency Leg1].[09 Currency Leg1].[Currency].&amp;amp;[KRW]" cap="KRW - Won" ws="T_10_01" col="13" row="108" /&gt;&lt;/lookups&gt;&lt;/memberlookup&gt;&lt;memberlookup cap="SGD - Singapore Dollar"&gt;&lt;lookups match="[09 Currency Leg1].[09 Currency Leg1].[Currency].&amp;amp;[SGD]" allsame="1"&gt;&lt;lookup un="[09 Currency Leg1].[09 Currency Leg1].[Currency].&amp;amp;[SGD]" cap="SGD - Singapore Dollar" ws="T_10_01" col="13" row="122" /&gt;&lt;lookup un="[09 Currency Leg1].[09 Currency Leg1].[Currency].&amp;amp;[SGD]" cap="SGD - Singapore Dollar" ws="T_10_01" col="13" row="123" /&gt;&lt;/lookups&gt;&lt;/memberlookup&gt;&lt;memberlookup cap="PHP - Philippine peso"&gt;&lt;lookups match="[09 Currency Leg1].[09 Currency Leg1].[Currency].&amp;amp;[PHP]" allsame="1"&gt;&lt;lookup un="[09 Currency Leg1].[09 Currency Leg1].[Currency].&amp;amp;[PHP]" cap="PHP - Philippine peso" ws="T_10_01" col="13" row="118" /&gt;&lt;lookup un="[09 Currency Leg1].[09 Currency Leg1].[Currency].&amp;amp;[PHP]" cap="PHP - Philippine peso" ws="T_10_01" col="13" row="117" /&gt;&lt;/lookups&gt;&lt;/memberlookup&gt;&lt;memberlookup cap="EUR - Euro"&gt;&lt;lookups match="[09 Currency Leg1].[09 Currency Leg1].[Currency].&amp;amp;[EUR]" allsame="1"&gt;&lt;lookup un="[09 Currency Leg1].[09 Currency Leg1].[Currency].&amp;amp;[EUR]" cap="EUR - Euro" ws="T_10_01" col="13" row="95" /&gt;&lt;lookup un="[09 Currency Leg1].[09 Currency Leg1].[Currency].&amp;amp;[EUR]" cap="EUR - Euro" ws="T_10_01" col="13" row="106" /&gt;&lt;lookup un="[09 Currency Leg1].[09 Currency Leg1].[Currency].&amp;amp;[EUR]" cap="EUR - Euro" ws="T_10_01" col="13" row="125" /&gt;&lt;lookup un="[09 Currenc</t>
  </si>
  <si>
    <t>y Leg1].[09 Currency Leg1].[Currency].&amp;amp;[EUR]" cap="EUR - Euro" ws="T_10_01" col="13" row="109" /&gt;&lt;lookup un="[09 Currency Leg1].[09 Currency Leg1].[Currency].&amp;amp;[EUR]" cap="EUR - Euro" ws="T_10_01" col="13" row="85" /&gt;&lt;lookup un="[09 Currency Leg1].[09 Currency Leg1].[Currency].&amp;amp;[EUR]" cap="EUR - Euro" ws="T_10_01" col="13" row="83" /&gt;&lt;lookup un="[09 Currency Leg1].[09 Currency Leg1].[Currency].&amp;amp;[EUR]" cap="EUR - Euro" ws="T_10_01" col="13" row="96" /&gt;&lt;lookup un="[09 Currency Leg1].[09 Currency Leg1].[Currency].&amp;amp;[EUR]" cap="EUR - Euro" ws="T_10_01" col="13" row="111" /&gt;&lt;lookup un="[09 Currency Leg1].[09 Currency Leg1].[Currency].&amp;amp;[EUR]" cap="EUR - Euro" ws="T_10_01" col="13" row="86" /&gt;&lt;lookup un="[09 Currency Leg1].[09 Currency Leg1].[Currency].&amp;amp;[EUR]" cap="EUR - Euro" ws="T_10_01" col="13" row="97" /&gt;&lt;lookup un="[09 Currency Leg1].[09 Currency Leg1].[Currency].&amp;amp;[EUR]" cap="EUR - Euro" ws="T_10_01" col="13" row="103" /&gt;&lt;lookup un="[09 Currency Leg1].[09 Currency Leg1].[Currency].&amp;amp;[EUR]" cap="EUR - Euro" ws="T_10_01" col="13" row="108" /&gt;&lt;lookup un="[09 Currency Leg1].[09 Currency Leg1].[Currency].&amp;amp;[EUR]" cap="EUR - Euro" ws="T_10_01" col="13" row="126" /&gt;&lt;lookup un="[09 Currency Leg1].[09 Currency Leg1].[Currency].&amp;amp;[EUR]" cap="EUR - Euro" ws="T_10_01" col="13" row="104" /&gt;&lt;lookup un="[09 Currency Leg1].[09 Currency Leg1].[Currency].&amp;amp;[EUR]" cap="EUR - Euro" ws="T_10_01" col="13" row="99" /&gt;&lt;lookup un="[09 Currency Leg1].[09 Currency Leg1].[Currency].&amp;amp;[EUR]" cap="EUR - Euro" ws="T_10_01" col="13" row="110" /&gt;&lt;lookup un="[09 Currency Leg1].[09 Currency Leg1].[Currency].&amp;amp;[EUR]" cap="EUR - Euro" ws="T_10_01" col="13" row="105" /&gt;&lt;lookup un="[09 Currency Leg1].[09 Currency Leg1].[Currency].&amp;amp;[EUR]" cap="EUR - Euro" ws="T_10_01" col="13" row="124" /&gt;&lt;lookup un="[09 Currency Leg1].[09 Currency Leg1].[Currency].&amp;amp;[EUR]" cap="EUR - Euro" ws="T_10_01" col="13" row="123" /&gt;&lt;lookup un="[09 Currency Leg1].[09 Currency Leg1].[Currency].&amp;amp;[EUR]" cap="EUR - Euro" ws="T_10_01" col="13" row="113" /&gt;&lt;lookup un="[09 Currency Leg1].[09 Currency Leg1].[Currency].&amp;amp;[EUR]" cap="EUR - Euro" ws="T_10_01" col="13" row="120" /&gt;&lt;lookup un="[09 Currency Leg1].[09 Currency Leg1].[Currency].&amp;amp;[EUR]" cap="EUR - Euro" ws="T_10_01" col="13" row="114" /&gt;&lt;lookup un="[09 Currency Leg1].[09 Currency Leg1].[Currency].&amp;amp;[EUR]" cap="EUR - Euro" ws="T_10_01" col="13" row="98" /&gt;&lt;lookup un="[09 Currency Leg1].[09 Currency Leg1].[Currency].&amp;amp;[EUR]" cap="EUR - Euro" ws="T_10_01" col="13" row="119" /&gt;&lt;lookup un="[09 Currency Leg1].[09 Currency Leg1].[Currency].&amp;amp;[EUR]" cap="EUR - Euro" ws="T_10_01" col="13" row="84" /&gt;&lt;/lookups&gt;&lt;/memberlookup&gt;&lt;memberlookup cap="HUF - Forint"&gt;&lt;lookups match="[09 Currency Leg1].[09 Currency Leg1].[Currency].&amp;amp;[HUF]" allsame="1"&gt;&lt;lookup un="[09 Currency Leg1].[09 Currency Leg1].[Currency].&amp;amp;[HUF]" cap="HUF - Forint" ws="T_10_01" col="13" row="100" /&gt;&lt;lookup un="[09 Currency Leg1].[09 Currency Leg1].[Currency].&amp;amp;[HUF]" cap="HUF - Forint" ws="T_10_01" col="13" row="101" /&gt;&lt;/lookups&gt;&lt;/memberlookup&gt;&lt;memberlookup cap="CLP - Chilean Peso"&gt;&lt;lookups match="[09 Currency Leg1].[09 Currency Leg1].[Currency].&amp;amp;[CLP]" allsame="1"&gt;&lt;lookup un="[09 Currency Leg1].[09 Currency Leg1].[Currency].&amp;amp;[CLP]" cap="CLP - Chilean Peso" ws="T_10_01" col="13" row="89" /&gt;&lt;lookup un="[09 Currency Leg1].[09 Currency Leg1].[Currency].&amp;amp;[CLP]" cap="CLP - Chilean Peso" ws="T_10_01" col="13" row="90" /&gt;&lt;/lookups&gt;&lt;/memberlookup&gt;&lt;memberlookup cap="CZK - Czech Koruna"&gt;&lt;lookups match="[09 Currency Leg1].[09 Currency Leg1].[Currency].&amp;amp;[CZK]" allsame="1"&gt;&lt;lookup un="[09 Currency Leg1].[09 Currency Leg1].[Currency].&amp;amp;[CZK]" cap="CZK - Czech Koruna" ws="T_10_01" col="13" row="94" /&gt;&lt;lookup un="[09 Currency Leg1].[09 Currency Leg1].[Currency].&amp;amp;[CZK]" cap="CZK - Czech Koruna" ws="T_10_01" col="13" row="93" /&gt;&lt;/lookups&gt;&lt;/memberlookup&gt;&lt;memberlookup cap="CHF - Swiss Franc"&gt;&lt;lookups match="[09 Currency Leg1].[09 Currency Leg1].[Currency].&amp;amp;[CHF]" allsame="1"&gt;&lt;lookup un="[09 Currency Leg1].[09 Currency Leg1].[Currency].&amp;amp;[CHF]" cap="CHF - Swiss Franc" ws="T_10_01" col="13" row="128" /&gt;&lt;lookup un="[09 Currency Leg1].[09 Currency Leg1].[Currency].&amp;amp;[CHF]" cap="CHF - Swiss Franc" ws="T_10_01" col="13" row="127" /&gt;&lt;/lookups&gt;&lt;/memberlookup&gt;&lt;memberlookup cap="THB - Baht"&gt;&lt;lookups match="[09 Currency Leg1].[09 Currency Leg1].[Currency].&amp;amp;[THB]" allsame="1"&gt;&lt;lookup un="[09 Currency Leg1].[09 Currency Leg1].[Currency].&amp;amp;[THB]" cap="THB - Baht" ws="T_10_01" col="13" row="128" /&gt;&lt;lookup un="[09 Currency Leg1].[09 Currency Leg1].[Currency].&amp;amp;[THB]" cap="THB - Baht" ws="T_10_01" col="13" row="129" /&gt;&lt;/lookups&gt;&lt;/memberlookup&gt;&lt;memberlookup cap="MXN - Mexican Peso"&gt;&lt;lookups match="[09 Currency Leg1].[09 Currency Leg1].[Currency].&amp;amp;[MXN]" allsame="1"&gt;&lt;lookup un="[09 Currency Leg1].[09 Currency Leg1].[Currency].&amp;amp;[MXN]" cap="MXN - Mexican Peso" ws="T_10_01" col</t>
  </si>
  <si>
    <t>="13" row="112" /&gt;&lt;lookup un="[09 Currency Leg1].[09 Currency Leg1].[Currency].&amp;amp;[MXN]" cap="MXN - Mexican Peso" ws="T_10_01" col="13" row="113" /&gt;&lt;/lookups&gt;&lt;/memberlookup&gt;&lt;memberlookup cap="AED - UAE dirham"&gt;&lt;lookups match="[09 Currency Leg1].[09 Currency Leg1].[Currency].&amp;amp;[AED]" allsame="1"&gt;&lt;lookup un="[09 Currency Leg1].[09 Currency Leg1].[Currency].&amp;amp;[AED]" cap="AED - UAE dirham" ws="T_10_01" col="13" row="130" /&gt;&lt;lookup un="[09 Currency Leg1].[09 Currency Leg1].[Currency].&amp;amp;[AED]" cap="AED - UAE dirham" ws="T_10_01" col="13" row="131" /&gt;&lt;/lookups&gt;&lt;/memberlookup&gt;&lt;memberlookup cap="NZD - New Zealand Dollar"&gt;&lt;lookups match="[09 Currency Leg1].[09 Currency Leg1].[Currency].&amp;amp;[NZD]" allsame="1"&gt;&lt;lookup un="[09 Currency Leg1].[09 Currency Leg1].[Currency].&amp;amp;[NZD]" cap="NZD - New Zealand Dollar" ws="T_10_01" col="13" row="114" /&gt;&lt;lookup un="[09 Currency Leg1].[09 Currency Leg1].[Currency].&amp;amp;[NZD]" cap="NZD - New Zealand Dollar" ws="T_10_01" col="13" row="115" /&gt;&lt;/lookups&gt;&lt;/memberlookup&gt;&lt;memberlookup cap="TRY - Turkish lira"&gt;&lt;lookups match="[09 Currency Leg1].[09 Currency Leg1].[Currency].&amp;amp;[TRY]" allsame="1"&gt;&lt;lookup un="[09 Currency Leg1].[09 Currency Leg1].[Currency].&amp;amp;[TRY]" cap="TRY - Turkish lira" ws="T_10_01" col="13" row="130" /&gt;&lt;lookup un="[09 Currency Leg1].[09 Currency Leg1].[Currency].&amp;amp;[TRY]" cap="TRY - Turkish lira" ws="T_10_01" col="13" row="129" /&gt;&lt;/lookups&gt;&lt;/memberlookup&gt;&lt;memberlookup cap="USD - US Dollar"&gt;&lt;lookups match="[09 Currency Leg1].[09 Currency Leg1].[Currency].&amp;amp;[USD]" allsame="1"&gt;&lt;lookup un="[09 Currency Leg1].[09 Currency Leg1].[Currency].&amp;amp;[USD]" cap="USD - US Dollar" ws="T_10_01" col="13" row="133" /&gt;&lt;lookup un="[09 Currency Leg1].[09 Currency Leg1].[Currency].&amp;amp;[USD]" cap="USD - US Dollar" ws="T_10_01" col="13" row="134" /&gt;&lt;lookup un="[09 Currency Leg1].[09 Currency Leg1].[Currency].&amp;amp;[USD]" cap="USD - US Dollar" ws="T_10_01" col="13" row="132" /&gt;&lt;/lookups&gt;&lt;/memberlookup&gt;&lt;memberlookup cap="COP - Colombian Peso"&gt;&lt;lookups match="[09 Currency Leg1].[09 Currency Leg1].[Currency].&amp;amp;[COP]" allsame="1"&gt;&lt;lookup un="[09 Currency Leg1].[09 Currency Leg1].[Currency].&amp;amp;[COP]" cap="COP - Colombian Peso" ws="T_10_01" col="13" row="93" /&gt;&lt;lookup un="[09 Currency Leg1].[09 Currency Leg1].[Currency].&amp;amp;[COP]" cap="COP - Colombian Peso" ws="T_10_01" col="13" row="92" /&gt;&lt;/lookups&gt;&lt;/memberlookup&gt;&lt;memberlookup cap="GBP - Pound (sterling)"&gt;&lt;lookups match="[09 Currency Leg1].[09 Currency Leg1].[Currency].&amp;amp;[GBP]" allsame="1"&gt;&lt;lookup un="[09 Currency Leg1].[09 Currency Leg1].[Currency].&amp;amp;[GBP]" cap="GBP - Pound (sterling)" ws="T_10_01" col="13" row="131" /&gt;&lt;lookup un="[09 Currency Leg1].[09 Currency Leg1].[Currency].&amp;amp;[GBP]" cap="GBP - Pound (sterling)" ws="T_10_01" col="13" row="132" /&gt;&lt;/lookups&gt;&lt;/memberlookup&gt;&lt;/memberlookupsbyhier&gt;&lt;memberlookupsbyhier hier="[05 Reporting Organization].[05 Reporting Organization]"&gt;&lt;memberlookup cap="DE - Germany"&gt;&lt;lookups match="[05 Reporting Organization].[05 Reporting Organization].[Reporting Organization].&amp;amp;[DE]" allsame="1"&gt;&lt;lookup un="[05 Reporting Organization].[05 Reporting Organization].[Reporting Organization].&amp;amp;[DE]" cap="DE - Germany" ws="T_10_01" col="12" row="98" /&gt;&lt;lookup un="[05 Reporting Organization].[05 Reporting Organization].[Reporting Organization].&amp;amp;[DE]" cap="DE - Germany" ws="T_10_01" col="12" row="97" /&gt;&lt;/lookups&gt;&lt;/memberlookup&gt;&lt;memberlookup cap="NZ - New Zealand"&gt;&lt;lookups match="[05 Reporting Organization].[05 Reporting Organization].[Subgroup].&amp;amp;[NZ]" allsame="1"&gt;&lt;lookup un="[05 Reporting Organization].[05 Reporting Organization].[Subgroup].&amp;amp;[NZ]" cap="NZ - New Zealand" ws="T_10_01" col="12" row="114" /&gt;&lt;lookup un="[05 Reporting Organization].[05 Reporting Organization].[Subgroup].&amp;amp;[NZ]" cap="NZ - New Zealand" ws="T_10_01" col="12" row="115" /&gt;&lt;/lookups&gt;&lt;/memberlookup&gt;&lt;memberlookup cap="IN - India"&gt;&lt;lookups match="[05 Reporting Organization].[05 Reporting Organization].[Area].&amp;amp;[IN]" allsame="1"&gt;&lt;lookup un="[05 Reporting Organization].[05 Reporting Organization].[Area].&amp;amp;[IN]" cap="IN - India" ws="T_10_01" col="12" row="101" /&gt;&lt;lookup un="[05 Reporting Organization].[05 Reporting Organization].[Area].&amp;amp;[IN]" cap="IN - India" ws="T_10_01" col="12" row="102" /&gt;&lt;/lookups&gt;&lt;/memberlookup&gt;&lt;memberlookup cap="AE - United Arab Emirates"&gt;&lt;lookups match="[05 Reporting Organization].[05 Reporting Organization].[Area].&amp;amp;[AE]" allsame="1"&gt;&lt;lookup un="[05 Reporting Organization].[05 Reporting Organization].[Area].&amp;amp;[AE]" cap="AE - United Arab Emirates" ws="T_10_01" col="12" row="131" /&gt;&lt;lookup un="[05 Reporting Organization].[05 Reporting Organization].[Area].&amp;amp;[AE]" cap="AE - United Arab Emirates" ws="T_10_01" col="12" row="130" /&gt;&lt;/lookups&gt;&lt;/memberlookup&gt;&lt;memberlookup cap="SE - Sweden"&gt;&lt;lookups match="[05 Reporting Organization].[05 Reporting Organization].[Area].&amp;amp;[SE]" allsame="1"&gt;&lt;lookup un="[05 Reporting Organization].[05 Reporting Organization].[Area]</t>
  </si>
  <si>
    <t>.&amp;amp;[SE]" cap="SE - Sweden" ws="T_10_01" col="12" row="126" /&gt;&lt;lookup un="[05 Reporting Organization].[05 Reporting Organization].[Area].&amp;amp;[SE]" cap="SE - Sweden" ws="T_10_01" col="12" row="127" /&gt;&lt;/lookups&gt;&lt;/memberlookup&gt;&lt;memberlookup cap="RO - Romania"&gt;&lt;lookups match="[05 Reporting Organization].[05 Reporting Organization].[Area].&amp;amp;[RO]" allsame="1"&gt;&lt;lookup un="[05 Reporting Organization].[05 Reporting Organization].[Area].&amp;amp;[RO]" cap="RO - Romania" ws="T_10_01" col="12" row="120" /&gt;&lt;lookup un="[05 Reporting Organization].[05 Reporting Organization].[Area].&amp;amp;[RO]" cap="RO - Romania" ws="T_10_01" col="12" row="121" /&gt;&lt;/lookups&gt;&lt;/memberlookup&gt;&lt;memberlookup cap="ID - Indonesia"&gt;&lt;lookups match="[05 Reporting Organization].[05 Reporting Organization].[Area].&amp;amp;[ID]" allsame="1"&gt;&lt;lookup un="[05 Reporting Organization].[05 Reporting Organization].[Area].&amp;amp;[ID]" cap="ID - Indonesia" ws="T_10_01" col="12" row="102" /&gt;&lt;lookup un="[05 Reporting Organization].[05 Reporting Organization].[Area].&amp;amp;[ID]" cap="ID - Indonesia" ws="T_10_01" col="12" row="103" /&gt;&lt;/lookups&gt;&lt;/memberlookup&gt;&lt;memberlookup cap="FR - France"&gt;&lt;lookups match="[05 Reporting Organization].[05 Reporting Organization].[Reporting Organization].&amp;amp;[FR]" allsame="1"&gt;&lt;lookup un="[05 Reporting Organization].[05 Reporting Organization].[Reporting Organization].&amp;amp;[FR]" cap="FR - France" ws="T_10_01" col="12" row="96" /&gt;&lt;lookup un="[05 Reporting Organization].[05 Reporting Organization].[Reporting Organization].&amp;amp;[FR]" cap="FR - France" ws="T_10_01" col="12" row="97" /&gt;&lt;/lookups&gt;&lt;/memberlookup&gt;&lt;memberlookup cap="BR - Brazil"&gt;&lt;lookups match="[05 Reporting Organization].[05 Reporting Organization].[Area].&amp;amp;[BR]" allsame="1"&gt;&lt;lookup un="[05 Reporting Organization].[05 Reporting Organization].[Area].&amp;amp;[BR]" cap="BR - Brazil" ws="T_10_01" col="12" row="86" /&gt;&lt;lookup un="[05 Reporting Organization].[05 Reporting Organization].[Area].&amp;amp;[BR]" cap="BR - Brazil" ws="T_10_01" col="12" row="87" /&gt;&lt;/lookups&gt;&lt;/memberlookup&gt;&lt;memberlookup cap="CH - Switzerland"&gt;&lt;lookups match="[05 Reporting Organization].[05 Reporting Organization].[Area].&amp;amp;[CH]" allsame="1"&gt;&lt;lookup un="[05 Reporting Organization].[05 Reporting Organization].[Area].&amp;amp;[CH]" cap="CH - Switzerland" ws="T_10_01" col="12" row="128" /&gt;&lt;lookup un="[05 Reporting Organization].[05 Reporting Organization].[Area].&amp;amp;[CH]" cap="CH - Switzerland" ws="T_10_01" col="12" row="127" /&gt;&lt;/lookups&gt;&lt;/memberlookup&gt;&lt;memberlookup cap="ZA - South Africa"&gt;&lt;lookups match="[05 Reporting Organization].[05 Reporting Organization].[Area].&amp;amp;[ZA]" allsame="1"&gt;&lt;lookup un="[05 Reporting Organization].[05 Reporting Organization].[Area].&amp;amp;[ZA]" cap="ZA - South Africa" ws="T_10_01" col="12" row="124" /&gt;&lt;lookup un="[05 Reporting Organization].[05 Reporting Organization].[Area].&amp;amp;[ZA]" cap="ZA - South Africa" ws="T_10_01" col="12" row="125" /&gt;&lt;/lookups&gt;&lt;/memberlookup&gt;&lt;memberlookup cap="5J - All countries (total)"&gt;&lt;lookups match="[05 Reporting Organization].[05 Reporting Organization].[Grand Total].&amp;amp;[5J]" allsame="1"&gt;&lt;lookup un="[05 Reporting Organization].[05 Reporting Organization].[Grand Total].&amp;amp;[5J]" cap="5J - All countries (total)" ws="T_10_01" col="12" row="133" /&gt;&lt;lookup un="[05 Reporting Organization].[05 Reporting Organization].[Grand Total].&amp;amp;[5J]" cap="5J - All countries (total)" ws="T_10_01" col="12" row="134" /&gt;&lt;/lookups&gt;&lt;/memberlookup&gt;&lt;memberlookup cap="SG - Singapore"&gt;&lt;lookups match="[05 Reporting Organization].[05 Reporting Organization].[Area].&amp;amp;[SG]" allsame="1"&gt;&lt;lookup un="[05 Reporting Organization].[05 Reporting Organization].[Area].&amp;amp;[SG]" cap="SG - Singapore" ws="T_10_01" col="12" row="123" /&gt;&lt;lookup un="[05 Reporting Organization].[05 Reporting Organization].[Area].&amp;amp;[SG]" cap="SG - Singapore" ws="T_10_01" col="12" row="122" /&gt;&lt;/lookups&gt;&lt;/memberlookup&gt;&lt;memberlookup cap="FI - Finland"&gt;&lt;lookups match="[05 Reporting Organization].[05 Reporting Organization].[Reporting Organization].&amp;amp;[FI]" allsame="1"&gt;&lt;lookup un="[05 Reporting Organization].[05 Reporting Organization].[Reporting Organization].&amp;amp;[FI]" cap="FI - Finland" ws="T_10_01" col="12" row="95" /&gt;&lt;lookup un="[05 Reporting Organization].[05 Reporting Organization].[Reporting Organization].&amp;amp;[FI]" cap="FI - Finland" ws="T_10_01" col="12" row="96" /&gt;&lt;/lookups&gt;&lt;/memberlookup&gt;&lt;memberlookup cap="IT - Italy"&gt;&lt;lookups match="[05 Reporting Organization].[05 Reporting Organization].[Reporting Organization].&amp;amp;[IT]" allsame="1"&gt;&lt;lookup un="[05 Reporting Organization].[05 Reporting Organization].[Reporting Organization].&amp;amp;[IT]" cap="IT - Italy" ws="T_10_01" col="12" row="106" /&gt;&lt;lookup un="[05 Reporting Organization].[05 Reporting Organization].[Reporting Organization].&amp;amp;[IT]" cap="IT - Italy" ws="T_10_01" col="12" row="105" /&gt;&lt;/lookups&gt;&lt;/memberlookup&gt;&lt;memberlookup cap="ES - Spain"&gt;&lt;lookups match="[05 Reporting Organization].[05 Reporting Organization].[Reporting Organization].&amp;amp;[ES]" allsame=</t>
  </si>
  <si>
    <t>"1"&gt;&lt;lookup un="[05 Reporting Organization].[05 Reporting Organization].[Reporting Organization].&amp;amp;[ES]" cap="ES - Spain" ws="T_10_01" col="12" row="126" /&gt;&lt;lookup un="[05 Reporting Organization].[05 Reporting Organization].[Reporting Organization].&amp;amp;[ES]" cap="ES - Spain" ws="T_10_01" col="12" row="125" /&gt;&lt;/lookups&gt;&lt;/memberlookup&gt;&lt;memberlookup cap="IE - Ireland"&gt;&lt;lookups match="[05 Reporting Organization].[05 Reporting Organization].[Reporting Organization].&amp;amp;[IE]" allsame="1"&gt;&lt;lookup un="[05 Reporting Organization].[05 Reporting Organization].[Reporting Organization].&amp;amp;[IE]" cap="IE - Ireland" ws="T_10_01" col="12" row="104" /&gt;&lt;lookup un="[05 Reporting Organization].[05 Reporting Organization].[Reporting Organization].&amp;amp;[IE]" cap="IE - Ireland" ws="T_10_01" col="12" row="103" /&gt;&lt;/lookups&gt;&lt;/memberlookup&gt;&lt;memberlookup cap="TH - Thailand"&gt;&lt;lookups match="[05 Reporting Organization].[05 Reporting Organization].[Area].&amp;amp;[TH]" allsame="1"&gt;&lt;lookup un="[05 Reporting Organization].[05 Reporting Organization].[Area].&amp;amp;[TH]" cap="TH - Thailand" ws="T_10_01" col="12" row="129" /&gt;&lt;lookup un="[05 Reporting Organization].[05 Reporting Organization].[Area].&amp;amp;[TH]" cap="TH - Thailand" ws="T_10_01" col="12" row="128" /&gt;&lt;/lookups&gt;&lt;/memberlookup&gt;&lt;memberlookup cap="PL - Poland"&gt;&lt;lookups match="[05 Reporting Organization].[05 Reporting Organization].[Area].&amp;amp;[PL]" allsame="1"&gt;&lt;lookup un="[05 Reporting Organization].[05 Reporting Organization].[Area].&amp;amp;[PL]" cap="PL - Poland" ws="T_10_01" col="12" row="118" /&gt;&lt;lookup un="[05 Reporting Organization].[05 Reporting Organization].[Area].&amp;amp;[PL]" cap="PL - Poland" ws="T_10_01" col="12" row="119" /&gt;&lt;/lookups&gt;&lt;/memberlookup&gt;&lt;memberlookup cap="AT - Austria"&gt;&lt;lookups match="[05 Reporting Organization].[05 Reporting Organization].[Reporting Organization].&amp;amp;[AT]" allsame="1"&gt;&lt;lookup un="[05 Reporting Organization].[05 Reporting Organization].[Reporting Organization].&amp;amp;[AT]" cap="AT - Austria" ws="T_10_01" col="12" row="83" /&gt;&lt;lookup un="[05 Reporting Organization].[05 Reporting Organization].[Reporting Organization].&amp;amp;[AT]" cap="AT - Austria" ws="T_10_01" col="12" row="84" /&gt;&lt;/lookups&gt;&lt;/memberlookup&gt;&lt;memberlookup cap="JP - Japan"&gt;&lt;lookups match="[05 Reporting Organization].[05 Reporting Organization].[Subgroup].&amp;amp;[JP]" allsame="1"&gt;&lt;lookup un="[05 Reporting Organization].[05 Reporting Organization].[Subgroup].&amp;amp;[JP]" cap="JP - Japan" ws="T_10_01" col="12" row="106" /&gt;&lt;lookup un="[05 Reporting Organization].[05 Reporting Organization].[Subgroup].&amp;amp;[JP]" cap="JP - Japan" ws="T_10_01" col="12" row="107" /&gt;&lt;/lookups&gt;&lt;/memberlookup&gt;&lt;memberlookup cap="MX - Mexico"&gt;&lt;lookups match="[05 Reporting Organization].[05 Reporting Organization].[Area].&amp;amp;[MX]" allsame="1"&gt;&lt;lookup un="[05 Reporting Organization].[05 Reporting Organization].[Area].&amp;amp;[MX]" cap="MX - Mexico" ws="T_10_01" col="12" row="113" /&gt;&lt;lookup un="[05 Reporting Organization].[05 Reporting Organization].[Area].&amp;amp;[MX]" cap="MX - Mexico" ws="T_10_01" col="12" row="112" /&gt;&lt;/lookups&gt;&lt;/memberlookup&gt;&lt;memberlookup cap="KR - Korea"&gt;&lt;lookups match="[05 Reporting Organization].[05 Reporting Organization].[Area].&amp;amp;[KR]" allsame="1"&gt;&lt;lookup un="[05 Reporting Organization].[05 Reporting Organization].[Area].&amp;amp;[KR]" cap="KR - Korea" ws="T_10_01" col="12" row="108" /&gt;&lt;lookup un="[05 Reporting Organization].[05 Reporting Organization].[Area].&amp;amp;[KR]" cap="KR - Korea" ws="T_10_01" col="12" row="107" /&gt;&lt;/lookups&gt;&lt;/memberlookup&gt;&lt;memberlookup cap="MY - Malaysia"&gt;&lt;lookups match="[05 Reporting Organization].[05 Reporting Organization].[Area].&amp;amp;[MY]" allsame="1"&gt;&lt;lookup un="[05 Reporting Organization].[05 Reporting Organization].[Area].&amp;amp;[MY]" cap="MY - Malaysia" ws="T_10_01" col="12" row="112" /&gt;&lt;lookup un="[05 Reporting Organization].[05 Reporting Organization].[Area].&amp;amp;[MY]" cap="MY - Malaysia" ws="T_10_01" col="12" row="111" /&gt;&lt;/lookups&gt;&lt;/memberlookup&gt;&lt;memberlookup cap="TR - Turkey"&gt;&lt;lookups match="[05 Reporting Organization].[05 Reporting Organization].[Area].&amp;amp;[TR]" allsame="1"&gt;&lt;lookup un="[05 Reporting Organization].[05 Reporting Organization].[Area].&amp;amp;[TR]" cap="TR - Turkey" ws="T_10_01" col="12" row="129" /&gt;&lt;lookup un="[05 Reporting Organization].[05 Reporting Organization].[Area].&amp;amp;[TR]" cap="TR - Turkey" ws="T_10_01" col="12" row="130" /&gt;&lt;/lookups&gt;&lt;/memberlookup&gt;&lt;memberlookup cap="TW - Chinese Taipei"&gt;&lt;lookups match="[05 Reporting Organization].[05 Reporting Organization].[Area].&amp;amp;[TW]" allsame="1"&gt;&lt;lookup un="[05 Reporting Organization].[05 Reporting Organization].[Area].&amp;amp;[TW]" cap="TW - Chinese Taipei" ws="T_10_01" col="12" row="92" /&gt;&lt;lookup un="[05 Reporting Organization].[05 Reporting Organization].[Area].&amp;amp;[TW]" cap="TW - Chinese Taipei" ws="T_10_01" col="12" row="91" /&gt;&lt;/lookups&gt;&lt;/memberlookup&gt;&lt;memberlookup cap="SK - Slovakia"&gt;&lt;lookups match="[05 Reporting Organization].[05 Reporting Organization].[Reporting Organization].&amp;amp;[SK]" allsame="1"&gt;&lt;look</t>
  </si>
  <si>
    <t>up un="[05 Reporting Organization].[05 Reporting Organization].[Reporting Organization].&amp;amp;[SK]" cap="SK - Slovakia" ws="T_10_01" col="12" row="124" /&gt;&lt;lookup un="[05 Reporting Organization].[05 Reporting Organization].[Reporting Organization].&amp;amp;[SK]" cap="SK - Slovakia" ws="T_10_01" col="12" row="123" /&gt;&lt;/lookups&gt;&lt;/memberlookup&gt;&lt;memberlookup cap="BH - Bahrain"&gt;&lt;lookups match="[05 Reporting Organization].[05 Reporting Organization].[Area].&amp;amp;[BH]" allsame="1"&gt;&lt;lookup un="[05 Reporting Organization].[05 Reporting Organization].[Area].&amp;amp;[BH]" cap="BH - Bahrain" ws="T_10_01" col="12" row="84" /&gt;&lt;lookup un="[05 Reporting Organization].[05 Reporting Organization].[Area].&amp;amp;[BH]" cap="BH - Bahrain" ws="T_10_01" col="12" row="85" /&gt;&lt;/lookups&gt;&lt;/memberlookup&gt;&lt;memberlookup cap="CO - Colombia"&gt;&lt;lookups match="[05 Reporting Organization].[05 Reporting Organization].[Area].&amp;amp;[CO]" allsame="1"&gt;&lt;lookup un="[05 Reporting Organization].[05 Reporting Organization].[Area].&amp;amp;[CO]" cap="CO - Colombia" ws="T_10_01" col="12" row="92" /&gt;&lt;lookup un="[05 Reporting Organization].[05 Reporting Organization].[Area].&amp;amp;[CO]" cap="CO - Colombia" ws="T_10_01" col="12" row="93" /&gt;&lt;/lookups&gt;&lt;/memberlookup&gt;&lt;memberlookup cap="BG - Bulgaria"&gt;&lt;lookups match="[05 Reporting Organization].[05 Reporting Organization].[Area].&amp;amp;[BG]" allsame="1"&gt;&lt;lookup un="[05 Reporting Organization].[05 Reporting Organization].[Area].&amp;amp;[BG]" cap="BG - Bulgaria" ws="T_10_01" col="12" row="88" /&gt;&lt;lookup un="[05 Reporting Organization].[05 Reporting Organization].[Area].&amp;amp;[BG]" cap="BG - Bulgaria" ws="T_10_01" col="12" row="87" /&gt;&lt;/lookups&gt;&lt;/memberlookup&gt;&lt;memberlookup cap="LU - Luxembourg"&gt;&lt;lookups match="[05 Reporting Organization].[05 Reporting Organization].[Reporting Organization].&amp;amp;[LU]" allsame="1"&gt;&lt;lookup un="[05 Reporting Organization].[05 Reporting Organization].[Reporting Organization].&amp;amp;[LU]" cap="LU - Luxembourg" ws="T_10_01" col="12" row="110" /&gt;&lt;lookup un="[05 Reporting Organization].[05 Reporting Organization].[Reporting Organization].&amp;amp;[LU]" cap="LU - Luxembourg" ws="T_10_01" col="12" row="111" /&gt;&lt;/lookups&gt;&lt;/memberlookup&gt;&lt;memberlookup cap="GR - Greece"&gt;&lt;lookups match="[05 Reporting Organization].[05 Reporting Organization].[Reporting Organization].&amp;amp;[GR]" allsame="1"&gt;&lt;lookup un="[05 Reporting Organization].[05 Reporting Organization].[Reporting Organization].&amp;amp;[GR]" cap="GR - Greece" ws="T_10_01" col="12" row="98" /&gt;&lt;lookup un="[05 Reporting Organization].[05 Reporting Organization].[Reporting Organization].&amp;amp;[GR]" cap="GR - Greece" ws="T_10_01" col="12" row="99" /&gt;&lt;/lookups&gt;&lt;/memberlookup&gt;&lt;memberlookup cap="AR - Argentina"&gt;&lt;lookups match="[05 Reporting Organization].[05 Reporting Organization].[Area].&amp;amp;[AR]" allsame="1"&gt;&lt;lookup un="[05 Reporting Organization].[05 Reporting Organization].[Area].&amp;amp;[AR]" cap="AR - Argentina" ws="T_10_01" col="12" row="81" /&gt;&lt;lookup un="[05 Reporting Organization].[05 Reporting Organization].[Area].&amp;amp;[AR]" cap="AR - Argentina" ws="T_10_01" col="12" row="82" /&gt;&lt;/lookups&gt;&lt;/memberlookup&gt;&lt;memberlookup cap="BE - Belgium"&gt;&lt;lookups match="[05 Reporting Organization].[05 Reporting Organization].[Reporting Organization].&amp;amp;[BE]" allsame="1"&gt;&lt;lookup un="[05 Reporting Organization].[05 Reporting Organization].[Reporting Organization].&amp;amp;[BE]" cap="BE - Belgium" ws="T_10_01" col="12" row="86" /&gt;&lt;lookup un="[05 Reporting Organization].[05 Reporting Organization].[Reporting Organization].&amp;amp;[BE]" cap="BE - Belgium" ws="T_10_01" col="12" row="85" /&gt;&lt;/lookups&gt;&lt;/memberlookup&gt;&lt;memberlookup cap="CN - China"&gt;&lt;lookups match="[05 Reporting Organization].[05 Reporting Organization].[Area].&amp;amp;[CN]" allsame="1"&gt;&lt;lookup un="[05 Reporting Organization].[05 Reporting Organization].[Area].&amp;amp;[CN]" cap="CN - China" ws="T_10_01" col="12" row="90" /&gt;&lt;lookup un="[05 Reporting Organization].[05 Reporting Organization].[Area].&amp;amp;[CN]" cap="CN - China" ws="T_10_01" col="12" row="91" /&gt;&lt;/lookups&gt;&lt;/memberlookup&gt;&lt;memberlookup cap="CA - Canada"&gt;&lt;lookups match="[05 Reporting Organization].[05 Reporting Organization].[Subgroup].&amp;amp;[CA]" allsame="1"&gt;&lt;lookup un="[05 Reporting Organization].[05 Reporting Organization].[Subgroup].&amp;amp;[CA]" cap="CA - Canada" ws="T_10_01" col="12" row="88" /&gt;&lt;lookup un="[05 Reporting Organization].[05 Reporting Organization].[Subgroup].&amp;amp;[CA]" cap="CA - Canada" ws="T_10_01" col="12" row="89" /&gt;&lt;/lookups&gt;&lt;/memberlookup&gt;&lt;memberlookup cap="GB - United Kingdom"&gt;&lt;lookups match="[05 Reporting Organization].[05 Reporting Organization].[Area].&amp;amp;[GB]" allsame="1"&gt;&lt;lookup un="[05 Reporting Organization].[05 Reporting Organization].[Area].&amp;amp;[GB]" cap="GB - United Kingdom" ws="T_10_01" col="12" row="131" /&gt;&lt;lookup un="[05 Reporting Organization].[05 Reporting Organization].[Area].&amp;amp;[GB]" cap="GB - United Kingdom" ws="T_10_01" col="12" row="132" /&gt;&lt;/lookups&gt;&lt;/memberlookup&gt;&lt;memberlookup cap="AU - Australia"&gt;&lt;lookups match="[05 Reporting Organization].[05 Reporting Org</t>
  </si>
  <si>
    <t>anization].[Subgroup].&amp;amp;[AU]" allsame="1"&gt;&lt;lookup un="[05 Reporting Organization].[05 Reporting Organization].[Subgroup].&amp;amp;[AU]" cap="AU - Australia" ws="T_10_01" col="12" row="83" /&gt;&lt;lookup un="[05 Reporting Organization].[05 Reporting Organization].[Subgroup].&amp;amp;[AU]" cap="AU - Australia" ws="T_10_01" col="12" row="82" /&gt;&lt;/lookups&gt;&lt;/memberlookup&gt;&lt;memberlookup cap="PT - Portugal"&gt;&lt;lookups match="[05 Reporting Organization].[05 Reporting Organization].[Reporting Organization].&amp;amp;[PT]" allsame="1"&gt;&lt;lookup un="[05 Reporting Organization].[05 Reporting Organization].[Reporting Organization].&amp;amp;[PT]" cap="PT - Portugal" ws="T_10_01" col="12" row="119" /&gt;&lt;lookup un="[05 Reporting Organization].[05 Reporting Organization].[Reporting Organization].&amp;amp;[PT]" cap="PT - Portugal" ws="T_10_01" col="12" row="120" /&gt;&lt;/lookups&gt;&lt;/memberlookup&gt;&lt;memberlookup cap="DK - Denmark"&gt;&lt;lookups match="[05 Reporting Organization].[05 Reporting Organization].[Area].&amp;amp;[DK]" allsame="1"&gt;&lt;lookup un="[05 Reporting Organization].[05 Reporting Organization].[Area].&amp;amp;[DK]" cap="DK - Denmark" ws="T_10_01" col="12" row="95" /&gt;&lt;lookup un="[05 Reporting Organization].[05 Reporting Organization].[Area].&amp;amp;[DK]" cap="DK - Denmark" ws="T_10_01" col="12" row="94" /&gt;&lt;/lookups&gt;&lt;/memberlookup&gt;&lt;memberlookup cap="PH - Philippines"&gt;&lt;lookups match="[05 Reporting Organization].[05 Reporting Organization].[Area].&amp;amp;[PH]" allsame="1"&gt;&lt;lookup un="[05 Reporting Organization].[05 Reporting Organization].[Area].&amp;amp;[PH]" cap="PH - Philippines" ws="T_10_01" col="12" row="118" /&gt;&lt;lookup un="[05 Reporting Organization].[05 Reporting Organization].[Area].&amp;amp;[PH]" cap="PH - Philippines" ws="T_10_01" col="12" row="117" /&gt;&lt;/lookups&gt;&lt;/memberlookup&gt;&lt;memberlookup cap="CL - Chile"&gt;&lt;lookups match="[05 Reporting Organization].[05 Reporting Organization].[Area].&amp;amp;[CL]" allsame="1"&gt;&lt;lookup un="[05 Reporting Organization].[05 Reporting Organization].[Area].&amp;amp;[CL]" cap="CL - Chile" ws="T_10_01" col="12" row="90" /&gt;&lt;lookup un="[05 Reporting Organization].[05 Reporting Organization].[Area].&amp;amp;[CL]" cap="CL - Chile" ws="T_10_01" col="12" row="89" /&gt;&lt;/lookups&gt;&lt;/memberlookup&gt;&lt;memberlookup cap="LV - Latvia"&gt;&lt;lookups match="[05 Reporting Organization].[05 Reporting Organization].[Reporting Organization].&amp;amp;[LV]" allsame="1"&gt;&lt;lookup un="[05 Reporting Organization].[05 Reporting Organization].[Reporting Organization].&amp;amp;[LV]" cap="LV - Latvia" ws="T_10_01" col="12" row="108" /&gt;&lt;lookup un="[05 Reporting Organization].[05 Reporting Organization].[Reporting Organization].&amp;amp;[LV]" cap="LV - Latvia" ws="T_10_01" col="12" row="109" /&gt;&lt;/lookups&gt;&lt;/memberlookup&gt;&lt;memberlookup cap="IL - Israel"&gt;&lt;lookups match="[05 Reporting Organization].[05 Reporting Organization].[Area].&amp;amp;[IL]" allsame="1"&gt;&lt;lookup un="[05 Reporting Organization].[05 Reporting Organization].[Area].&amp;amp;[IL]" cap="IL - Israel" ws="T_10_01" col="12" row="104" /&gt;&lt;lookup un="[05 Reporting Organization].[05 Reporting Organization].[Area].&amp;amp;[IL]" cap="IL - Israel" ws="T_10_01" col="12" row="105" /&gt;&lt;/lookups&gt;&lt;/memberlookup&gt;&lt;memberlookup cap="NL - Netherlands"&gt;&lt;lookups match="[05 Reporting Organization].[05 Reporting Organization].[Reporting Organization].&amp;amp;[NL]" allsame="1"&gt;&lt;lookup un="[05 Reporting Organization].[05 Reporting Organization].[Reporting Organization].&amp;amp;[NL]" cap="NL - Netherlands" ws="T_10_01" col="12" row="114" /&gt;&lt;lookup un="[05 Reporting Organization].[05 Reporting Organization].[Reporting Organization].&amp;amp;[NL]" cap="NL - Netherlands" ws="T_10_01" col="12" row="113" /&gt;&lt;/lookups&gt;&lt;/memberlookup&gt;&lt;memberlookup cap="LT - Lithuania"&gt;&lt;lookups match="[05 Reporting Organization].[05 Reporting Organization].[Reporting Organization].&amp;amp;[LT]" allsame="1"&gt;&lt;lookup un="[05 Reporting Organization].[05 Reporting Organization].[Reporting Organization].&amp;amp;[LT]" cap="LT - Lithuania" ws="T_10_01" col="12" row="110" /&gt;&lt;lookup un="[05 Reporting Organization].[05 Reporting Organization].[Reporting Organization].&amp;amp;[LT]" cap="LT - Lithuania" ws="T_10_01" col="12" row="109" /&gt;&lt;/lookups&gt;&lt;/memberlookup&gt;&lt;memberlookup cap="NO - Norway"&gt;&lt;lookups match="[05 Reporting Organization].[05 Reporting Organization].[Area].&amp;amp;[NO]" allsame="1"&gt;&lt;lookup un="[05 Reporting Organization].[05 Reporting Organization].[Area].&amp;amp;[NO]" cap="NO - Norway" ws="T_10_01" col="12" row="115" /&gt;&lt;lookup un="[05 Reporting Organization].[05 Reporting Organization].[Area].&amp;amp;[NO]" cap="NO - Norway" ws="T_10_01" col="12" row="116" /&gt;&lt;/lookups&gt;&lt;/memberlookup&gt;&lt;memberlookup cap="PE - Peru"&gt;&lt;lookups match="[05 Reporting Organization].[05 Reporting Organization].[Area].&amp;amp;[PE]" allsame="1"&gt;&lt;lookup un="[05 Reporting Organization].[05 Reporting Organization].[Area].&amp;amp;[PE]" cap="PE - Peru" ws="T_10_01" col="12" row="117" /&gt;&lt;lookup un="[05 Reporting Organization].[05 Reporting Organization].[Area].&amp;amp;[PE]" cap="PE - Peru" ws="T_10_01" col="12" row="116" /&gt;&lt;/lookups&gt;&lt;/memberlookup&gt;&lt;memberlookup cap="SA - Saudi Arabia"&gt;&lt;lo</t>
  </si>
  <si>
    <t>okups match="[05 Reporting Organization].[05 Reporting Organization].[Area].&amp;amp;[SA]" allsame="1"&gt;&lt;lookup un="[05 Reporting Organization].[05 Reporting Organization].[Area].&amp;amp;[SA]" cap="SA - Saudi Arabia" ws="T_10_01" col="12" row="121" /&gt;&lt;lookup un="[05 Reporting Organization].[05 Reporting Organization].[Area].&amp;amp;[SA]" cap="SA - Saudi Arabia" ws="T_10_01" col="12" row="122" /&gt;&lt;/lookups&gt;&lt;/memberlookup&gt;&lt;memberlookup cap="HK - Hong Kong SAR"&gt;&lt;lookups match="[05 Reporting Organization].[05 Reporting Organization].[Area].&amp;amp;[HK]" allsame="1"&gt;&lt;lookup un="[05 Reporting Organization].[05 Reporting Organization].[Area].&amp;amp;[HK]" cap="HK - Hong Kong SAR" ws="T_10_01" col="12" row="99" /&gt;&lt;lookup un="[05 Reporting Organization].[05 Reporting Organization].[Area].&amp;amp;[HK]" cap="HK - Hong Kong SAR" ws="T_10_01" col="12" row="100" /&gt;&lt;/lookups&gt;&lt;/memberlookup&gt;&lt;memberlookup cap="CZ - Czech Republic"&gt;&lt;lookups match="[05 Reporting Organization].[05 Reporting Organization].[Area].&amp;amp;[CZ]" allsame="1"&gt;&lt;lookup un="[05 Reporting Organization].[05 Reporting Organization].[Area].&amp;amp;[CZ]" cap="CZ - Czech Republic" ws="T_10_01" col="12" row="93" /&gt;&lt;lookup un="[05 Reporting Organization].[05 Reporting Organization].[Area].&amp;amp;[CZ]" cap="CZ - Czech Republic" ws="T_10_01" col="12" row="94" /&gt;&lt;/lookups&gt;&lt;/memberlookup&gt;&lt;memberlookup cap="HU - Hungary"&gt;&lt;lookups match="[05 Reporting Organization].[05 Reporting Organization].[Area].&amp;amp;[HU]" allsame="1"&gt;&lt;lookup un="[05 Reporting Organization].[05 Reporting Organization].[Area].&amp;amp;[HU]" cap="HU - Hungary" ws="T_10_01" col="12" row="101" /&gt;&lt;lookup un="[05 Reporting Organization].[05 Reporting Organization].[Area].&amp;amp;[HU]" cap="HU - Hungary" ws="T_10_01" col="12" row="100" /&gt;&lt;/lookups&gt;&lt;/memberlookup&gt;&lt;memberlookup cap="US - United States"&gt;&lt;lookups match="[05 Reporting Organization].[05 Reporting Organization].[Subgroup].&amp;amp;[US]" allsame="1"&gt;&lt;lookup un="[05 Reporting Organization].[05 Reporting Organization].[Subgroup].&amp;amp;[US]" cap="US - United States" ws="T_10_01" col="12" row="132" /&gt;&lt;lookup un="[05 Reporting Organization].[05 Reporting Organization].[Subgroup].&amp;amp;[US]" cap="US - United States" ws="T_10_01" col="12" row="133" /&gt;&lt;lookup un="[05 Reporting Organization].[05 Reporting Organization].[Subgroup].&amp;amp;[US]" cap="US - United States" ws="T_10_01" col="12" row="134" /&gt;&lt;/lookups&gt;&lt;/memberlookup&gt;&lt;/memberlookupsbyhier&gt;&lt;memberlookupsbyhier hier="[Access Type].[Access Type]"&gt;&lt;memberlookup cap="All Confidentiality"&gt;&lt;lookups match="[Access Type].[Access Type].&amp;amp;[A]" allsame="1"&gt;&lt;lookup un="[Access Type].[Access Type].&amp;amp;[A]" cap="All Confidentiality" ws="T_10_01" col="12" row="77" /&gt;&lt;lookup un="[Access Type].[Access Type].&amp;amp;[A]" cap="All Confidentiality" ws="T_10_01" col="12" row="76" /&gt;&lt;/lookups&gt;&lt;/memberlookup&gt;&lt;/memberlookupsbyhier&gt;&lt;memberlookupsbyhier hier="[14 Basis].[14 Basis]"&gt;&lt;memberlookup cap="B - Net - gross"&gt;&lt;lookups match="[14 Basis].[14 Basis].[Basis Name].&amp;amp;[B]" allsame="1"&gt;&lt;lookup un="[14 Basis].[14 Basis].[Basis Name].&amp;amp;[B]" cap="B - Net - gross" ws="T_10_01" col="12" row="74" /&gt;&lt;lookup un="[14 Basis].[14 Basis].[Basis Name].&amp;amp;[B]" cap="B - Net - gross" ws="T_10_01" col="12" row="73"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row="67" /&gt;&lt;lookup un="[04 Risk Category].[04 Risk Category].[L1].&amp;amp;[B]" cap="B - Foreign exchange" ws="T_10_01" col="12" row="66"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ws="T_10_01" col="12" row="67" /&gt;&lt;lookup un="[08 Sector of Underlying Risk].[08 Sector of Underlying Risk].[L0].&amp;amp;[A]" cap="A - Total (all sectors)" ws="T_10_01" col="12" row="68" /&gt;&lt;/lookups&gt;&lt;/memberlookup&gt;&lt;/memberlookupsbyhier&gt;&lt;memberlookupsbyhier hier="[90 Cube Type].[Cube Type]"&gt;&lt;memberlookup cap="Provisional"&gt;&lt;lookups match="[90 Cube Type].[Cube Type].&amp;amp;[20]" allsame="1"&gt;&lt;lookup un="[90 Cube Type].[Cube Type].&amp;amp;[20]" cap="Provisional" ws="T_10_01" col="12" row="72" /&gt;&lt;lookup un="[90 Cube Type].[Cube Type].&amp;amp;[20]" cap="Provisional" ws="T_10_01" col="12" row="73" /&gt;&lt;/lookups&gt;&lt;/memberlookup&gt;&lt;/memberlookupsbyhier&gt;&lt;memberlookupsbyhier hier="[12 Rating].[12 Rating]"&gt;&lt;memberlookup cap="A - Total (all ratings)"&gt;&lt;lookups match="[12 Rating].[12 Rating].[L0].&amp;amp;[A]" allsame="1"&gt;&lt;lookup un="[12 Rating].[12 Rating].[L0].&amp;amp;[A]" cap="A - Total (all ratings)" ws="T_10_01" col="12"</t>
  </si>
  <si>
    <t xml:space="preserve"> row="71" /&gt;&lt;lookup un="[12 Rating].[12 Rating].[L0].&amp;amp;[A]" cap="A - Total (all ratings)" ws="T_10_01" col="12" row="70" /&gt;&lt;/lookups&gt;&lt;/memberlookup&gt;&lt;/memberlookupsbyhier&gt;&lt;memberlookupsbyhier hier="[01 Period].[01 Period Year]"&gt;&lt;memberlookup cap="2022"&gt;&lt;lookups match="[01 Period].[01 Period Year].[Year].&amp;amp;[2022]" allsame="1"&gt;&lt;lookup un="[01 Period].[01 Period Year].[Year].&amp;amp;[2022]" cap="2022" ws="T_10_01" col="12" row="65" /&gt;&lt;lookup un="[01 Period].[01 Period Year].[Year].&amp;amp;[2022]" cap="2022" ws="T_10_01" col="12" row="66"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ws="T_10_01" col="12" row="74" /&gt;&lt;lookup un="[13 Execution Method].[13 Execution Method].[L0].&amp;amp;[3]" cap="3 - Total (all methods)" ws="T_10_01" col="12" row="75"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</si>
  <si>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2025</t>
  </si>
  <si>
    <t>nt32" name="offset"&gt;&lt;value&gt;0&lt;/value&gt;&lt;/variable&gt;&lt;/memberselection&gt;&lt;memberselection type="Member"&gt;&lt;member&gt;&lt;uniquename&gt;[12 Rating].[12 Rating].[L1].&amp;amp;[J]&lt;/uniquename&gt;&lt;/member&gt;&lt;variable type="Int32" name="offset"&gt;&lt;value&gt;0&lt;/value&gt;&lt;/variable&gt;&lt;/memberselection&gt;&lt;memberselection type="Member"&gt;&lt;member&gt;&lt;uniquename&gt;[12 Rating].[12 Rating].[L1].&amp;amp;[K]&lt;/uniquename&gt;&lt;/member&gt;&lt;variable type="Int32" name="offset"&gt;&lt;value&gt;0&lt;/value&gt;&lt;/variable&gt;&lt;/memberselection&gt;&lt;memberselection type="Member"&gt;&lt;member&gt;&lt;uniquename&gt;[12 Rating].[12 Rating].[L1].&amp;amp;[L]&lt;/uniquename&gt;&lt;/member&gt;&lt;variable type="Int32" name="offset"&gt;&lt;value&gt;0&lt;/value&gt;&lt;/variable&gt;&lt;/memberselection&gt;&lt;memberselection type="Member"&gt;&lt;member&gt;&lt;uniquename&gt;[12 Rating].[12 Rating].[L0].&amp;amp;[M]&lt;/uniquename&gt;&lt;/member&gt;&lt;variable type="Int32" name="offset"&gt;&lt;value&gt;0&lt;/value&gt;&lt;/variable&gt;&lt;/memberselection&gt;&lt;memberselection type="Member"&gt;&lt;member&gt;&lt;uniquename&gt;[12 Rating].[12 Rating].[L0].&amp;amp;[N]&lt;/uniquename&gt;&lt;/member&gt;&lt;variable type="Int32" name="offset"&gt;&lt;value&gt;0&lt;/value&gt;&lt;/variable&gt;&lt;/memberselection&gt;&lt;memberselection type="Member"&gt;&lt;member&gt;&lt;uniquename&gt;[12 Rating].[12 Rating].[L0].&amp;amp;[O]&lt;/uniquename&gt;&lt;/member&gt;&lt;variable type="Int32" name="offset"&gt;&lt;value&gt;0&lt;/value&gt;&lt;/variable&gt;&lt;/memberselection&gt;&lt;memberselection type="Member"&gt;&lt;member&gt;&lt;uniquename&gt;[12 Rating].[12 Rating].[L1].&amp;amp;[P]&lt;/uniquename&gt;&lt;/member&gt;&lt;variable type="Int32" name="offset"&gt;&lt;value&gt;0&lt;/value&gt;&lt;/variable&gt;&lt;/memberselection&gt;&lt;memberselection type="Member"&gt;&lt;member&gt;&lt;uniquename&gt;[12 Rating].[12 Rating].[L1].&amp;amp;[Q]&lt;/uniquename&gt;&lt;/member&gt;&lt;variable type="Int32" name="offset"&gt;&lt;value&gt;0&lt;/value&gt;&lt;/variable&gt;&lt;/memberselection&gt;&lt;memberselection type="Member"&gt;&lt;member&gt;&lt;uniquename&gt;[12 Rating].[12 Rating].[L1].&amp;amp;[R]&lt;/uniquename&gt;&lt;/member&gt;&lt;variable type="Int32" name="offset"&gt;&lt;value&gt;0&lt;/value&gt;&lt;/variable&gt;&lt;/memberselection&gt;&lt;memberselection type="Member"&gt;&lt;member&gt;&lt;uniquename&gt;[12 Rating].[12 Rating].[L0].&amp;amp;[S]&lt;/uniquename&gt;&lt;/member&gt;&lt;variable type="Int32" name="offset"&gt;&lt;value&gt;0&lt;/value&gt;&lt;/variable&gt;&lt;/memberselection&gt;&lt;memberselection type="Member"&gt;&lt;member&gt;&lt;uniquename&gt;[12 Rating].[12 Rating].[L0].&amp;amp;[T]&lt;/uniquename&gt;&lt;/member&gt;&lt;variable type="Int32" name="offset"&gt;&lt;value&gt;0&lt;/value&gt;&lt;/variable&gt;&lt;/memberselection&gt;&lt;/memberselections&gt;&lt;/memberset&gt;&lt;/membersets&gt;&lt;memberproperties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type="rangeselectionitem"&gt;&lt;address&gt;'parameters'!$E$2:$E$54&lt;/address&gt;&lt;worksheetname&gt;parameters&lt;/worksheetname&gt;&lt;/customselectionitem&gt;&lt;variable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Sector].[L1].&amp;amp;[U]&lt;/uniquename&gt;&lt;/member&gt;&lt;variable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gt;&lt;drillthroughtype&gt;0&lt;/drillthroughtype&gt;&lt;/drillthroughresultsetdefinition&gt;&lt;/report&gt;&lt;mempropdisplay&gt;0&lt;/mempropdisplay&gt;&lt;mempropincell&gt;1&lt;/mempropincell&gt;&lt;mempropgrpbyname&gt;0&lt;/mempropgrpbyname&gt;&lt;memproptyped&gt;0&lt;/memproptyped&gt;&lt;autoexpand&gt;0&lt;/autoexpand&gt;&lt;autofitrows&gt;0&lt;/autofitrows&gt;&lt;writeback allowWriteback="0" entryMode="Online" atLevel="LowestOnly" highlightMembers="1" highlightData="1" highlightColour="0" changedColour="0" spreadMethod="" weightExpression="" writetodatamember="0" allowWritebackMemProps="0" useBatches="0" cellMustBeUnlocked="0" /&gt;&lt;writebackrefreshtype&gt;0&lt;/writebackrefreshtype&gt;&lt;writebackrefreshaftererror&gt;0&lt;/writebackrefreshaftererror&gt;&lt;booleanrendertype&gt;0&lt;/booleanrendertype&gt;&lt;quickbreakoutdef&gt;&lt;hierarchy /&gt;&lt;dotop&gt;0&lt;/dotop&gt;&lt;excludezero&gt;0&lt;/excludezero&gt;&lt;excludenull&gt;0&lt;/excludenull&gt;&lt;showothers&gt;1&lt;/showothers&gt;&lt;count&gt;0&lt;/count&gt;&lt;/quickbreakoutdef&gt;&lt;serialisationinfo&gt;&lt;titlearea&gt;0,14,1,1&lt;/titlearea&gt;&lt;filterarea&gt;0,0,2,14&lt;/filterarea&gt;&lt;dataouterarea&gt;0,16,4,56&lt;/dataouterarea&gt;&lt;/serialisationinfo&gt;&lt;layout&gt;0&lt;/layout&gt;&lt;compactAxes&gt;&lt;axis&gt;2&lt;/axis&gt;&lt;/compactAxes&gt;&lt;useformatsheetrowheights&gt;0&lt;/useformatsheetrowheights&gt;&lt;/grid&gt;&lt;/grids&gt;&lt;requires ismanual="0" allgrids="0" alltables="0" allquerygenerators="0" allfreestylereports="0" /&gt;&lt;newwidthforscale&gt;4730.25&lt;/newwidthforscale&gt;&lt;newheightforscale&gt;1270.5&lt;/newheightforscale&gt;&lt;/sheet&gt;&lt;sheet name="Cde" protectDownload="0"&gt;&lt;requires ismanual="0" allgrids="0" alltables="0" allquerygenerators="0" allfreestylereports="0" /&gt;&lt;newwidthforscale&gt;4809&lt;/newwidthforscale&gt;&lt;newheightforscale&gt;1223.25&lt;/newheightforscale&gt;&lt;/sheet&gt;&lt;sheet name="Meth_01" protectDownload="0"&gt;&lt;requires ismanual="0" allgrids="0" alltables="0" allquerygenerators="0" allfreestylereports="0" /&gt;&lt;newwidthforscale&gt;4929&lt;/newwidthforscale&gt;&lt;newheightforscale&gt;1380&lt;/newheightforscale&gt;&lt;/sheet&gt;&lt;sheet name="XLCubedFormats" protectDownload="0"&gt;&lt;requires ismanual="0" allgrids="0" alltables="0" allquerygenerators="0" allfreestylereports="0" /&gt;&lt;newwidthforscale&gt;5207.25&lt;/newwidthforscale&gt;&lt;newheightforscale&gt;798&lt;/newheightforscale&gt;&lt;/sheet&gt;&lt;sheet name="T_11_02" protectDownload="0"&gt;&lt;grids&gt;&lt;grid&gt;&lt;x&gt;13&lt;/x&gt;&lt;y&gt;62&lt;/y&gt;&lt;password /&gt;&lt;applyrestrictionsinexcel&gt;1&lt;/applyrestrictionsinexcel&gt;&lt;applycubeformatting&gt;0&lt;/applycubeformatting&gt;&lt;expandsetsonheaders&gt;0&lt;/expandsetsonheaders&gt;&lt;formatnoborders&gt;0&lt;/formatnoborders&gt;&lt;coldimcount&gt;2&lt;/coldimcount&gt;&lt;rowdimcount&gt;2&lt;/rowdimcount&gt;&lt;datawidth&gt;9&lt;/datawidth&gt;&lt;dataheight&gt;54&lt;/dataheight&gt;&lt;guid&gt;2d8a854f-b059-47e3-a553-3dfb0e9f961b&lt;/guid&gt;&lt;filtershidden&gt;0&lt;/filtershidden&gt;&lt;filtercolumns&gt;1&lt;/filtercolumns&gt;&lt;fixfilterrows&gt;0&lt;/fixfilterrows&gt;&lt;fixfilterrowscount&gt;2&lt;/fixfilterrowscount&gt;&lt;filteroverflowbehaviour&gt;0&lt;/filteroverflowbehaviour&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trackwaitforaction&gt;0&lt;/trackwaitforaction&gt;&lt;mergerowcells&gt;1&lt;/mergerowcells&gt;&lt;mergecolumncells&gt;1&lt;/mergecolumncells&gt;&lt;mergeclientsubtotals&gt;0&lt;/mergeclientsubtotals&gt;&lt;clearcontentsonly&gt;0&lt;/clearcontentsonly&gt;&lt;custommdx /&gt;&lt;report&gt;&lt;connection id="1" name=""&gt;&lt;type&gt;AnalysisServices&lt;/type&gt;&lt;variable type="String" name="server"&gt;&lt;value&gt;WPCHMO2538\P_MSTAT01&lt;/value&gt;&lt;/variable&gt;&lt;variable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0001-01-01T00:00:00&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inclsesscalcs&gt;1&lt;/inclsesscalcs&gt;&lt;mdxoveride /&gt;&lt;whereclausestyle&gt;0&lt;/whereclausestyle&gt;&lt;whereclauseuseexisting&gt;0&lt;/whereclauseuseexisting&gt;&lt;writesubselectforselectaxes&gt;0&lt;/writesubselectforselectaxes&gt;&lt;visualtotals&gt;0&lt;/visualtotals&gt;&lt;memberMergingMode&gt;0&lt;/memberMergingMode&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Category].[L1].&amp;amp;[B]&lt;/uniquename&gt;&lt;/member&gt;&lt;variable type="Int32" name="offset"&gt;&lt;value&gt;0&lt;/value&gt;&lt;/variable&gt;&lt;/memberselection&gt;&lt;/memberselections&gt;&lt;/memberset&gt;&lt;/membersets&gt;&lt;memberproperties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nonempty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/&gt;&lt;/dimension&gt;&lt;/nonemptyslice&gt;&lt;ExcludeCalcMembers&gt;0&lt;/ExcludeCalcMembers&gt;&lt;SetCombinationMode&gt;0&lt;/SetCombinationMode&gt;&lt;dimension&gt;&lt;uniquename&gt;[14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Name].&amp;amp;[A]&lt;/uniquename&gt;&lt;/member&gt;&lt;variable type="Int32" name="offset"&gt;&lt;value&gt;0&lt;/value&gt;&lt;/variable&gt;&lt;/memberselection&gt;&lt;memberselection type="Member"&gt;&lt;member&gt;&lt;uniquename&gt;[14 Basis].[14 Basis].[Basis Name].&amp;amp;[B]&lt;/uniquename&gt;&lt;/member&gt;&lt;variable type="Int32" name="offset"&gt;&lt;value&gt;0&lt;/value&gt;&lt;/variable&gt;&lt;/memberselection&gt;&lt;memberselection type="Member"&gt;&lt;member&gt;&lt;uniquename&gt;[14 Basis].[14 Basis].[Basis Name].&amp;amp;[C]&lt;/uniquename&gt;&lt;/member&gt;&lt;variable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Sector].[L0].&amp;amp;[A]&lt;/uniquename&gt;&lt;/member&gt;&lt;variable type="Int32" name="offset"&gt;&lt;value&gt;0&lt;/value&gt;&lt;/variable&gt;&lt;/memberselection&gt;&lt;memberselection type="Member"&gt;&lt;member&gt;&lt;uniquename&gt;[06 Counterparty Sector].[06 Counterparty Sector].[L0].&amp;amp;[I]&lt;/uniquename&gt;&lt;/member&gt;&lt;variable type="Int32" name="offset"&gt;&lt;value&gt;0&lt;/value&gt;&lt;/variable&gt;&lt;/memberselection&gt;&lt;memberselection type="Member"&gt;&lt;member&gt;&lt;uniquename&gt;[06 Counterparty Sector].[06 Counterparty Sector].[L0].&amp;amp;[J]&lt;/uniquename&gt;&lt;/member&gt;&lt;variable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type="Member"&gt;&lt;member&gt;&lt;uniquename&gt;[05 Reporting Organization].[05 Reporting Organization].[Grand Total].&amp;amp;[5J]&lt;/uniquename&gt;&lt;/member&gt;&lt;variable type="Int32" name="offset"&gt;&lt;value&gt;0&lt;/value&gt;&lt;/variable&gt;&lt;/memberselection&gt;&lt;memberselection type="Member"&gt;&lt;customselectionitem type="rangeselectionitem"&gt;&lt;address&gt;'parameters'!$E$2:$E$54&lt;/address&gt;&lt;worksheetname&gt;parameters&lt;/worksheetname&gt;&lt;/customselectionitem&gt;&lt;variable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gt;&lt;drillthroughtype&gt;0&lt;/drillthroughtype&gt;&lt;/drillthroughresultsetdefinition&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cellMustBeUnlocked="0" /&gt;&lt;writebackrefreshtype&gt;0&lt;/writebackrefreshtype&gt;&lt;writebackrefreshaftererror&gt;0&lt;/writebackrefreshaftererror&gt;&lt;booleanrendertype&gt;0&lt;/booleanrendertype&gt;&lt;quickbreakoutdef&gt;&lt;hierarchy /&gt;&lt;dotop&gt;0&lt;/dotop&gt;&lt;excludezero&gt;0&lt;/excludezero&gt;&lt;excludenull&gt;0&lt;/excludenull&gt;&lt;showothers&gt;1&lt;/showothers&gt;&lt;count&gt;0&lt;/count&gt;&lt;/quickbreakoutdef&gt;&lt;serialisationinfo&gt;&lt;titlearea&gt;0,14,1,1&lt;/titlearea&gt;&lt;filterarea&gt;0,0,2,14&lt;/filterarea&gt;&lt;dataouterarea&gt;0,16,11,57&lt;/dataouterarea&gt;&lt;/serialisationinfo&gt;&lt;layout&gt;0&lt;/layout&gt;&lt;compactAxes&gt;&lt;axis&gt;2&lt;/axis&gt;&lt;/compactAxes&gt;&lt;useformatsheetrowheights&gt;0&lt;/useformatsheetrowheights&gt;&lt;/grid&gt;&lt;/grids&gt;&lt;requires ismanual="0" allgrids="0" alltables="0" allquerygenerators="0" allfreestylereports="0" /&gt;&lt;newwidthforscale&gt;5767.5&lt;/newwidthforscale&gt;&lt;newheightforscale&gt;1328.25&lt;/newheightforscale&gt;&lt;/sheet&gt;&lt;sheet name="@@XLCUBEDDEFS@@" protectDownload="0"&gt;&lt;requires ismanual="0" allgrids="0" alltables="0" allquerygenerators="0" allfreestylereports="0" /&gt;&lt;newwidthforscale&gt;4848&lt;/newwidthforscale&gt;&lt;newheightforscale&gt;1212&lt;/newheightforscale&gt;&lt;/sheet&gt;&lt;/sheets&gt;&lt;workbookcalculationdefinitions /&gt;&lt;formulaoptions replacenulls="1" replacenullswith="" hidenullondrill="1" hidezeroondrill="0" autofitondrill="0" enablewriteback="0" indentondrill="1" lightenbackgroundondrill="0" validatemembers="1" validatememberhiers="0" trimgridprefix="1" useXL3LookupLegacyByDefault="0" parseTM1DBRWUsingCubewiseRules="0" whereclauseuseexisting="0" /&gt;&lt;publicationoptions autorefreshfrequency="0" refreshfrequencyunit="Minutes" multisheetenableprint="0" multisheetenablesavetoexcel="0" multisheetnameoverride="" usepowerpointtemplate="0" powerpointdownloadtemplate="" preferaliasedimages="0" allowscheduleimage="0" usemultisheetslicertosheet="0" globalparameters="0"&gt;&lt;multisheetslicetosheet /&gt;&lt;/publicationoptions&gt;&lt;publishdetails /&gt;&lt;dataentryoptions&gt;&lt;enabledataentry&gt;0&lt;/enabledataentry&gt;&lt;isworkbookvalidated&gt;0&lt;/isworkbookvalidated&gt;&lt;isworkbooksoftvalidated&gt;0&lt;/isworkbooksoftvalidated&gt;&lt;/dataentryoptions&gt;&lt;workbookaspects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useembeddedstyles&gt;0&lt;/useembeddedstyles&gt;&lt;iscomplexsendto&gt;0&lt;/iscomplexsendto&gt;&lt;ismultisheettemplate&gt;0&lt;/ismultisheettemplate&gt;&lt;defaultdrillthroughtype&gt;0&lt;/defaultdrillthroughtype&gt;&lt;queryengine&gt;&lt;asqueryopt&gt;&lt;queryoptimiser&gt;&lt;memberlookups&gt;&lt;memberlookupsbyconn conn="1"&gt;&lt;memberlookupsbyhier hier="[14 Basis].[14 Basis]"&gt;&lt;memberlookup cap="B - Net - gross"&gt;&lt;lookups match="[14 Basis].[14 Basis].[Basis Name].&amp;amp;[B]" allsame="1"&gt;&lt;lookup un="[14 Basis].[14 Basis].[Basis Name].&amp;amp;[B]" cap="B - Net - gross" ws="T_10_01" col="12" row="74" /&gt;&lt;lookup un="[14 Basis].[14 Basis].[Basis Name].&amp;amp;[B]" cap="B - Net - gross" ws="T_10_01" col="12" row="73" /&gt;&lt;lookup un="[14 Basis].[14 Basis].[Basis Name].&amp;amp;[B]" cap="B - Net - gross" ws="T_10_01" col="12" row="72" /&gt;&lt;/lookups&gt;&lt;/memberlookup&gt;&lt;/memberlookupsbyhier&gt;&lt;memberlookupsbyhier hie</t>
  </si>
  <si>
    <t>r="[10 Currency Leg2].[10 Currency Leg2]"&gt;&lt;memberlookup cap="SEK - Swedish krona"&gt;&lt;lookups match="[10 Currency Leg2].[10 Currency Leg2].[Currency].&amp;amp;[SEK]" allsame="1"&gt;&lt;lookup un="[10 Currency Leg2].[10 Currency Leg2].[Currency].&amp;amp;[SEK]" cap="SEK - Swedish krona" ws="T_10_01" col="20" row="79" /&gt;&lt;lookup un="[10 Currency Leg2].[10 Currency Leg2].[Currency].&amp;amp;[SEK]" cap="SEK - Swedish krona" ws="T_10_01" col="20" row="80" /&gt;&lt;/lookups&gt;&lt;/memberlookup&gt;&lt;memberlookup cap="SEK - Swedish Krona"&gt;&lt;lookups match="[10 Currency Leg2].[10 Currency Leg2].[Currency].&amp;amp;[SEK]" allsame="1"&gt;&lt;lookup un="[10 Currency Leg2].[10 Currency Leg2].[Currency].&amp;amp;[SEK]" cap="SEK - Swedish Krona" ws="T_10_01" col="20" row="80" /&gt;&lt;lookup un="[10 Currency Leg2].[10 Currency Leg2].[Currency].&amp;amp;[SEK]" cap="SEK - Swedish Krona" ws="T_10_01" col="22" row="81" /&gt;&lt;lookup un="[10 Currency Leg2].[10 Currency Leg2].[Currency].&amp;amp;[SEK]" cap="SEK - Swedish Krona" ws="T_10_01" col="21" row="81" /&gt;&lt;lookup un="[10 Currency Leg2].[10 Currency Leg2].[Currency].&amp;amp;[SEK]" cap="SEK - Swedish Krona" ws="T_10_01" col="20" row="81" /&gt;&lt;/lookups&gt;&lt;/memberlookup&gt;&lt;memberlookup cap="USD - US dollar"&gt;&lt;lookups match="[10 Currency Leg2].[10 Currency Leg2].[Currency].&amp;amp;[USD]" allsame="1"&gt;&lt;lookup un="[10 Currency Leg2].[10 Currency Leg2].[Currency].&amp;amp;[USD]" cap="USD - US dollar" ws="T_10_01" col="21" row="79" /&gt;&lt;lookup un="[10 Currency Leg2].[10 Currency Leg2].[Currency].&amp;amp;[USD]" cap="USD - US dollar" ws="T_10_01" col="21" row="80" /&gt;&lt;/lookups&gt;&lt;/memberlookup&gt;&lt;memberlookup cap="AUD - Australian Dollar"&gt;&lt;lookups match="[10 Currency Leg2].[10 Currency Leg2].[Currency].&amp;amp;[AUD]" allsame="1"&gt;&lt;lookup un="[10 Currency Leg2].[10 Currency Leg2].[Currency].&amp;amp;[AUD]" cap="AUD - Australian Dollar" ws="T_10_01" col="14" row="81" /&gt;&lt;lookup un="[10 Currency Leg2].[10 Currency Leg2].[Currency].&amp;amp;[AUD]" cap="AUD - Australian Dollar" ws="T_10_01" col="14" row="80" /&gt;&lt;/lookups&gt;&lt;/memberlookup&gt;&lt;memberlookup cap="JPY - Yen"&gt;&lt;lookups match="[10 Currency Leg2].[10 Currency Leg2].[Currency].&amp;amp;[JPY]" allsame="1"&gt;&lt;lookup un="[10 Currency Leg2].[10 Currency Leg2].[Currency].&amp;amp;[JPY]" cap="JPY - Yen" ws="T_10_01" col="19" row="80" /&gt;&lt;lookup un="[10 Currency Leg2].[10 Currency Leg2].[Currency].&amp;amp;[JPY]" cap="JPY - Yen" ws="T_10_01" col="19" row="79" /&gt;&lt;lookup un="[10 Currency Leg2].[10 Currency Leg2].[Currency].&amp;amp;[JPY]" cap="JPY - Yen" ws="T_10_01" col="19" row="81" /&gt;&lt;/lookups&gt;&lt;/memberlookup&gt;&lt;memberlookup cap="USD - US Dollar"&gt;&lt;lookups match="[10 Currency Leg2].[10 Currency Leg2].[Currency].&amp;amp;[USD]" allsame="1"&gt;&lt;lookup un="[10 Currency Leg2].[10 Currency Leg2].[Currency].&amp;amp;[USD]" cap="USD - US Dollar" ws="T_10_01" col="21" row="81" /&gt;&lt;lookup un="[10 Currency Leg2].[10 Currency Leg2].[Currency].&amp;amp;[USD]" cap="USD - US Dollar" ws="T_10_01" col="21" row="80" /&gt;&lt;lookup un="[10 Currency Leg2].[10 Currency Leg2].[Currency].&amp;amp;[USD]" cap="USD - US Dollar" ws="T_10_01" col="22" row="81" /&gt;&lt;/lookups&gt;&lt;/memberlookup&gt;&lt;memberlookup cap="CAD - Canadian Dollar"&gt;&lt;lookups match="[10 Currency Leg2].[10 Currency Leg2].[Currency].&amp;amp;[CAD]" allsame="1"&gt;&lt;lookup un="[10 Currency Leg2].[10 Currency Leg2].[Currency].&amp;amp;[CAD]" cap="CAD - Canadian Dollar" ws="T_10_01" col="15" row="81" /&gt;&lt;lookup un="[10 Currency Leg2].[10 Currency Leg2].[Currency].&amp;amp;[CAD]" cap="CAD - Canadian Dollar" ws="T_10_01" col="15" row="80" /&gt;&lt;/lookups&gt;&lt;/memberlookup&gt;&lt;memberlookup cap="EUR - Euro"&gt;&lt;lookups match="[10 Currency Leg2].[10 Currency Leg2].[Currency].&amp;amp;[EUR]" allsame="1"&gt;&lt;lookup un="[10 Currency Leg2].[10 Currency Leg2].[Currency].&amp;amp;[EUR]" cap="EUR - Euro" ws="T_10_01" col="17" row="80" /&gt;&lt;lookup un="[10 Currency Leg2].[10 Currency Leg2].[Currency].&amp;amp;[EUR]" cap="EUR - Euro" ws="T_10_01" col="17" row="79" /&gt;&lt;lookup un="[10 Currency Leg2].[10 Currency Leg2].[Currency].&amp;amp;[EUR]" cap="EUR - Euro" ws="T_10_01" col="17" row="81" /&gt;&lt;/lookups&gt;&lt;/memberlookup&gt;&lt;memberlookup cap="GBP - Pound (sterling)"&gt;&lt;lookups match="[10 Currency Leg2].[10 Currency Leg2].[Currency].&amp;amp;[GBP]" allsame="1"&gt;&lt;lookup un="[10 Currency Leg2].[10 Currency Leg2].[Currency].&amp;amp;[GBP]" cap="GBP - Pound (sterling)" ws="T_10_01" col="18" row="81" /&gt;&lt;lookup un="[10 Currency Leg2].[10 Currency Leg2].[Currency].&amp;amp;[GBP]" cap="GBP - Pound (sterling)" ws="T_10_01" col="18" row="80" /&gt;&lt;lookup un="[10 Currency Leg2].[10 Currency Leg2].[Currency].&amp;amp;[GBP]" cap="GBP - Pound (sterling)" ws="T_10_01" col="18" row="79" /&gt;&lt;/lookups&gt;&lt;/memberlookup&gt;&lt;memberlookup cap="CHF - Swiss Franc"&gt;&lt;lookups match="[10 Currency Leg2].[10 Currency Leg2].[Currency].&amp;amp;[CHF]" allsame="1"&gt;&lt;lookup un="[10 Currency Leg2].[10 Currency Leg2].[Currency].&amp;amp;[CHF]" cap="CHF - Swiss Franc" ws="T_10_01" col="16" row="81" /&gt;&lt;lookup un="[10 Currency Leg2].[10 Currency Leg2].[Currency].&amp;amp;[CHF]" cap="CHF - Swiss Franc" ws="T_10_01" col="16" row="80" /&gt;&lt;/lookups&gt;&lt;/memberlookup&gt;&lt;memberlookup cap="TO1 - Total (all currencies)"&gt;&lt;lookups match="[10 Currency Leg2].[10 Currency Leg2].[Currency].&amp;amp;[TO1]" allsame="1"&gt;&lt;lookup un="[10 Currency Leg2].[10 Currency Leg2].[Currency].&amp;amp;[TO1]" cap="TO1 - Total (all currencies)" ws="T_10_01" col="22" row="81" /&gt;&lt;lookup un="[10 Currency Leg2].[10 Currency Leg2].[Currency].&amp;amp;[TO1]" cap="TO1 - Total (all currencies)" ws="T_10_01" col="22" row="80" /&gt;&lt;lookup un="[10 Currency Leg2].[10 Currency Leg2].[Currency].&amp;amp;[TO1]" cap="TO1 - Total (all currencies)" ws="T_10_01" col="22" row="79" /&gt;&lt;/lookups&gt;&lt;/memberlookup&gt;&lt;memberlookup cap="CHF - Swiss franc"&gt;&lt;lookups match="[10 Currency Leg2].[10 Currency Leg2].[Currency].&amp;amp;[CHF]" allsame="1"&gt;&lt;lookup un="[10 Currency Leg2].[10 Currency Leg2].[Currency].&amp;amp;[CHF]" cap="CHF - Swiss franc" ws="T_10_01" col="16" row="79" /&gt;&lt;lookup un="[10 Currency Leg2].[10 Currency Leg2].[Currency].&amp;amp;[CHF]" cap="CHF - Swiss franc" ws="T_10_01" col="16" row="80" /&gt;&lt;/lookups&gt;&lt;/memberlookup&gt;&lt;memberlookup cap="CAD - Canadian dollar"&gt;&lt;lookups match="[10 Currency Leg2].[10 Currency Leg2].[Currency].&amp;amp;[CAD]" allsame="1"&gt;&lt;lookup un="[10 Currency Leg2].[10 Currency Leg2].[Currency].&amp;amp;[CAD]" cap="CAD - Canadian dollar" ws="T_10_01" col="15" row="79" /&gt;&lt;lookup un="[10 Currency Leg2].[10 Currency Leg2].[Currency].&amp;amp;[CAD]" cap="CAD - Canadian dollar" ws="T_10_01" col="15" row="80" /&gt;&lt;/lookups&gt;&lt;/memberlookup&gt;&lt;memberlookup cap="AUD - Australian dollar"&gt;&lt;lookups match="[10 Currency Leg2].[10 Currency Leg2].[Currency].&amp;amp;[AUD]" allsame="1"&gt;&lt;lookup un="[10 Currency Leg2].[10 Currency Leg2].[Currency].&amp;amp;[AUD]" cap="AUD - Australian dollar" ws="T_10_01" col="14" row="80" /&gt;&lt;lookup un="[10 Currency Leg2].[10 Currency Leg2].[Currency].&amp;amp;[AUD]" cap="AUD - Australian dollar" ws="T_10_01" col="14" row="79"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ws="T_10_01" col="12" row="75" /&gt;&lt;lookup un="[13 Execution Method].[13 Execution Method].[L0].&amp;amp;[3]" cap="3 - Total (all methods)" ws="T_10_01" col="12" row="73" /&gt;&lt;lookup un="[13 Execution Method].[13 Execution Method].[L0].&amp;amp;[3]" cap="3 - Total (all methods)" ws="T_10_01" col="12" row="74" /&gt;&lt;/lookups&gt;&lt;/memberlookup&gt;&lt;/memberlookupsbyhier&gt;&lt;memberlookupsbyhier hier="[06 Counterparty Sector].[06 Counterparty Sector]"&gt;&lt;memberlookup cap="A - Total (all counterparties)"&gt;&lt;lookups match="[06 Counterparty Sector].[06 Counterparty Sector].[L0].&amp;amp;[A]" allsame="1"&gt;&lt;lookup un="[06 Counterparty Sector].[06 Counterparty Sector].[L0].&amp;amp;[A]" cap="A - Total (all counterparties)" ws="T_10_01" col="12" row="71" /&gt;&lt;lookup un="[06 Counterparty Sector].[06 Counterparty Sector].[L0].&amp;amp;[A]" cap="A - Total (all counterparties)" ws="T_10_01" col="12" row="72" /&gt;&lt;lookup un="[06 Counterparty Sector].[06 Counterparty Sector].[L0].&amp;amp;[A]" cap="A - Total (all counterparties)" ws="T_10_01" col="12" row="70" /&gt;&lt;/lookups&gt;&lt;/memberlookup&gt;&lt;/memberlookupsbyhier&gt;&lt;memberlookupsbyhier hier="[03 Instrument].[03 Instrument]"&gt;&lt;memberlookup cap="A - Total (all instruments)"&gt;&lt;lookups match="[03 Instrument].[03 Instrument].[L0].&amp;amp;[A]" allsame="1"&gt;&lt;lookup un="[03 Instrument].[03 Instrument].[L0].&amp;amp;[A]" cap="A - Total (all instruments)" ws="T_10_01" col="11" row="126" /&gt;&lt;lookup un="[03 Instrument].[03 Instrument].[L0].&amp;amp;[A]" cap="A - Total (all instruments)" ws="T_10_01" col="11" row="131" /&gt;&lt;lookup un="[03 Instrument].[03 Instrument].[L0].&amp;amp;[A]" cap="A - Total (all instruments)" ws="T_10_01" col="11" row="95" /&gt;&lt;lookup un="[03 Instrument].[03 Instrument].[L0].&amp;amp;[A]" cap="A - Total (all instruments)" ws="T_10_01" col="11" row="113" /&gt;&lt;lookup un="[03 Instrument].[03 Instrument].[L0].&amp;amp;[A]" cap="A - Total (all instruments)" ws="T_10_01" col="11" row="98" /&gt;&lt;lookup un="[03 Instrument].[03 Instrument].[L0].&amp;amp;[A]" cap="A - Total (all instruments)" ws="T_10_01" col="11" row="120" /&gt;&lt;lookup un="[03 Instrument].[03 Instrument].[L0].&amp;amp;[A]" cap="A - Total (all instruments)" ws="T_10_01" col="11" row="85" /&gt;&lt;lookup un="[03 Instrument].[03 Instrument].[L0].&amp;amp;[A]" cap="A - Total (all instruments)" ws="T_10_01" col="11" row="80" /&gt;&lt;lookup un="[03 Instrument].[03 Instrument].[L0].&amp;amp;[A]" cap="A - Total (all instruments)" ws="T_10_01" col="11" row="100" /&gt;&lt;lookup un="[03 Instrument].[03 Instrument].[L0].&amp;amp;[A]" cap="A - Total (all instruments)" ws="T_10_01" col="11" row="82" /&gt;&lt;lookup un="[03 Instrument].[03 Instrument].[L0].&amp;amp;[A]" cap="A - Total (all instruments)" ws="T_10_01" col="11" row="112" /&gt;&lt;lookup un="[03 Instrument].[03 Instrument].[L0].&amp;amp;[A]" cap="A - Total (all instruments)" ws="T_10_01" col="11" row="124" /&gt;&lt;lookup un="[03 Instrument].[03 Instrument].[L0].&amp;amp;[A]" cap="A - Total (all instruments)" ws="T_10_01" col="11" row="81" /&gt;&lt;lookup un="[03 Instrument].[03 Instrument].[L0].&amp;amp;[A]" cap="A - Total (all instruments)" ws="T_10_01" col="11" row="129" /&gt;&lt;lookup un="[03 Instrument].[03 Instrument].[L0].&amp;amp;[A]" cap="A - Total (all instruments)" ws="T_10_01" col="11" row="123" /&gt;&lt;lookup un="[03 Instrument].[03 Instrument].[L0].&amp;amp;[A]" cap="A - Total (all instruments)" ws="T_10_01" col="11" row="90" /&gt;&lt;lookup un="[03 Instrument].[03 Instrument].[L0].&amp;amp;[A]" cap="A - Total (all instruments)" ws="T_10_01" col="11" row="87" /&gt;&lt;lookup un="[03 Instrument].[03 Instrument].[L0].&amp;amp;[A]" cap="A - Total (all instruments)" ws="T_10_01" col="11" row="91" /&gt;&lt;lookup un="[03 Instrument].[03 Instrument].[L0].&amp;amp;[A]" cap="A - Total (all instruments)" ws="T_10_01" col="11" row="117" /&gt;&lt;lookup un="[03 Instrument].[03 Instrument].[L0].&amp;amp;[A]" cap="A - Total (all instruments)" ws="T_10_01" col="11" row="130" /&gt;&lt;lookup un="[03 Instrument].[03 Instrument].[L0].&amp;amp;[A]" cap="A - Total (all instruments)" ws="T_10_01" col="11" row="116" /&gt;&lt;lookup un="[03 Instrument].[03 Instrument].[L0].&amp;amp;[A]" cap="A - Total (all instruments)" ws="T_10_01" col="11" row="99" /&gt;&lt;lookup un="[03 Instrument].[03 Instrument].[L0].&amp;amp;[A]" cap="A - Total (all instruments)" ws="T_10_01" col="11" row="114" /&gt;&lt;lookup un="[03 Instrument].[03 Instrument].[L0].&amp;amp;[A]" cap="A - Total (all instruments)" ws="T_10_01" col="11" row="127" /&gt;&lt;lookup un="[03 Instrument].[03 Instrument].[L0].&amp;amp;[A]" cap="A - Total (all instruments)" ws="T_10_01" col="11" row="86" /&gt;&lt;lookup un="[03 Instrument].[03 Instrument].[L0].&amp;amp;[A]" cap="A - Total (all instruments)" ws="T_10_01" col="11" row="111" /&gt;&lt;lookup un="[03 Instrument].[03 Instrument].[L0].&amp;amp;[A]" cap="A - Total (all instruments)" ws="T_10_01" col="11" row="128" /&gt;&lt;lookup un="[03 Instrument].[03 Instrument].[L0].&amp;amp;[A]" cap="A - Total (all instruments)" ws="T_10_01" col="11" row="94" /&gt;&lt;lookup un="[03 Instrument].[03 Instrument].[L0].&amp;amp;[A]" cap="A - Total (all instruments)" ws="T_10_01" col="11" row="103" /&gt;&lt;lookup un="[03 Instrument].[03 Instrument].[L0].&amp;amp;[A]" cap="A - Total (all instruments)" ws="T_10_01" col="11" row="107" /&gt;&lt;lookup un="[03 Instrument].[03 Instrument].[L0].&amp;amp;[A]" cap="A - Total (all instruments)" ws="T_10_01" col="11" row="133" /&gt;&lt;lookup un="[03 Instrument].[03 Instrument].[L0].&amp;amp;[A]" cap="A - Total (all instruments)" ws="T_10_01" col="11" row="96" /&gt;&lt;lookup un="[03 Instrument].[03 Instrument].[L0].&amp;amp;[A]" cap="A - Total (all instruments)" ws="T_10_01" col="11" row="104" /&gt;&lt;lookup un="[03 Instrument].[03 Instrument].[L0].&amp;amp;[A]" cap="A - Total (all instruments)" ws="T_10_01" col="11" row="125" /&gt;&lt;lookup un="[03 Instrument].[03 Instrument].[L0].&amp;amp;[A]" cap="A - Total (all instruments)" ws="T_10_01" col="11" row="119" /&gt;&lt;lookup un="[03 Instrument].[03 Instrument].[L0].&amp;amp;[A]" cap="A - Total (all instruments)" ws="T_10_01" col="11" row="121" /&gt;&lt;lookup un="[03 Instrument].[03 Instrument].[L0].&amp;amp;[A]" cap="A - Total (all instruments)" ws="T_10_01" col="11" row="115" /&gt;&lt;lookup un="[03 Instrument].[03 Instrument].[L0].&amp;amp;[A]" cap="A - Total (all instruments)" ws="T_10_01" col="11" row="101" /&gt;&lt;lookup un="[03 Instrument].[03 Instrument].[L0].&amp;amp;[A]" cap="A - Total (all instruments)" ws="T_10_01" col="11" row="132" /&gt;&lt;lookup un="[03 Instrument].[03 Instrument].[L0].&amp;amp;[A]" cap="A - Total (all instruments)" ws="T_10_01" col="11" row="118" /&gt;&lt;lookup un="[03 Instrument].[03 Instrument].[L0].&amp;amp;[A]" cap="A - Total (all instruments)" ws="T_10_01" col="11" row="83" /&gt;&lt;lookup un="[03 Instrument].[03 Instrument].[L0].&amp;amp;[A]" cap="A - Total (all instruments)" ws="T_10_01" col="11" row="93" /&gt;&lt;lookup un="[03 Instrument].[03 Instrument].[L0].&amp;amp;[A]" cap="A - Total (all instruments)" ws="T_10_01" col="11" row="89" /&gt;&lt;lookup un="[03 Instrument].[03 Instrument].[L0].&amp;amp;[A]" cap="A - Total (all instruments)" ws="T_10_01" col="11" row="134" /&gt;&lt;lookup un="[03 Instrument].[03 Instrument].[L0].&amp;amp;[A]" cap="A - Total (all instruments)" ws="T_10_01" col="11" row="108" /&gt;&lt;lookup un="[03 Instrument].[03 Instrument].[L0].&amp;amp;[A]" cap="A - Total (all instruments)" ws="T_10_01" col="11" row="106" /&gt;&lt;lookup un="[03 Instrument].[03 Instrument].[L0].&amp;amp;[A]" cap="A - Total (all instruments)" ws="T_10_01" col="11" row="102" /&gt;&lt;lookup un="[03 Instrument].[03 Instrument].[L0].&amp;amp;[A]" cap="A - Total (all instruments)" ws="T_10_01" col="11" row="110" /&gt;&lt;lookup un="[03 Instrument].[03 Instrument].[L0].&amp;amp;[A]" cap="A - Total (all instruments)" ws="T_10_01" col="11" row="88" /&gt;&lt;lookup un="[03 Instrument].[03 Instrument].[L0].&amp;amp;[A]" cap="A - Total (all instruments)" ws="T_10_01" col="11" row="109" /&gt;&lt;lookup un="[03 Instrument].[03 Instrument].[L0].&amp;amp;[A]" cap="A - Total (all instruments)" ws="T_10_01" col="11" row="122" /&gt;&lt;lookup un="[03 Instrument].[03 Instrument].[L0].&amp;amp;[A]" cap="A - Total (all instruments)" ws="T_10_01" col="11" row="92" /&gt;&lt;lookup un="[03 Instrument].[03 Instrument].[L0].&amp;amp;[A]" cap="A - Total (all instruments)" ws="T_10_01" col="11" row="105" /&gt;&lt;lookup un="[03 Instrument].[03 Instrument].[L0].&amp;amp;[A]" cap="A - Total (all instruments)" ws="T_10_01" col="11" row="97" /&gt;&lt;lookup un="[03 Instrument].[03 Instrument].[L0].&amp;amp;[A]" cap="A - Total (all instruments)" ws="T_10_01" col="11" row="84" /&gt;&lt;/lookups&gt;&lt;/memberlookup&gt;&lt;/memberlookupsbyhier&gt;&lt;memberlookupsbyhier hier="[Measures]"&gt;&lt;memberlookup cap="Value"&gt;&lt;lookups match="[Measures].[Value]" allsame="1"&gt;&lt;lookup un="[Measures].[Value]" cap="Value" ws="T_10_01" col="12" row="64" /&gt;&lt;lookup un="[Measures].[Value]" cap="Value" ws="T_10_01" col="12" row="63" /&gt;&lt;lookup un="[Measures].[Value]" cap="Value" ws="T_10_01" col="12" row="62" /&gt;&lt;/lookups&gt;&lt;/memberlookup&gt;&lt;/memberlookupsbyhier&gt;&lt;memberlookupsbyhier hier="[07 Location of Counterparty].[07 Location of Counterparty]"&gt;&lt;memberlookup cap="5J - All countries (total)"&gt;&lt;lookups match="[07 Location of Counterparty].[07 Location of Counterparty].[L0].&amp;amp;[5J]" allsame="1"&gt;&lt;lookup un="[07 Location of Counterparty].[07 Location of Counterparty].[L0].&amp;amp;[5J]" cap="5J - All countries (total)" ws="T_10_01" col="12" row="70" /&gt;&lt;lookup un="[07 Location of Counterparty].[07 Location of Counterparty].[L0].&amp;amp;[5J]" cap="5J - All countries (total)" ws="T_10_01" col="12" row="69" /&gt;&lt;lookup un="[07 Location of Counterparty].[07 Location of Counterparty].[L0].&amp;amp;[5J]" cap="5J - All countries (total)" ws="T_10_01" col="12" row="68"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row="67" /&gt;&lt;lookup un="[04 Risk Category].[04 Risk Category].[L1].&amp;amp;[B]" cap="B - Foreign exchange" ws="T_10_01" col="12" row="65" /&gt;&lt;lookup un="[04 Risk Category].[04 Risk Category].[L1].&amp;amp;[B]" cap="B - Foreign exchange" ws="T_10_01" col="12" row="66" /&gt;&lt;/lookups&gt;&lt;/memberlookup&gt;&lt;/memberlookupsbyhier&gt;&lt;memberlookupsbyhier hier="[91 Dataset].[Dataset]"&gt;&lt;memberlookup cap="Turnover"&gt;&lt;lookups match="[91 Dataset].[Dataset].[L0].&amp;amp;[DER_OTC_TOV]" allsame="1"&gt;&lt;lookup un="[91 Dataset].[Dataset].[L0].&amp;amp;[DER_OTC_TOV]" cap="Turnover" ws="T_10_01" col="12" row="76" /&gt;&lt;lookup un="[91 Dataset].[Dataset].[L0].&amp;amp;[DER_OTC_TOV]" cap="Turnover" ws="T_10_01" col="12" row="74" /&gt;&lt;lookup un="[91 Dataset].[Dataset].[L0].&amp;amp;[DER_OTC_TOV]" cap="Turnover" ws="T_10_01" col="12" row="75" /&gt;&lt;/lookups&gt;&lt;/memberlookup&gt;&lt;/memberlookupsbyhier&gt;&lt;memberlookupsbyhier hier="[12 Rating].[12 Rating]"&gt;&lt;memberlookup cap="A - Total (all ratings)"&gt;&lt;lookups match="[12 Rating].[12 Rating].[L0].&amp;amp;[A]" allsame="1"&gt;&lt;lookup un="[12 Rating].[12 Rating].[L0].&amp;amp;[A]" cap="A - Total (all ratings)" ws="T_10_01" col="12" row="70" /&gt;&lt;lookup un="[12 Rating].[12 Rating].[L0].&amp;amp;[A]" cap="A - Total (all ratings)" ws="T_10_01" col="12" row="69" /&gt;&lt;lookup un="[12 Rating].[12 Rating].[L0].&amp;amp;[A]" cap="A - Total (all ratings)" ws="T_10_01" col="12" row="71" /&gt;&lt;/lookups&gt;&lt;/memberlookup&gt;&lt;/memberlookupsbyhier&gt;&lt;memberlookupsbyhier hier="[01 Period].[01 Period Year]"&gt;&lt;memberlookup cap="2022"&gt;&lt;lookups match="[01 Period].[01 Period Year].[Year].&amp;amp;[2022]" allsame="1"&gt;&lt;lookup un="[01 Period].[01 Period Year].[Year].&amp;amp;[2022]" cap="2022" ws="T_10_01" col="12" row="66" /&gt;&lt;lookup un="[01 Period].[01 Period Year].[Year].&amp;amp;[2022]" cap="2022" ws="T_10_01" col="12" row="65" /&gt;&lt;/lookups&gt;&lt;/memberlookup&gt;&lt;memberlookup cap="2025"&gt;&lt;lookups match="[01 Period].[01 Period Year].[Year].&amp;amp;[2025]" allsame="1"&gt;&lt;lookup un="[01 Period].[01 Period Year].[Year].&amp;amp;[2025]" cap="2025" ws="T_10_01" col="12" row="65" /&gt;&lt;lookup un="[01 Period].[01 Period Year].[Year].&amp;amp;[2025]" cap="2025" ws="T_10_01" col="12" row="64" /&gt;&lt;/lookups&gt;&lt;/memberlookup&gt;&lt;/memberlookupsbyhier&gt;&lt;memberlookupsbyhier hier="[Access Type].[Access Type]"&gt;&lt;memberlookup cap="All Confidentiality"&gt;&lt;lookups match="[Access Type].[Access Type].&amp;amp;[A]" allsame="1"&gt;&lt;lookup un="[Access Type].[Access Type].&amp;amp;[A]" cap="All Confidentiality" ws="T_10_01" col="12" row="76" /&gt;&lt;lookup un="[Access Type].[Access Type].&amp;amp;[A]" cap="All Confidentiality" ws="T_10_01" col="12" row="77" /&gt;&lt;lookup un="[Access Type].[Access Type].&amp;amp;[A]" cap="All Confidentiality" ws="T_10_01" col="12" row="75" /&gt;&lt;/lookups&gt;&lt;/memberlookup&gt;&lt;/memberlookupsbyhier&gt;&lt;memberlookupsbyhier hier="[05 Reporting Organization].[05 Reporting Organization]"&gt;&lt;memberlookup cap="GB - United Kingdom"&gt;&lt;lookups match="[05 Reporting Organization].[05 Reporting Organization].[Area].&amp;amp;[GB]" allsame="1"&gt;&lt;lookup un="[05 Reporting Organization].[05 Reporting Organization].[Area].&amp;amp;[GB]" cap="GB - United Kingdom" ws="T_10_01" col="12" row="131" /&gt;&lt;lookup un="[05 Reporting Organization].[05 Reporting Organization].[Area].&amp;amp;[GB]" cap="GB - United Kingdom" ws="T_10_01" col="12" row="132" /&gt;&lt;/lookups&gt;&lt;/memberlookup&gt;&lt;memberlookup cap="CH - Switzerland"&gt;&lt;lookups match="[05 Reporting Organization].[05 Reporting Organization].[Area].&amp;amp;[CH]" allsame="1"&gt;&lt;lookup un="[05 Reporting Organization].[05 Reporting Organization].[Area].&amp;amp;[CH]" cap="CH - Switzerland" ws="T_10_01" col="12" row="128" /&gt;&lt;lookup un="[05 Reporting Organization].[05 Reporting Organization].[Area].&amp;amp;[CH]" cap="CH - Switzerland" ws="T_10_01" col="12" row="127" /&gt;&lt;/lookups&gt;&lt;/memberlookup&gt;&lt;memberlookup cap="5J - All countries (total)"&gt;&lt;lookups match="[05 Reporting Organization].[05 Reporting Organization].[Grand Total].&amp;amp;[5J]" allsame="1"&gt;&lt;lookup un="[05 Reporting Organization].[05 Reporting Organization].[Grand Total].&amp;amp;[5J]" cap="5J - All countries (total)" ws="T_10_01" col="12" row="133" /&gt;&lt;lookup un="[05 Reporting Organization].[05 Reporting Organization].[Grand Total].&amp;amp;[5J]" cap="5J - All countries (total)" ws="T_10_01" col="12" row="134" /&gt;&lt;/lookups&gt;&lt;/memberlookup&gt;&lt;memberlookup cap="HK - Hong Kong SAR"&gt;&lt;lookups match="[05 Reporting Organization].[05 Reporting Organization].[Area].&amp;amp;[HK]" allsame="1"&gt;&lt;lookup un="[05 Reporting Organization].[05 Reporting Organization].[Area].&amp;amp;[HK]" cap="HK - Hong Kong SAR" ws="T_10_01" col="12" row="98" /&gt;&lt;lookup un="[05 Reporting Organization].[05 Reporting Organization].[Area].&amp;amp;[HK]" cap="HK - Hong Kong SAR" ws="T_10_01" col="12" row="99" /&gt;&lt;lookup un="[05 Reporting Organization].[05 Reporting Organization].[Area].&amp;amp;[HK]" cap="HK - Hong Kong SAR" ws="T_10_01" col="12" row="100" /&gt;&lt;/lookups&gt;&lt;/memberlookup&gt;&lt;memberlookup cap="GR - Greece"&gt;&lt;lookups match="[05 Reporting Organization].[05 Reporting Organization].[Reporting Organization].&amp;amp;[GR]" allsame="1"&gt;&lt;lookup un="[05 Reporting Organization].[05 Reporting Organization].[Reporting Organization].&amp;amp;[GR]" cap="GR - Greece" ws="T_10_01" col="12" row="98" /&gt;&lt;lookup un="[05 Reporting Organization].[05 Reporting Organization].[Reporting Organization].&amp;amp;[GR]" cap="GR - Greece" ws="T_10_01" col="12" row="99" /&gt;&lt;lookup un="[05 Reporting Organization].[05 Reporting Organization].[Reporting Organization].&amp;amp;[GR]" cap="GR - Greece" ws="T_10_01" col="12" row="97" /&gt;&lt;/lookups&gt;&lt;/memberlookup&gt;&lt;memberlookup cap="AR - Argentina"&gt;&lt;lookups match="[05 Reporting Organization].[05 Reporting Organization].[Area].&amp;amp;[AR]" allsame="1"&gt;&lt;lookup un="[05 Reporting Organization].[05 Reporting Organization].[Area].&amp;amp;[AR]" cap="AR - Argentina" ws="T_10_01" col="12" row="81" /&gt;&lt;lookup un="[05 Reporting Organization].[05 Reporting Organization].[Area].&amp;amp;[AR]" cap="AR - Argentina" ws="T_10_01" col="12" row="82" /&gt;&lt;lookup un="[05 Reporting Organization].[05 Reporting Organization].[Area].&amp;amp;[AR]" cap="AR - Argentina" ws="T_10_01" col="12" row="80" /&gt;&lt;/lookups&gt;&lt;/memberlookup&gt;&lt;memberlookup cap="IE - Ireland"&gt;&lt;lookups match="[05 Reporting Organization].[05 Reporting Organization].[Reporting Organization].&amp;amp;[IE]" allsame="1"&gt;&lt;lookup un="[05 Reporting Organization].[05 Reporting Organization].[Reporting Organization].&amp;amp;[IE]" cap="IE - Ireland" ws="T_10_01" col="12" row="103" /&gt;&lt;lookup un="[05 Reporting Organization].[05 Reporting Organization].[Reporting Organization].&amp;amp;[IE]" cap="IE - Ireland" ws="T_10_01" col="12" row="104" /&gt;&lt;lookup un="[05 Reporting Organization].[05 Reporting Organization].[Reporting Organization].&amp;amp;[IE]" cap="IE - Ireland" ws="T_10_01" col="12" row="102" /&gt;&lt;/lookups&gt;&lt;/memberlookup&gt;&lt;memberlookup cap="PL - Poland"&gt;&lt;lookups match="[05 Reporting Organization].[05 Reporting Organization].[Area].&amp;amp;[PL]" allsame="1"&gt;&lt;lookup un="[05 Reporting Organization].[05 Reporting Organization].[Area].&amp;amp;[PL]" cap="PL - Poland" ws="T_10_01" col="12" row="118" /&gt;&lt;lookup un="[05 Reporting Organization].[05 Reporting Organization].[Area].&amp;amp;[PL]" cap="PL - Poland" ws="T_10_01" col="12" row="119" /&gt;&lt;/lookups&gt;&lt;/memberlookup&gt;&lt;memberlookup cap="LT - Lithuania"&gt;&lt;lookups match="[05 Reporting Organization].[05 Reporting Organization].[Reporting Organization].&amp;amp;[LT]" allsame="1"&gt;&lt;lookup un="[05 Reporting Organization].[05 Reporting Organization].[Reporting Organization].&amp;amp;[LT]" cap="LT - Lithuania" ws="T_10_01" col="12" row="109" /&gt;&lt;lookup un="[05 Reporting Organization].[05 Reporting Organization].[Reporting Organization].&amp;amp;[LT]" cap="LT - Lithuania" ws="T_10_01" col="12" row="110" /&gt;&lt;lookup un="[05 Reporting Organization].[05 Reporting Organization].[Reporting Organization].&amp;amp;[LT]" cap="LT - Lithuania" ws="T_10_01" col="12" row="108" /&gt;&lt;/lookups&gt;&lt;/memberlookup&gt;&lt;memberlookup cap="CO - Colombia"&gt;&lt;lookups match="[05 Reporting Organization].[05 Reporting Organization].[Area].&amp;amp;[CO]" allsame="1"&gt;&lt;lookup un="[05 Reporting Organization].[05 Reporting Organization].[Area].&amp;amp;[CO]" cap="CO - Colombia" ws="T_10_01" col="12" row="91" /&gt;&lt;lookup un="[05 Reporting Organization].[05 Reporting Organization].[Area].&amp;amp;[CO]" cap="CO - Colombia" ws="T_10_01" col="12" row="92" /&gt;&lt;lookup un="[05 Reporting Organization].[05 Reporting Organization].[Area].&amp;amp;[CO]" cap="CO - Colombia" ws="T_10_01" col="12" row="93" /&gt;&lt;/lookups&gt;&lt;/memberlookup&gt;&lt;memberlookup cap="PE - Peru"&gt;&lt;lookups match="[05 Reporting Organization].[05 Reporting Organization].[Area].&amp;amp;[PE]" allsame="1"&gt;&lt;lookup un="[05 Reporting Organization].[05 Reporting Organization].[Area].&amp;amp;[PE]" cap="PE - Peru" ws="T_10_01" col="12" row="116" /&gt;&lt;lookup un="[05 Reporting Organization].[05 Reporting Organization].[Area].&amp;amp;[PE]" cap="PE - Peru" ws="T_10_01" col="12" row="117" /&gt;&lt;/lookups&gt;&lt;/memberlookup&gt;&lt;memberlookup cap="AT - Austria"&gt;&lt;lookups match="[05 Reporting Organization].[05 Reporting Organization].[Reporting Organization].&amp;amp;[AT]" allsame="1"&gt;&lt;lookup un="[05 Reporting Organization].[05 Reporting Organization].[Reporting Organization].&amp;amp;[AT]" cap="AT - Austria" ws="T_10_01" col="12" row="84" /&gt;&lt;lookup un="[05 Reporting Organization].[05 Reporting Organization].[Reporting Organization].&amp;amp;[AT]" cap="AT - Austria" ws="T_10_01" col="12" row="82" /&gt;&lt;lookup un="[05 Reporting Organization].[05 Reporting Organization].[Reporting Organization].&amp;amp;[AT]" cap="AT - Austria" ws="T_10_01" col="12" row="83" /&gt;&lt;/lookups&gt;&lt;/memberlookup&gt;&lt;memberlookup cap="FI - Finland"&gt;&lt;lookups match="[05 Reporting Organization].[05 Reporting Organization].[Reporting Organization].&amp;amp;[FI]" allsame="1"&gt;&lt;lookup un="[05 Reporting Organization].[05 Reporting Organization].[Reporting Organization].&amp;amp;[FI]" cap="FI - Finland" ws="T_10_01" col="12" row="95" /&gt;&lt;lookup un="[05 Reporting Organization].[05 Reporting Organization].[Reporting Organization].&amp;amp;[FI]" cap="FI - Finland" ws="T_10_01" col="12" row="94" /&gt;&lt;lookup un="[05 Reporting Organization].[05 Reporting Organization].[Reporting Organization].&amp;amp;[FI]" cap="FI - Finland" ws="T_10_01" col="12" row="96" /&gt;&lt;/lookups&gt;&lt;/memberlookup&gt;&lt;memberlookup cap="SG - Singapore"&gt;&lt;lookups match="[05 Reporting Organization].[05 Reporting Organization].[Area].&amp;amp;[SG]" allsame="1"&gt;&lt;lookup un="[05 Reporting Organization].[05 Reporting Organization].[Area].&amp;amp;[SG]" cap="SG - Singapore" ws="T_10_01" col="12" row="122" /&gt;&lt;lookup un="[05 Reporting Organization].[05 Reporting Organization].[Area].&amp;amp;[SG]" cap="SG - Singapore" ws="T_10_01" col="12" row="123" /&gt;&lt;/lookups&gt;&lt;/memberlookup&gt;&lt;memberlookup cap="NL - Netherlands"&gt;&lt;lookups match="[05 Reporting Organization].[05 Reporting Organization].[Reporting Organization].&amp;amp;[NL]" allsame="1"&gt;&lt;lookup un="[05 Reporting Organization].[05 Reporting Organization].[Reporting Organization].&amp;amp;[NL]" cap="NL - Netherlands" ws="T_10_01" col="12" row="114" /&gt;&lt;lookup un="[05 Reporting Organization].[05 Reporting Organization].[Reporting Organization].&amp;amp;[NL]" cap="NL - Netherlands" ws="T_10_01" col="12" row="113" /&gt;&lt;/lookups&gt;&lt;/memberlookup&gt;&lt;memberlookup cap="DE - Germany"&gt;&lt;lookups match="[05 Reporting Organization].[05 Reporting Organization].[Reporting Organization].&amp;amp;[DE]" allsame="1"&gt;&lt;lookup un="[05 Reporting Organization].[05 Reporting Organization].[Reporting Organization].&amp;amp;[DE]" cap="DE - Germany" ws="T_10_01" col="12" row="96" /&gt;&lt;lookup un="[05 Reporting Organization].[05 Reporting Organization].[Reporting Organization].&amp;amp;[DE]" cap="DE - Germany" ws="T_10_01" col="12" row="98" /&gt;&lt;lookup un="[05 Reporting Organization].[05 Reporting Organization].[Reporting Organization].&amp;amp;[DE]" cap="DE - Germany" ws="T_10_01" col="12" row="97" /&gt;&lt;/lookups&gt;&lt;/memberlookup&gt;&lt;memberlookup cap="JP - Japan"&gt;&lt;lookups match="[05 Reporting Organization].[05 Reporting Organization].[Subgroup].&amp;amp;[JP]" allsame="1"&gt;&lt;lookup un="[05 Reporting Organization].[05 Reporting Organization].[Subgroup].&amp;amp;[JP]" cap="JP - Japan" ws="T_10_01" col="12" row="106" /&gt;&lt;lookup un="[05 Reporting Organization].[05 Reporting Organization].[Subgroup].&amp;amp;[JP]" cap="JP - Japan" ws="T_10_01" col="12" row="107" /&gt;&lt;lookup un="[05 Reporting Organization].[05 Reporting Organization].[Subgroup].&amp;amp;[JP]" cap="JP - Japan" ws="T_10_01" col="12" row="105" /&gt;&lt;/lookups&gt;&lt;/memberlookup&gt;&lt;memberlookup cap="MT - Malta"&gt;&lt;lookups match="[05 Reporting Organization].[05 Reporting Organization].[Reporting Organization].&amp;amp;[MT]" allsame="1"&gt;&lt;lookup un="[05 Reporting Organization].[05 Reporting Organization].[Reporting Organization].&amp;amp;[MT]" cap="MT - Malta" ws="T_10_01" col="12" row="111" /&gt;&lt;lookup un="[05 Reporting Organization].[05 Reporting Organization].[Reporting Organization].&amp;amp;[MT]" cap="MT - Malta" ws="T_10_01" col="12" row="112" /&gt;&lt;/lookups&gt;&lt;/memberlookup&gt;&lt;memberlookup cap="LV - Latvia"&gt;&lt;lookups match="[05 Reporting Organization].[05 Reporting Organization].[Reporting Organization].&amp;amp;[LV]" allsame="1"&gt;&lt;lookup un="[05 Reporting Organization].[05 Reporting Organization].[Reporting Organization].&amp;amp;[LV]" cap="LV - Latvia" ws="T_10_01" col="12" row="109" /&gt;&lt;lookup un="[05 Reporting Organization].[05 Reporting Organization].[Reporting Organization].&amp;amp;[LV]" cap="LV - Latvia" ws="T_10_01" col="12" row="108" /&gt;&lt;lookup un="[05 Reporting Organization].[05 Reporting Organization].[Reporting Organization].&amp;amp;[LV]" cap="LV - Latvia" ws="T_10_01" col="12" row="107" /&gt;&lt;/lookups&gt;&lt;/memberlookup&gt;&lt;memberlookup cap="LU - Luxembourg"&gt;&lt;lookups match="[05 Reporting Organization].[05 Reporting Organization].[Reporting Organization].&amp;amp;[LU]" allsame="1"&gt;&lt;lookup un="[05 Reporting Organization].[05 Reporting Organization].[Reporting Organization].&amp;amp;[LU]" cap="LU - Luxembourg" ws="T_10_01" col="12" row="109" /&gt;&lt;lookup un="[05 Reporting Organization].[05 Reporting Organization].[Reporting Organization].&amp;amp;[LU]" cap="LU - Luxembourg" ws="T_10_01" col="12" row="112" /&gt;&lt;lookup un="[05 Reporting Organization].[05 Reporting Organization].[Reporting Organization].&amp;amp;[LU]" cap="LU - Luxembourg" ws="T_10_01" col="12" row="110" /&gt;&lt;lookup un="[05 Reporting Organization].[05 Reporting Organization].[Reporting Organization].&amp;amp;[LU]" cap="LU - Luxembourg" ws="T_10_01" col="12" row="111" /&gt;&lt;/lookups&gt;&lt;/memberlookup&gt;&lt;memberlookup cap="AE - United Arab Emirates"&gt;&lt;lookups match="[05 Reporting Organization].[05 Reporting Organization].[Area].&amp;amp;[AE]" allsame="1"&gt;&lt;lookup un="[05 Reporting Organization].[05 Reporting Organization].[Area].&amp;amp;[AE]" cap="AE - United Arab Emirates" ws="T_10_01" col="12" row="131" /&gt;&lt;lookup un="[05 Reporting Organization].[05 Reporting Organization].[Area].&amp;amp;[AE]" cap="AE - United Arab Emirates" ws="T_10_01" col="12" row="130" /&gt;&lt;/lookups&gt;&lt;/memberlookup&gt;&lt;memberlookup cap="ID - Indonesia"&gt;&lt;lookups match="[05 Reporting Organization].[05 Reporting Organization].[Area].&amp;amp;[ID]" allsame="1"&gt;&lt;lookup un="[05 Reporting Organization].[05 Reporting Organization].[Area].&amp;amp;[ID]" cap="ID - Indonesia" ws="T_10_01" col="12" row="103" /&gt;&lt;lookup un="[05 Reporting Organization].[05 Reporting Organization].[Area].&amp;amp;[ID]" cap="ID - Indonesia" ws="T_10_01" col="12" row="101" /&gt;&lt;lookup un="[05 Reporting Organization].[05 Reporting Organization].[Area].&amp;amp;[ID]" cap="ID - Indonesia" ws="T_10_01" col="12" row="102" /&gt;&lt;/lookups&gt;&lt;/memberlookup&gt;&lt;memberlookup cap="KR - Korea"&gt;&lt;lookups match="[05 Reporting Organization].[05 Reporting Organization].[Area].&amp;amp;[KR]" allsame="1"&gt;&lt;lookup un="[05 Reporting Organization].[05 Reporting Organization].[Area].&amp;amp;[KR]" cap="KR - Korea" ws="T_10_01" col="12" row="106" /&gt;&lt;lookup un="[05 Reporting Organization].[05 Reporting Organization].[Area].&amp;amp;[KR]" cap="KR - Korea" ws="T_10_01" col="12" row="108" /&gt;&lt;lookup un="[05 Reporting Organization].[05 Reporting Organization].[Area].&amp;amp;[KR]" cap="KR - Korea" ws="T_10_01" col="12" row="107" /&gt;&lt;/lookups&gt;&lt;/memberlookup&gt;&lt;memberlookup cap="BE - Belgium"&gt;&lt;lookups match="[05 Reporting Organization].[05 Reporting Organization].[Reporting Organization].&amp;amp;[BE]" allsame=</t>
  </si>
  <si>
    <t>"1"&gt;&lt;lookup un="[05 Reporting Organization].[05 Reporting Organization].[Reporting Organization].&amp;amp;[BE]" cap="BE - Belgium" ws="T_10_01" col="12" row="86" /&gt;&lt;lookup un="[05 Reporting Organization].[05 Reporting Organization].[Reporting Organization].&amp;amp;[BE]" cap="BE - Belgium" ws="T_10_01" col="12" row="85" /&gt;&lt;lookup un="[05 Reporting Organization].[05 Reporting Organization].[Reporting Organization].&amp;amp;[BE]" cap="BE - Belgium" ws="T_10_01" col="12" row="84" /&gt;&lt;/lookups&gt;&lt;/memberlookup&gt;&lt;memberlookup cap="DK - Denmark"&gt;&lt;lookups match="[05 Reporting Organization].[05 Reporting Organization].[Area].&amp;amp;[DK]" allsame="1"&gt;&lt;lookup un="[05 Reporting Organization].[05 Reporting Organization].[Area].&amp;amp;[DK]" cap="DK - Denmark" ws="T_10_01" col="12" row="95" /&gt;&lt;lookup un="[05 Reporting Organization].[05 Reporting Organization].[Area].&amp;amp;[DK]" cap="DK - Denmark" ws="T_10_01" col="12" row="94" /&gt;&lt;lookup un="[05 Reporting Organization].[05 Reporting Organization].[Area].&amp;amp;[DK]" cap="DK - Denmark" ws="T_10_01" col="12" row="93" /&gt;&lt;/lookups&gt;&lt;/memberlookup&gt;&lt;memberlookup cap="IN - India"&gt;&lt;lookups match="[05 Reporting Organization].[05 Reporting Organization].[Area].&amp;amp;[IN]" allsame="1"&gt;&lt;lookup un="[05 Reporting Organization].[05 Reporting Organization].[Area].&amp;amp;[IN]" cap="IN - India" ws="T_10_01" col="12" row="100" /&gt;&lt;lookup un="[05 Reporting Organization].[05 Reporting Organization].[Area].&amp;amp;[IN]" cap="IN - India" ws="T_10_01" col="12" row="102" /&gt;&lt;lookup un="[05 Reporting Organization].[05 Reporting Organization].[Area].&amp;amp;[IN]" cap="IN - India" ws="T_10_01" col="12" row="101" /&gt;&lt;/lookups&gt;&lt;/memberlookup&gt;&lt;memberlookup cap="RO - Romania"&gt;&lt;lookups match="[05 Reporting Organization].[05 Reporting Organization].[Area].&amp;amp;[RO]" allsame="1"&gt;&lt;lookup un="[05 Reporting Organization].[05 Reporting Organization].[Area].&amp;amp;[RO]" cap="RO - Romania" ws="T_10_01" col="12" row="120" /&gt;&lt;lookup un="[05 Reporting Organization].[05 Reporting Organization].[Area].&amp;amp;[RO]" cap="RO - Romania" ws="T_10_01" col="12" row="121" /&gt;&lt;/lookups&gt;&lt;/memberlookup&gt;&lt;memberlookup cap="CL - Chile"&gt;&lt;lookups match="[05 Reporting Organization].[05 Reporting Organization].[Area].&amp;amp;[CL]" allsame="1"&gt;&lt;lookup un="[05 Reporting Organization].[05 Reporting Organization].[Area].&amp;amp;[CL]" cap="CL - Chile" ws="T_10_01" col="12" row="88" /&gt;&lt;lookup un="[05 Reporting Organization].[05 Reporting Organization].[Area].&amp;amp;[CL]" cap="CL - Chile" ws="T_10_01" col="12" row="89" /&gt;&lt;lookup un="[05 Reporting Organization].[05 Reporting Organization].[Area].&amp;amp;[CL]" cap="CL - Chile" ws="T_10_01" col="12" row="90" /&gt;&lt;/lookups&gt;&lt;/memberlookup&gt;&lt;memberlookup cap="US - United States"&gt;&lt;lookups match="[05 Reporting Organization].[05 Reporting Organization].[Subgroup].&amp;amp;[US]" allsame="1"&gt;&lt;lookup un="[05 Reporting Organization].[05 Reporting Organization].[Subgroup].&amp;amp;[US]" cap="US - United States" ws="T_10_01" col="12" row="133" /&gt;&lt;lookup un="[05 Reporting Organization].[05 Reporting Organization].[Subgroup].&amp;amp;[US]" cap="US - United States" ws="T_10_01" col="12" row="132" /&gt;&lt;lookup un="[05 Reporting Organization].[05 Reporting Organization].[Subgroup].&amp;amp;[US]" cap="US - United States" ws="T_10_01" col="12" row="134" /&gt;&lt;/lookups&gt;&lt;/memberlookup&gt;&lt;memberlookup cap="NO - Norway"&gt;&lt;lookups match="[05 Reporting Organization].[05 Reporting Organization].[Area].&amp;amp;[NO]" allsame="1"&gt;&lt;lookup un="[05 Reporting Organization].[05 Reporting Organization].[Area].&amp;amp;[NO]" cap="NO - Norway" ws="T_10_01" col="12" row="116" /&gt;&lt;lookup un="[05 Reporting Organization].[05 Reporting Organization].[Area].&amp;amp;[NO]" cap="NO - Norway" ws="T_10_01" col="12" row="115" /&gt;&lt;/lookups&gt;&lt;/memberlookup&gt;&lt;memberlookup cap="SK - Slovakia"&gt;&lt;lookups match="[05 Reporting Organization].[05 Reporting Organization].[Reporting Organization].&amp;amp;[SK]" allsame="1"&gt;&lt;lookup un="[05 Reporting Organization].[05 Reporting Organization].[Reporting Organization].&amp;amp;[SK]" cap="SK - Slovakia" ws="T_10_01" col="12" row="124" /&gt;&lt;lookup un="[05 Reporting Organization].[05 Reporting Organization].[Reporting Organization].&amp;amp;[SK]" cap="SK - Slovakia" ws="T_10_01" col="12" row="123" /&gt;&lt;/lookups&gt;&lt;/memberlookup&gt;&lt;memberlookup cap="IL - Israel"&gt;&lt;lookups match="[05 Reporting Organization].[05 Reporting Organization].[Area].&amp;amp;[IL]" allsame="1"&gt;&lt;lookup un="[05 Reporting Organization].[05 Reporting Organization].[Area].&amp;amp;[IL]" cap="IL - Israel" ws="T_10_01" col="12" row="103" /&gt;&lt;lookup un="[05 Reporting Organization].[05 Reporting Organization].[Area].&amp;amp;[IL]" cap="IL - Israel" ws="T_10_01" col="12" row="104" /&gt;&lt;lookup un="[05 Reporting Organization].[05 Reporting Organization].[Area].&amp;amp;[IL]" cap="IL - Israel" ws="T_10_01" col="12" row="105" /&gt;&lt;/lookups&gt;&lt;/memberlookup&gt;&lt;memberlookup cap="PT - Portugal"&gt;&lt;lookups match="[05 Reporting Organization].[05 Reporting Organization].[Reporting Organization].&amp;amp;[PT]" allsame="1"&gt;&lt;lookup un="[05 Reporting Organization].[05 Reporting Organization].[Reporting Organization].&amp;amp;[PT]" cap="PT - Portugal" ws="T_10_01" col="12" row="120" /&gt;&lt;lookup un="[05 Reporting Organization].[05 Reporting Organization].[Reporting Organization].&amp;amp;[PT]" cap="PT - Portugal" ws="T_10_01" col="12" row="119" /&gt;&lt;/lookups&gt;&lt;/memberlookup&gt;&lt;memberlookup cap="SE - Sweden"&gt;&lt;lookups match="[05 Reporting Organization].[05 Reporting Organization].[Area].&amp;amp;[SE]" allsame="1"&gt;&lt;lookup un="[05 Reporting Organization].[05 Reporting Organization].[Area].&amp;amp;[SE]" cap="SE - Sweden" ws="T_10_01" col="12" row="126" /&gt;&lt;lookup un="[05 Reporting Organization].[05 Reporting Organization].[Area].&amp;amp;[SE]" cap="SE - Sweden" ws="T_10_01" col="12" row="127" /&gt;&lt;/lookups&gt;&lt;/memberlookup&gt;&lt;memberlookup cap="HU - Hungary"&gt;&lt;lookups match="[05 Reporting Organization].[05 Reporting Organization].[Area].&amp;amp;[HU]" allsame="1"&gt;&lt;lookup un="[05 Reporting Organization].[05 Reporting Organization].[Area].&amp;amp;[HU]" cap="HU - Hungary" ws="T_10_01" col="12" row="101" /&gt;&lt;lookup un="[05 Reporting Organization].[05 Reporting Organization].[Area].&amp;amp;[HU]" cap="HU - Hungary" ws="T_10_01" col="12" row="100" /&gt;&lt;lookup un="[05 Reporting Organization].[05 Reporting Organization].[Area].&amp;amp;[HU]" cap="HU - Hungary" ws="T_10_01" col="12" row="99" /&gt;&lt;/lookups&gt;&lt;/memberlookup&gt;&lt;memberlookup cap="CZ - Czech Republic"&gt;&lt;lookups match="[05 Reporting Organization].[05 Reporting Organization].[Area].&amp;amp;[CZ]" allsame="1"&gt;&lt;lookup un="[05 Reporting Organization].[05 Reporting Organization].[Area].&amp;amp;[CZ]" cap="CZ - Czech Republic" ws="T_10_01" col="12" row="93" /&gt;&lt;lookup un="[05 Reporting Organization].[05 Reporting Organization].[Area].&amp;amp;[CZ]" cap="CZ - Czech Republic" ws="T_10_01" col="12" row="94" /&gt;&lt;/lookups&gt;&lt;/memberlookup&gt;&lt;memberlookup cap="CN - China"&gt;&lt;lookups match="[05 Reporting Organization].[05 Reporting Organization].[Area].&amp;amp;[CN]" allsame="1"&gt;&lt;lookup un="[05 Reporting Organization].[05 Reporting Organization].[Area].&amp;amp;[CN]" cap="CN - China" ws="T_10_01" col="12" row="89" /&gt;&lt;lookup un="[05 Reporting Organization].[05 Reporting Organization].[Area].&amp;amp;[CN]" cap="CN - China" ws="T_10_01" col="12" row="90" /&gt;&lt;lookup un="[05 Reporting Organization].[05 Reporting Organization].[Area].&amp;amp;[CN]" cap="CN - China" ws="T_10_01" col="12" row="91" /&gt;&lt;/lookups&gt;&lt;/memberlookup&gt;&lt;memberlookup cap="IT - Italy"&gt;&lt;lookups match="[05 Reporting Organization].[05 Reporting Organization].[Reporting Organization].&amp;amp;[IT]" allsame="1"&gt;&lt;lookup un="[05 Reporting Organization].[05 Reporting Organization].[Reporting Organization].&amp;amp;[IT]" cap="IT - Italy" ws="T_10_01" col="12" row="104" /&gt;&lt;lookup un="[05 Reporting Organization].[05 Reporting Organization].[Reporting Organization].&amp;amp;[IT]" cap="IT - Italy" ws="T_10_01" col="12" row="106" /&gt;&lt;lookup un="[05 Reporting Organization].[05 Reporting Organization].[Reporting Organization].&amp;amp;[IT]" cap="IT - Italy" ws="T_10_01" col="12" row="105" /&gt;&lt;/lookups&gt;&lt;/memberlookup&gt;&lt;memberlookup cap="ZA - South Africa"&gt;&lt;lookups match="[05 Reporting Organization].[05 Reporting Organization].[Area].&amp;amp;[ZA]" allsame="1"&gt;&lt;lookup un="[05 Reporting Organization].[05 Reporting Organization].[Area].&amp;amp;[ZA]" cap="ZA - South Africa" ws="T_10_01" col="12" row="125" /&gt;&lt;lookup un="[05 Reporting Organization].[05 Reporting Organization].[Area].&amp;amp;[ZA]" cap="ZA - South Africa" ws="T_10_01" col="12" row="124" /&gt;&lt;/lookups&gt;&lt;/memberlookup&gt;&lt;memberlookup cap="CZ - Czechia"&gt;&lt;lookups match="[05 Reporting Organization].[05 Reporting Organization].[Area].&amp;amp;[CZ]" allsame="1"&gt;&lt;lookup un="[05 Reporting Organization].[05 Reporting Organization].[Area].&amp;amp;[CZ]" cap="CZ - Czechia" ws="T_10_01" col="12" row="93" /&gt;&lt;lookup un="[05 Reporting Organization].[05 Reporting Organization].[Area].&amp;amp;[CZ]" cap="CZ - Czechia" ws="T_10_01" col="12" row="92" /&gt;&lt;/lookups&gt;&lt;/memberlookup&gt;&lt;memberlookup cap="TH - Thailand"&gt;&lt;lookups match="[05 Reporting Organization].[05 Reporting Organization].[Area].&amp;amp;[TH]" allsame="1"&gt;&lt;lookup un="[05 Reporting Organization].[05 Reporting Organization].[Area].&amp;amp;[TH]" cap="TH - Thailand" ws="T_10_01" col="12" row="128" /&gt;&lt;lookup un="[05 Reporting Organization].[05 Reporting Organization].[Area].&amp;amp;[TH]" cap="TH - Thailand" ws="T_10_01" col="12" row="129" /&gt;&lt;/lookups&gt;&lt;/memberlookup&gt;&lt;memberlookup cap="PH - Philippines"&gt;&lt;lookups match="[05 Reporting Organization].[05 Reporting Organization].[Area].&amp;amp;[PH]" allsame="1"&gt;&lt;lookup un="[05 Reporting Organization].[05 Reporting Organization].[Area].&amp;amp;[PH]" cap="PH - Philippines" ws="T_10_01" col="12" row="118" /&gt;&lt;lookup un="[05 Reporting Organization].[05 Reporting Organization].[Area].&amp;amp;[PH]" cap="PH - Philippines" ws="T_10_01" col="12" row="117" /&gt;&lt;/lookups&gt;&lt;/memberlookup&gt;&lt;memberlookup cap="BR - Brazil"&gt;&lt;lookups match="[05 Reporting Organization].[05 Reporting Organization].[Area].&amp;amp;[BR]" allsame="1"&gt;&lt;lookup un="[05 Reporting Organization].[05 Reporting Organization].[Area].&amp;amp;[BR]" cap="BR - Brazil" ws="T_10_01" col="12" row="85" /&gt;&lt;lookup un="[05 Reporting Organization].[05 Reporting Organization].[Area].&amp;amp;[BR]" cap="BR - Brazil" ws="T_10_01" col="12" row="86" /&gt;&lt;lookup un="[05 Reporting Organization].[05 Reporting Organization].[Area].&amp;amp;[BR]" cap="BR - Brazil" ws="T_10_01" col="12" row="87" /&gt;&lt;/lookups&gt;&lt;/memberlookup&gt;&lt;memberlookup cap="SA - Saudi Arabia"&gt;&lt;lookups match="[05 Reporting Organization].[05 Reporting Organization].[Area].&amp;amp;[SA]" allsame="1"&gt;&lt;lookup un="[05 Reporting Organization].[05 Reporting Organization].[Area].&amp;amp;[SA]" cap="SA - Saudi Arabia" ws="T_10_01" col="12" row="121" /&gt;&lt;lookup un="[05 Reporting Organization].[05 Reporting Organization].[Area].&amp;amp;[SA]" cap="SA - Saudi Arabia" ws="T_10_01" col="12" row="122" /&gt;&lt;/lookups&gt;&lt;/memberlookup&gt;&lt;memberlookup cap="FR - France"&gt;&lt;lookups match="[05 Reporting Organization].[05 Reporting Organization].[Reporting Organization].&amp;amp;[FR]" allsame="1"&gt;&lt;lookup un="[05 Reporting Organization].[05 Reporting Organization].[Reporting Organization].&amp;amp;[FR]" cap="FR - France" ws="T_10_01" col="12" row="95" /&gt;&lt;lookup un="[05 Reporting Organization].[05 Reporting Organization].[Reporting Organization].&amp;amp;[FR]" cap="FR - France" ws="T_10_01" col="12" row="97" /&gt;&lt;lookup un="[05 Reporting Organization].[05 Reporting Organization].[Reporting Organization].&amp;amp;[FR]" cap="FR - France" ws="T_10_01" col="12" row="96" /&gt;&lt;/lookups&gt;&lt;/memberlookup&gt;&lt;memberlookup cap="MY - Malaysia"&gt;&lt;lookups match="[05 Reporting Organization].[05 Reporting Organization].[Area].&amp;amp;[MY]" allsame="1"&gt;&lt;lookup un="[05 Reporting Organization].[05 Reporting Organization].[Area].&amp;amp;[MY]" cap="MY - Malaysia" ws="T_10_01" col="12" row="110" /&gt;&lt;lookup un="[05 Reporting Organization].[05 Reporting Organization].[Area].&amp;amp;[MY]" cap="MY - Malaysia" ws="T_10_01" col="12" row="112" /&gt;&lt;lookup un="[05 Reporting Organization].[05 Reporting Organization].[Area].&amp;amp;[MY]" cap="MY - Malaysia" ws="T_10_01" col="12" row="111" /&gt;&lt;/lookups&gt;&lt;/memberlookup&gt;&lt;memberlookup cap="CA - Canada"&gt;&lt;lookups match="[05 Reporting Organization].[05 Reporting Organization].[Subgroup].&amp;amp;[CA]" allsame="1"&gt;&lt;lookup un="[05 Reporting Organization].[05 Reporting Organization].[Subgroup].&amp;amp;[CA]" cap="CA - Canada" ws="T_10_01" col="12" row="89" /&gt;&lt;lookup un="[05 Reporting Organization].[05 Reporting Organization].[Subgroup].&amp;amp;[CA]" cap="CA - Canada" ws="T_10_01" col="12" row="88" /&gt;&lt;lookup un="[05 Reporting Organization].[05 Reporting Organization].[Subgroup].&amp;amp;[CA]" cap="CA - Canada" ws="T_10_01" col="12" row="87" /&gt;&lt;/lookups&gt;&lt;/memberlookup&gt;&lt;memberlookup cap="ES - Spain"&gt;&lt;lookups match="[05 Reporting Organization].[05 Reporting Organization].[Reporting Organization].&amp;amp;[ES]" allsame="1"&gt;&lt;lookup un="[05 Reporting Organization].[05 Reporting Organization].[Reporting Organization].&amp;amp;[ES]" cap="ES - Spain" ws="T_10_01" col="12" row="125" /&gt;&lt;lookup un="[05 Reporting Organization].[05 Reporting Organization].[Reporting Organization].&amp;amp;[ES]" cap="ES - Spain" ws="T_10_01" col="12" row="126" /&gt;&lt;/lookups&gt;&lt;/memberlookup&gt;&lt;memberlookup cap="AU - Australia"&gt;&lt;lookups match="[05 Reporting Organization].[05 Reporting Organization].[Subgroup].&amp;amp;[AU]" allsame="1"&gt;&lt;lookup un="[05 Reporting Organization].[05 Reporting Organization].[Subgroup].&amp;amp;[AU]" cap="AU - Australia" ws="T_10_01" col="12" row="82" /&gt;&lt;lookup un="[05 Reporting Organization].[05 Reporting Organization].[Subgroup].&amp;amp;[AU]" cap="AU - Australia" ws="T_10_01" col="12" row="83" /&gt;&lt;lookup un="[05 Reporting Organization].[05 Reporting Organization].[Subgroup].&amp;amp;[AU]" cap="AU - Australia" ws="T_10_01" col="12" row="81" /&gt;&lt;/lookups&gt;&lt;/memberlookup&gt;&lt;memberlookup cap="NZ - New Zealand"&gt;&lt;lookups match="[05 Reporting Organization].[05 Reporting Organization].[Subgroup].&amp;amp;[NZ]" allsame="1"&gt;&lt;lookup un="[05 Reporting Organization].[05 Reporting Organization].[Subgroup].&amp;amp;[NZ]" cap="NZ - New Zealand" ws="T_10_01" col="12" row="115" /&gt;&lt;lookup un="[05 Reporting Organization].[05 Reporting Organization].[Subgroup].&amp;amp;[NZ]" cap="NZ - New Zealand" ws="T_10_01" col="12" row="114" /&gt;&lt;/lookups&gt;&lt;/memberlookup&gt;&lt;memberlookup cap="BH - Bahrain"&gt;&lt;lookups match="[05 Reporting Organization].[05 Reporting Organization].[Area].&amp;amp;[BH]" allsame="1"&gt;&lt;lookup un="[05 Reporting Organization].[05 Reporting Organization].[Area].&amp;amp;[BH]" cap="BH - Bahrain" ws="T_10_01" col="12" row="83" /&gt;&lt;lookup un="[05 Reporting Organization].[05 Reporting Organization].[Area].&amp;amp;[BH]" cap="BH - Bahrain" ws="T_10_01" col="12" row="85" /&gt;&lt;lookup un="[05 Reporting Organization].[05 Reporting Organization].[Area].&amp;amp;[BH]" cap="BH - Bahrain" ws="T_10_01" col="12" row="84" /&gt;&lt;/lookups&gt;&lt;/memberlookup&gt;&lt;memberlookup cap="TR - Türkiye"&gt;&lt;lookups match="[05 Reporting Organization].[05 Reporting Organization].[Area].&amp;amp;[TR]" allsame="1"&gt;&lt;lookup un="[05 Reporting Organization].[05 Reporting Organization].[Area].&amp;amp;[TR]" cap="TR - Türkiye" ws="T_10_01" col="12" row="129" /&gt;&lt;lookup un="[05 Reporting Organization].[05 Reporting Organization].[Area].&amp;amp;[TR]" cap="TR - Türkiye" ws="T_10_01" col="12" row="130" /&gt;&lt;/lookups&gt;&lt;/memberlookup&gt;&lt;memberlookup cap="BG - Bulgaria"&gt;&lt;lookups match="[05 Reporting Organization].[05 Reporting Organization].[Area].&amp;amp;[BG]" allsame="1"&gt;&lt;lookup un="[05 Reporting Organization].[05 Reporting Organization].[Area].&amp;amp;[BG]" cap="BG - Bulgaria" ws="T_10_01" col="12" row="86" /&gt;&lt;lookup un="[05 Reporting Organization].[05 Reporting Organization].[Area].&amp;amp;[BG]" cap="BG - Bulgaria" ws="T_10_01" col="12" row="87" /&gt;&lt;lookup un="[05 Reporting Organization].[05 Reporting Organization].[Area].&amp;amp;[BG]" cap="BG - Bulgaria" ws="T_10_01" col="12" row="88" /&gt;&lt;/lookups&gt;&lt;/memberlookup&gt;&lt;memberlookup cap="TR - Turkey"&gt;&lt;lookups match="[05 Reporting Organization].[05 Reporting Organization].[Area].&amp;amp;[TR]" allsame="1"&gt;&lt;lookup un="[05 Reporting Organization].[05 Reporting Organization].[Area].&amp;amp;[TR]" cap="TR - Turkey" ws="T_10_01" col="12" row="129" /&gt;&lt;lookup un="[05 Reporting Organization].[05 Reporting Organization].[Area].&amp;amp;[TR]" cap="TR - Turkey" ws="T_10_01" col="12" row="130" /&gt;&lt;/lookups&gt;&lt;/memberlookup&gt;&lt;memberlookup cap="TW - Chinese Taipei"&gt;&lt;lookups match="[05 Reporting Organization].[05 Reporting Organization].[Area].&amp;amp;[TW]" allsame="1"&gt;&lt;lookup un="[05 Reporting Organization].[05 Reporting Organization].[Area].&amp;amp;[TW]" cap="TW - Chinese Taipei" ws="T_10_01" col="12" row="90" /&gt;&lt;lookup un="[05 Reporting Organization].[05 Reporting Organization].[Area].&amp;amp;[TW]" cap="TW - Chinese Taipei" ws="T_10_01" col="12" row="92" /&gt;&lt;lookup un="[05 Reporting Organization].[05 Reporting Organization].[Area].&amp;amp;[TW]" cap="TW - Chinese Taipei" ws="T_10_01" col="12" row="91" /&gt;&lt;/lookups&gt;&lt;/memberlookup&gt;&lt;memberlookup cap="MX - Mexico"&gt;&lt;lookups match="[05 Reporting Organization].[05 Reporting Organization].[Area].&amp;amp;[MX]" allsame="1"&gt;&lt;lookup un="[05 Reporting Organization].[05 Reporting Organization].[Area].&amp;amp;[MX]" cap="MX - Mexico" ws="T_10_01" col="12" row="113" /&gt;&lt;lookup un="[05 Reporting Organization].[05 Reporting Organization].[Area].&amp;amp;[MX]" cap="MX - Mexico" ws="T_10_01" col="12" row="112"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ws="T_10_01" col="12" row="66" /&gt;&lt;lookup un="[08 Sector of Underlying Risk].[08 Sector of Underlying Risk].[L0].&amp;amp;[A]" cap="A - Total (all sectors)" ws="T_10_01" col="12" row="68" /&gt;&lt;lookup un="[08 Sector of Underlying Risk].[08 Sector of Underlying Risk].[L0].&amp;amp;[A]" cap="A - Total (all sectors)" ws="T_10_01" col="12" row="67" /&gt;&lt;/lookups&gt;&lt;/memberlookup&gt;&lt;/memberlookupsbyhier&gt;&lt;memberlookupsbyhier hier="[11 Maturity].[11 Maturity]"&gt;&lt;memberlookup cap="A - Total (all maturities)"&gt;&lt;lookups match="[11 Maturity].[11 Maturity].[L0].&amp;amp;[A]" allsame="1"&gt;&lt;lookup un="[11 Maturity].[11 Maturity].[L0].&amp;amp;[A]" cap="A - Total (all maturities)" ws="T_10_01" col="12" row="67" /&gt;&lt;lookup un="[11 Maturity].[11 Maturity].[L0].&amp;amp;[A]" cap="A - Total (all maturities)" ws="T_10_01" col="12" row="68" /&gt;&lt;lookup un="[11 Maturity].[11 Maturity].[L0].&amp;amp;[A]" cap="A - Total (all maturities)" ws="T_10_01" col="12" row="69" /&gt;&lt;/lookups&gt;&lt;/memberlookup&gt;&lt;/memberlookupsbyhier&gt;&lt;memberlookupsbyhier hier="[02 Measure].[02 Measure]"&gt;&lt;memberlookup cap="U - Turnover - notional amounts (daily average)"&gt;&lt;lookups match="[02 Measure].[02 Measure].[L0].&amp;amp;[U]" allsame="1"&gt;&lt;lookup un="[02 Measure].[02 Measure].[L0].&amp;amp;[U]" cap="U - Turnover - notional amounts (daily average)" ws="T_10_01" col="12" row="64" /&gt;&lt;lookup un="[02 Measure].[02 Measure].[L0].&amp;amp;[U]" cap="U - Turnover - notional amounts (daily average)" ws="T_10_01" col="12" row="65" /&gt;&lt;lookup un="[02 Measure].[02 Measure].[L0].&amp;amp;[U]" cap="U - Turnover - notional amounts (daily average)" ws="T_10_01" col="12" row="63" /&gt;&lt;/lookups&gt;&lt;/memberlookup&gt;&lt;/memberlookupsbyhier&gt;&lt;memberlookupsbyhier hier="[09 Currency Leg1].[09 Currency Leg1]"&gt;&lt;memberlookup cap="CZK - Czech koruna"&gt;&lt;lookups match="[09 Currency Leg1].[09 Currency Leg1].[Currency].&amp;amp;[CZK]" allsame="1"&gt;&lt;lookup un="[09 Currency Leg1].[09 Currency Leg1].[Currency].&amp;amp;[CZK]" cap="CZK - Czech koruna" ws="T_10_01" col="13" row="92" /&gt;&lt;lookup un="[09 Currency Leg1].[09 Currency Leg1].[Currency].&amp;amp;[CZK]" cap="CZK - Czech koruna" ws="T_10_01" col="13" row="93" /&gt;&lt;/lookups&gt;&lt;/memberlookup&gt;&lt;memberlookup cap="BRL - Brazilian Real"&gt;&lt;lookups match="[09 Currency Leg1].[09 Currency Leg1].[Currency].&amp;amp;[BRL]" allsame="1"&gt;&lt;lookup un="[09 Currency Leg1].[09 Currency Leg1].[Currency].&amp;amp;[BRL]" cap="BRL - Brazilian Real" ws="T_10_01" col="13" row="86" /&gt;&lt;lookup un="[09 Currency Leg1].[09 Currency Leg1].[Currency].&amp;amp;[BRL]" cap="BRL - Brazilian Real" ws="T_10_01" col="13" row="87" /&gt;&lt;/lookups&gt;&lt;/memberlookup&gt;&lt;memberlookup cap="IDR - Rupiah"&gt;&lt;lookups match="[09 Currency Leg1].[09 Currency Leg1].[Currency].&amp;amp;[IDR]" allsame="1"&gt;&lt;lookup un="[09 Currency Leg1].[09 Currency Leg1].[Currency].&amp;amp;[IDR]" cap="IDR - Rupiah" ws="T_10_01" col="13" row="103" /&gt;&lt;lookup un="[09 Currency Leg1].[09 Currency Leg1].[Currency].&amp;amp;[IDR]" cap="IDR - Rupiah" ws="T_10_01" col="13" row="102" /&gt;&lt;lookup un="[09 Currency Leg1].[09 Currency Leg1].[Currency].&amp;amp;[IDR]" cap="IDR - Rupiah" ws="T_10_01" col="13" row="101" /&gt;&lt;/lookups&gt;&lt;/memberlookup&gt;&lt;memberlookup cap="EUR - Euro"&gt;&lt;lookups match="[09 Currency Leg1].[09 Currency Leg1].[Currency].&amp;amp;[EUR]" allsame="1"&gt;&lt;lookup un="[09 Currency Leg1].[09 Currency Leg1].[Currency].&amp;amp;[EUR]" cap="EUR - Euro" ws="T_10_01" col="13" row="96" /&gt;&lt;lookup un="[09 Currency Leg1].[09 Currency Leg1].[Currency].&amp;amp;[EUR]" cap="EUR - Euro" ws="T_10_01" col="13" row="99" /&gt;&lt;lookup un="[09 Currency Leg1].[09 Currency Leg1].[Currency].&amp;amp;[EUR]" cap="EUR - Euro" ws="T_10_01" col="13" row="107" /&gt;&lt;lookup un="[09 Currency Leg1].[09 Currency Leg1].[Currency].&amp;amp;[EUR]" cap="EUR - Euro" ws="T_10_01" col="13" row="105" /&gt;&lt;lookup un="[09 Currency Leg1].[09 Currency Leg1].[Currency].&amp;amp;[EUR]" cap="EUR - Euro" ws="T_10_01" col="13" row="126" /&gt;&lt;lookup un="[09 Currency Leg1].[09 Currency Leg1].[Currency].&amp;amp;[EUR]" cap="EUR - Euro" ws="T_10_01" col="13" row="112" /&gt;&lt;lookup un="[09 Currency Leg1].[09 Currency Leg1].[Currency].&amp;amp;[EUR]" cap="EUR - Euro" ws="T_10_01" col="13" row="111" /&gt;&lt;lookup un="[09 Currency Leg1].[09 Currency Leg1].[Currency].&amp;amp;[EUR]" cap="EUR - Euro" ws="T_10_01" col="13" row="123" /&gt;&lt;lookup un="[09 Currency Leg1].[09 Currency Leg1].[Currency].&amp;amp;[EUR]" cap="EUR - Euro" ws="T_10_01" col="13" row="95" /&gt;&lt;lookup un="[09 Currency Leg1].[09 Currency Leg1].[Currency].&amp;amp;[EUR]" cap="EUR - Euro" ws="T_10_01" col="13" row="109" /&gt;&lt;lookup un="[09 Currency Leg1].[09 Currency Leg1].[Currency].&amp;amp;[EUR]" cap="EUR - Euro" ws="T_10_01" col="13" row="97" /&gt;&lt;lookup un="[09 Currency Leg1].[09 Currency Leg1].[Currency].&amp;amp;[EUR]" cap="EUR - Euro" ws="T_10_01" col="13" row="98" /&gt;&lt;lookup un="[09 Currency Leg1].[09 Currency Leg1].[Currency].&amp;amp;[EUR]" cap="EUR - Euro" ws="T_10_01" col="13" row="125" /&gt;&lt;lookup un="[09 Currency Leg1].[09 Currency Leg1].[Currency].&amp;amp;[EUR]" cap="EUR - Euro" ws="T_10_01" col="13" row="106" /&gt;&lt;lookup un="[09 Currency Leg1].[09 Currency Leg1].[Currency].&amp;amp;[EUR]" cap="EUR - Euro" ws="T_10_01" col="13" row="114" /&gt;&lt;lookup un="[09 Currency Leg1].[09 Currency Leg1].[Currency].&amp;amp;[EUR]" cap="EUR - Euro" ws="T_10_01" col="13" row="113" /&gt;&lt;lookup un="[09 Currency Leg1].[09 Currency Leg1].[Currency].&amp;amp;[EUR]" cap="EUR - Euro" ws="T_10_01" col="13" row="83" /&gt;&lt;lookup un="[09 Currency Leg1].[09 Currency Leg1].[Currency].&amp;amp;[EUR]" cap="EUR - Euro" ws="T_10_01" col="13" row="94" /&gt;&lt;lookup un="[09 Currency Leg1].[09 Currency Leg1].[Currency].&amp;amp;[EUR]" cap="EUR - Euro" ws="T_10_01" col="13" row="85" /&gt;&lt;lookup un="[09 Currency Leg1].[09 Currency Leg1].[Currency].&amp;amp;[EUR]" cap="EUR - Euro" ws="T_10_01" col="13" row="104" /&gt;&lt;lookup un="[09 Currency Leg1].[09 Currency Leg1].[Currency].&amp;amp;[EUR]" cap="EUR - Euro" ws="T_10_01" col="13" row="108" /&gt;&lt;lookup un="[09 Currency Leg1].[09 Currency Leg1].[Currency].&amp;amp;[EUR]" cap="EUR - Euro" ws="T_10_01" col="13" row="119" /&gt;&lt;lookup un="[09 Currency Leg1].[09 Currency Leg1].[Currency].&amp;amp;[EUR]" cap="EUR - Euro" ws="T_10_01" col="13" row="124" /&gt;&lt;lookup un="[09 Currency Leg1].[09 Currency Leg1].[Currency].&amp;amp;[EUR]" cap="EUR - Euro" ws="T_10_01" col="13" row="110" /&gt;&lt;lookup un="[09 Currency Leg1].[09 Currency Leg1].[Currency].&amp;amp;[EUR]" cap="EUR - Euro" ws="T_10_01" col="13" row="102" /&gt;&lt;lookup un="[09 Currency Leg1].[09 Currency Leg1].[Currency].&amp;amp;[EUR]" cap="EUR - Euro" ws="T_10_01" col="13" row="82" /&gt;&lt;lookup un="[09 Currency Leg1].[09 Currency Leg1].[Currency].&amp;amp;[EUR]" cap="EUR - Euro" ws="T_10_01" col="13" row="103" /&gt;&lt;lookup un="[09 Currency Leg1].[09 Currency Leg1].[Currency].&amp;amp;[EUR]" cap="EUR - Euro" ws="T_10_01" col="13" row="120" /&gt;&lt;lookup un="[09 Currency Leg1].[09 Currency Leg1].[Currency].&amp;amp;[EUR]" cap="EUR - Euro" ws="T_10_01" col="13" row="86" /&gt;&lt;lookup un="[09 Currency Leg1].[09 Currency Leg1].[Currency].&amp;amp;[EUR]" cap="EUR - Euro" ws="T_10_01" col="13" row="84" /&gt;&lt;/lookups&gt;&lt;/memberlookup&gt;&lt;memberlookup cap="COP - Colombian Peso"&gt;&lt;lookups match="[09 Currency Leg1].[09 Currency Leg1].[Currency].&amp;amp;[COP]" allsame="1"&gt;&lt;lookup un="[09 Currency Leg1].[09 Currency Leg1].[Currency].&amp;amp;[COP]" cap="COP - Colombian Peso" ws="T_10_01" col="13" row="92" /&gt;&lt;lookup un="[09 Currency Leg1].[09 Currency Leg1].[Currency].&amp;amp;[COP]" cap="COP - Colombian Peso" ws="T_10_01" col="13" row="93" /&gt;&lt;/lookups&gt;&lt;/memberlookup&gt;&lt;memberlookup cap="AED - UAE dirham"&gt;&lt;lookups match="[09 Currency Leg1].[09 Currency Leg1].[Currency].&amp;amp;[AED]" allsame="1"&gt;&lt;lookup un="[09 Currency Leg1].[09 Currency Leg1].[Currency].&amp;amp;[AED]" cap="AED - UAE dirham" ws="T_10_01" col="13" row="130" /&gt;&lt;lookup un="[09 Currency Leg1].[09 Currency Leg1].[Currency].&amp;amp;[AED]" cap="AED - UAE dirham" ws="T_10_01" col="13" row="131" /&gt;&lt;/lookups&gt;&lt;/memberlookup&gt;&lt;memberlookup cap="MXN - Mexican Peso"&gt;&lt;lookups match="[09 Currency Leg1].[09 Currency Leg1].[Currency].&amp;amp;[MXN]" allsame="1"&gt;&lt;lookup un="[09 Currency Leg1].[09 Currency Leg1].[Currency].&amp;amp;[MXN]" cap="MXN - Mexican Peso" ws="T_10_01" col="13" row="112" /&gt;&lt;lookup un="[09 Currency Leg1].[09 Currency Leg1].[Currency].&amp;amp;[MXN]" cap="MXN - Mexican Peso" ws="T_10_01" col="13" row="113" /&gt;&lt;/lookups&gt;&lt;/memberlookup&gt;&lt;memberlookup cap="TO1 - Total (all currencies)"&gt;&lt;lookups match="[09 Currency Leg1].[09 Currency Leg1].[Currency].&amp;amp;[TO1]" allsame="1"&gt;&lt;lookup un="[09 Currency Leg1].[09 Currency Leg1].[Currency].&amp;amp;[TO1]" cap="TO1 - Total (all currencies)" ws="T_10_01" col="13" row="134" /&gt;&lt;lookup un="[09 Currency Leg1].[09 Currency Leg1].[Currency].&amp;amp;[TO1]" cap="TO1 - Total (all currencies)" ws="T_10_01" col="13" row="133" /&gt;&lt;/lookups&gt;&lt;/memberlookup&gt;&lt;memberlookup cap="GBP - Pound (sterling)"&gt;&lt;lookups match="[09 Currency Leg1].[09 Currency Leg1].[Currency].&amp;amp;[GBP]" allsame="1"&gt;&lt;lookup un="[09 Currency Leg1].[09 Currency Leg1].[Currency].&amp;amp;[GBP]" cap="GBP - Pound (sterling)" ws="T_10_01" col="13" row="131" /&gt;&lt;lookup un="[09 Currency Leg1].[09 Currency Leg1].[Currency].&amp;amp;[GBP]" cap="GBP - Pound (sterling)" ws="T_10_01" col="13" row="132" /&gt;&lt;/lookups&gt;&lt;/memberlookup&gt;&lt;memberlookup cap="INR - Indian Rupee"&gt;&lt;lookups match="[09 Currency Leg1].[09 Currency Leg1].[Currency].&amp;amp;[INR]" allsame="1"&gt;&lt;lookup un="[09 Currency Leg1].[09 Currency Leg1].[Currency].&amp;amp;[INR]" cap="INR - Indian Rupee" ws="T_10_01" col="13" row="101" /&gt;&lt;lookup un="[09 Currency Leg1].[09 Currency Leg1].[Currency].&amp;amp;[INR]" cap="INR - Indian Rupee" ws="T_10_01" col="13" row="102" /&gt;&lt;/lookups&gt;&lt;/memberlookup&gt;&lt;memberlookup cap="NZD - New Zealand dollar"&gt;&lt;lookups match="[09 Currency Leg1].[09 Currency Leg1].[Currency].&amp;amp;[NZD]" allsame="1"&gt;&lt;lookup un="[09 Currency Leg1].[09 Currency Leg1].[Currency].&amp;amp;[NZD]" cap="NZD - New Zealand dollar" ws="T_10_01" col="13" row="115" /&gt;&lt;lookup un="[09 Currency Leg1].[09 Currency Leg1].[Currency].&amp;amp;[NZD]" cap="NZD - New Zealand dollar" ws="T_10_01" col="13" row="114" /&gt;&lt;/lookups&gt;&lt;/memberlookup&gt;&lt;memberlookup cap="TWD - New Taiwan Dollar"&gt;&lt;lookups match="[09 Currency Leg1].[09 Currency Leg1].[Currency].&amp;amp;[TWD]" allsame="1"&gt;&lt;lookup un="[09 Currency Leg1].[09 Currency Leg1].[Currency].&amp;amp;[TWD]" cap="TWD - New Taiwan Dollar" ws="T_10_01" col="13" row="92" /&gt;&lt;lookup un="[09 Currency Leg1].[09 Currency Leg1].[Currency].&amp;amp;[TWD]" cap="TWD - New Taiwan Dollar" ws="T_10_01" col="13" row="91" /&gt;&lt;/lookups&gt;&lt;/memberlookup&gt;&lt;memberlookup cap="AUD - Australian Dollar"&gt;&lt;lookups match="[09 Currency Leg1].[09 Currency Leg1].[Currency].&amp;amp;[AUD]" allsame="1"&gt;&lt;lookup un="[09 Currency Leg1].[09 Currency Leg1].[Currency].&amp;amp;[AUD]" cap="AUD - Australian Dollar" ws="T_10_01" col="13" row="82" /&gt;&lt;lookup un="[09 Currency Leg1].[09 Currency Leg1].[Currency].&amp;amp;[AUD]" cap="AUD - Australian Dollar" ws="T_10_01" col="13" row="83" /&gt;&lt;/lookups&gt;&lt;/memberlookup&gt;&lt;memberlookup cap="INR - Indian rupee"&gt;&lt;lookups match="[09 Currency Leg1].[09 Currency Leg1].[Currency].&amp;amp;[INR]" allsame="1"&gt;&lt;lookup un="[09 Currency Leg1].[09 Currency Leg1].[Currency].&amp;amp;[INR]" cap="INR - Indian rupee" ws="T_10_01" col="13" row="100" /&gt;&lt;lookup un="[09 Currency Leg1].[09 Currency Leg1].[Currency].&amp;amp;[INR]" cap="INR - Indian rupee" ws="T_10_01" col="13" row="101" /&gt;&lt;/lookups&gt;&lt;/memberlookup&gt;&lt;memberlookup cap="SEK - Swedish krona"&gt;&lt;lookups match="[09 Currency Leg1].[09 Currency Leg1].[Currency].&amp;amp;[SEK]" allsame="1"&gt;&lt;lookup un="[09 Currency Leg1].[09 Currency Leg1].[Currency].&amp;amp;[SEK]" cap="SEK - Swedish krona" ws="T_10_01" col="13" row="127" /&gt;&lt;lookup un="[09 Currency Leg1].[09 Currency Leg1].[Currency].&amp;amp;[SEK]" cap="SEK - Swedish krona" ws="T_10_01" col="13" row="126" /&gt;&lt;/lookups&gt;&lt;/memberlookup&gt;&lt;memberlookup cap="TWD - New Taiwan dollar"&gt;&lt;lookups match="[09 Currency Leg1].[09 Currency Leg1].[Currency].&amp;amp;[TWD]" allsame="1"&gt;&lt;lookup un="[09 Currency Leg1].[09 Currency Leg1].[Currency].&amp;amp;[TWD]" cap="TWD - New Taiwan dollar" ws="T_10_01" col="13" row="90" /&gt;&lt;lookup un="[09 Currency Leg1].[09 Currency Leg1].[Currency].&amp;amp;[TWD]" cap="TWD - New Taiwan dollar" ws="T_10_01" col="13" row="91" /&gt;&lt;/lookups&gt;&lt;/memberlookup&gt;&lt;memberlookup cap="NZD - New Zealand Dollar"&gt;&lt;lookups match="[09 Currency Leg1].[09 Currency Leg1].[Currency].&amp;amp;[NZD]" allsame="1"&gt;&lt;lookup un="[09 Currency Leg1].[09 Currency Leg1].[Currency].&amp;amp;[NZD]" cap="NZD - New Zealand Dollar" ws="T_10_01" col="13" row="114" /&gt;&lt;lookup un="[09 Currency Leg1].[09 Currency Leg1].[Currency].&amp;amp;[NZD]" cap="NZD - New Zealand Dollar" ws="T_10_01" col="13" row="115" /&gt;&lt;/lookups&gt;&lt;/memberlookup&gt;&lt;memberlookup cap="HKD - Hong Kong Dollar"&gt;&lt;lookups match="[09 Currency Leg1].[09 Currency Leg1].[Currency].&amp;amp;[HKD]" allsame="1"&gt;&lt;lookup un="[09 Currency Leg1].[09 Currency Leg1].[Currency].&amp;amp;[HKD]" cap="HKD - Hong Kong Dollar" ws="T_10_01" col="13" row="99" /&gt;&lt;lookup un="[09 Currency Leg1].[09 Currency Leg1].[Currency].&amp;amp;[HKD]" cap="HKD - Hong Kong Dollar" ws="T_10_01" col="13" row="100" /&gt;&lt;/lookups&gt;&lt;/memberlookup&gt;&lt;memberlookup cap="MYR - Malaysian Ringgit"&gt;&lt;lookups match="[09 Currency Leg1].[09 Currency Leg1].[Currency].&amp;amp;[MYR]" allsame="1"&gt;&lt;lookup un="[09 Currency Leg1].[09 Currency Leg1].[Currency].&amp;amp;[MYR]" cap="MYR - Malaysian Ringgit" ws="T_10_01" col="13" row="111" /&gt;&lt;lookup un="[09 Currency Leg1].[09 Currency Leg1].[Currency].&amp;amp;[MYR]" cap="MYR - Malaysian Ringgit" ws="T_10_01" col="13" row="112" /&gt;&lt;/lookups&gt;&lt;/memberlookup&gt;&lt;memberlookup cap="ILS - New shekel"&gt;&lt;lookups match="[09 Currency Leg1].[09 Currency Leg1].[Currency].&amp;amp;[ILS]" allsame="1"&gt;&lt;lookup un="[09 Currency Leg1].[09 Currency Leg1].[Currency].&amp;amp;[ILS]" cap="ILS - New shekel" ws="T_10_01" col="13" row="103" /&gt;&lt;lookup un="[09 Currency Leg1].[09 Currency Leg1].[Currency].&amp;amp;[ILS]" cap="ILS - New shekel" ws="T_10_01" col="13" row="104" /&gt;&lt;lookup un="[09 Currency Leg1].[09 Currency Leg1].[Currency].&amp;amp;[ILS]" cap="ILS - New shekel" ws="T_10_01" col="13" row="105" /&gt;&lt;/lookups&gt;&lt;/memberlookup&gt;&lt;memberlookup cap="JPY - Yen"&gt;&lt;lookups match="[09 Currency Leg1].[09 Currency Leg1].[Currency].&amp;amp;[JPY]" allsame="1"&gt;&lt;lookup un="[09 Currency Leg1].[09 Currency Leg1].[Currency].&amp;amp;[JPY]" cap="JPY - Yen" ws="T_10_01" col="13" row="107" /&gt;&lt;lookup un="[09 Currency Leg1].[09 Currency Leg1].[Currency].&amp;amp;[JPY]" cap="JPY - Yen" ws="T_10_01" col="13" row="105" /&gt;&lt;lookup un="[09 Currency Leg1].[09 Currency Leg1].[Currency].&amp;amp;[JPY]" cap="JPY - Yen" ws="T_10_01" col="13" row="106" /&gt;&lt;/lookups&gt;&lt;/memberlookup&gt;&lt;memberlookup cap="CNY - Renminbi"&gt;&lt;lookups match="[09 Currency Leg1].[09 Currency Leg1].[Currency].&amp;amp;[CNY]" allsame="1"&gt;&lt;lookup un="[09 Currency Leg1].[09 Currency Leg1].[Currency].&amp;amp;[CNY]" cap="CNY - Renminbi" ws="T_10_01" col="13" row="89" /&gt;&lt;lookup un="[09 Currency Leg1].[09 Currency Leg1].[Currency].&amp;amp;[CNY]" cap="CNY - Renminbi" ws="T_10_01" col="13" row="90" /&gt;&lt;lookup un="[09 Currency Leg1].[09 Currency Leg1].[Currency].&amp;amp;[CNY]" cap="CNY - Renminbi" ws="T_10_01" col="13" row="91" /&gt;&lt;/lookups&gt;&lt;/memberlookup&gt;&lt;memberlookup cap="ARS - Argentine Peso"&gt;&lt;lookups match="[09 Currency Leg1].[09 Currency Leg1].[Currency].&amp;amp;[ARS]" allsame="1"&gt;&lt;lookup un="[09 Currency Leg1].[09 Currency Leg1].[Currency].&amp;amp;[ARS]" cap="ARS - Argentine Peso" ws="T_10_01" col="13" row="82" /&gt;&lt;lookup un="[09 Currency Leg1].[09 Currency Leg1].[Currency].&amp;a</t>
  </si>
  <si>
    <t>mp;[ARS]" cap="ARS - Argentine Peso" ws="T_10_01" col="13" row="81" /&gt;&lt;/lookups&gt;&lt;/memberlookup&gt;&lt;memberlookup cap="SAR - Saudi riyal"&gt;&lt;lookups match="[09 Currency Leg1].[09 Currency Leg1].[Currency].&amp;amp;[SAR]" allsame="1"&gt;&lt;lookup un="[09 Currency Leg1].[09 Currency Leg1].[Currency].&amp;amp;[SAR]" cap="SAR - Saudi riyal" ws="T_10_01" col="13" row="122" /&gt;&lt;lookup un="[09 Currency Leg1].[09 Currency Leg1].[Currency].&amp;amp;[SAR]" cap="SAR - Saudi riyal" ws="T_10_01" col="13" row="121" /&gt;&lt;/lookups&gt;&lt;/memberlookup&gt;&lt;memberlookup cap="NOK - Norwegian krone"&gt;&lt;lookups match="[09 Currency Leg1].[09 Currency Leg1].[Currency].&amp;amp;[NOK]" allsame="1"&gt;&lt;lookup un="[09 Currency Leg1].[09 Currency Leg1].[Currency].&amp;amp;[NOK]" cap="NOK - Norwegian krone" ws="T_10_01" col="13" row="116" /&gt;&lt;lookup un="[09 Currency Leg1].[09 Currency Leg1].[Currency].&amp;amp;[NOK]" cap="NOK - Norwegian krone" ws="T_10_01" col="13" row="115" /&gt;&lt;/lookups&gt;&lt;/memberlookup&gt;&lt;memberlookup cap="PEN - Sol"&gt;&lt;lookups match="[09 Currency Leg1].[09 Currency Leg1].[Currency].&amp;amp;[PEN]" allsame="1"&gt;&lt;lookup un="[09 Currency Leg1].[09 Currency Leg1].[Currency].&amp;amp;[PEN]" cap="PEN - Sol" ws="T_10_01" col="13" row="117" /&gt;&lt;lookup un="[09 Currency Leg1].[09 Currency Leg1].[Currency].&amp;amp;[PEN]" cap="PEN - Sol" ws="T_10_01" col="13" row="116" /&gt;&lt;/lookups&gt;&lt;/memberlookup&gt;&lt;memberlookup cap="USD - US dollar"&gt;&lt;lookups match="[09 Currency Leg1].[09 Currency Leg1].[Currency].&amp;amp;[USD]" allsame="1"&gt;&lt;lookup un="[09 Currency Leg1].[09 Currency Leg1].[Currency].&amp;amp;[USD]" cap="USD - US dollar" ws="T_10_01" col="13" row="133" /&gt;&lt;lookup un="[09 Currency Leg1].[09 Currency Leg1].[Currency].&amp;amp;[USD]" cap="USD - US dollar" ws="T_10_01" col="13" row="132" /&gt;&lt;/lookups&gt;&lt;/memberlookup&gt;&lt;memberlookup cap="BGN - Lev"&gt;&lt;lookups match="[09 Currency Leg1].[09 Currency Leg1].[Currency].&amp;amp;[BGN]" allsame="1"&gt;&lt;lookup un="[09 Currency Leg1].[09 Currency Leg1].[Currency].&amp;amp;[BGN]" cap="BGN - Lev" ws="T_10_01" col="13" row="87" /&gt;&lt;lookup un="[09 Currency Leg1].[09 Currency Leg1].[Currency].&amp;amp;[BGN]" cap="BGN - Lev" ws="T_10_01" col="13" row="88" /&gt;&lt;lookup un="[09 Currency Leg1].[09 Currency Leg1].[Currency].&amp;amp;[BGN]" cap="BGN - Lev" ws="T_10_01" col="13" row="86" /&gt;&lt;/lookups&gt;&lt;/memberlookup&gt;&lt;memberlookup cap="BRL - Brazilian real"&gt;&lt;lookups match="[09 Currency Leg1].[09 Currency Leg1].[Currency].&amp;amp;[BRL]" allsame="1"&gt;&lt;lookup un="[09 Currency Leg1].[09 Currency Leg1].[Currency].&amp;amp;[BRL]" cap="BRL - Brazilian real" ws="T_10_01" col="13" row="85" /&gt;&lt;lookup un="[09 Currency Leg1].[09 Currency Leg1].[Currency].&amp;amp;[BRL]" cap="BRL - Brazilian real" ws="T_10_01" col="13" row="86" /&gt;&lt;/lookups&gt;&lt;/memberlookup&gt;&lt;memberlookup cap="SGD - Singapore dollar"&gt;&lt;lookups match="[09 Currency Leg1].[09 Currency Leg1].[Currency].&amp;amp;[SGD]" allsame="1"&gt;&lt;lookup un="[09 Currency Leg1].[09 Currency Leg1].[Currency].&amp;amp;[SGD]" cap="SGD - Singapore dollar" ws="T_10_01" col="13" row="122" /&gt;&lt;lookup un="[09 Currency Leg1].[09 Currency Leg1].[Currency].&amp;amp;[SGD]" cap="SGD - Singapore dollar" ws="T_10_01" col="13" row="123" /&gt;&lt;/lookups&gt;&lt;/memberlookup&gt;&lt;memberlookup cap="DKK - Danish krone"&gt;&lt;lookups match="[09 Currency Leg1].[09 Currency Leg1].[Currency].&amp;amp;[DKK]" allsame="1"&gt;&lt;lookup un="[09 Currency Leg1].[09 Currency Leg1].[Currency].&amp;amp;[DKK]" cap="DKK - Danish krone" ws="T_10_01" col="13" row="94" /&gt;&lt;lookup un="[09 Currency Leg1].[09 Currency Leg1].[Currency].&amp;amp;[DKK]" cap="DKK - Danish krone" ws="T_10_01" col="13" row="93" /&gt;&lt;/lookups&gt;&lt;/memberlookup&gt;&lt;memberlookup cap="CLP - Chilean Peso"&gt;&lt;lookups match="[09 Currency Leg1].[09 Currency Leg1].[Currency].&amp;amp;[CLP]" allsame="1"&gt;&lt;lookup un="[09 Currency Leg1].[09 Currency Leg1].[Currency].&amp;amp;[CLP]" cap="CLP - Chilean Peso" ws="T_10_01" col="13" row="90" /&gt;&lt;lookup un="[09 Currency Leg1].[09 Currency Leg1].[Currency].&amp;amp;[CLP]" cap="CLP - Chilean Peso" ws="T_10_01" col="13" row="89" /&gt;&lt;/lookups&gt;&lt;/memberlookup&gt;&lt;memberlookup cap="RON - Romanian leu"&gt;&lt;lookups match="[09 Currency Leg1].[09 Currency Leg1].[Currency].&amp;amp;[RON]" allsame="1"&gt;&lt;lookup un="[09 Currency Leg1].[09 Currency Leg1].[Currency].&amp;amp;[RON]" cap="RON - Romanian leu" ws="T_10_01" col="13" row="121" /&gt;&lt;lookup un="[09 Currency Leg1].[09 Currency Leg1].[Currency].&amp;amp;[RON]" cap="RON - Romanian leu" ws="T_10_01" col="13" row="120" /&gt;&lt;/lookups&gt;&lt;/memberlookup&gt;&lt;memberlookup cap="MYR - Malaysian ringgit"&gt;&lt;lookups match="[09 Currency Leg1].[09 Currency Leg1].[Currency].&amp;amp;[MYR]" allsame="1"&gt;&lt;lookup un="[09 Currency Leg1].[09 Currency Leg1].[Currency].&amp;amp;[MYR]" cap="MYR - Malaysian ringgit" ws="T_10_01" col="13" row="112" /&gt;&lt;lookup un="[09 Currency Leg1].[09 Currency Leg1].[Currency].&amp;amp;[MYR]" cap="MYR - Malaysian ringgit" ws="T_10_01" col="13" row="111" /&gt;&lt;lookup un="[09 Currency Leg1].[09 Currency Leg1].[Currency].&amp;amp;[MYR]" cap="MYR - Malaysian ringgit" ws="T_10_01" col="13" row="110" /&gt;&lt;/lookups&gt;&lt;/memberlookup&gt;&lt;memberlookup cap="CAD - Canadian Dollar"&gt;&lt;lookups match="[09 Currency Leg1].[09 Currency Leg1].[Currency].&amp;amp;[CAD]" allsame="1"&gt;&lt;lookup un="[09 Currency Leg1].[09 Currency Leg1].[Currency].&amp;amp;[CAD]" cap="CAD - Canadian Dollar" ws="T_10_01" col="13" row="89" /&gt;&lt;lookup un="[09 Currency Leg1].[09 Currency Leg1].[Currency].&amp;amp;[CAD]" cap="CAD - Canadian Dollar" ws="T_10_01" col="13" row="88" /&gt;&lt;/lookups&gt;&lt;/memberlookup&gt;&lt;memberlookup cap="CHF - Swiss Franc"&gt;&lt;lookups match="[09 Currency Leg1].[09 Currency Leg1].[Currency].&amp;amp;[CHF]" allsame="1"&gt;&lt;lookup un="[09 Currency Leg1].[09 Currency Leg1].[Currency].&amp;amp;[CHF]" cap="CHF - Swiss Franc" ws="T_10_01" col="13" row="127" /&gt;&lt;lookup un="[09 Currency Leg1].[09 Currency Leg1].[Currency].&amp;amp;[CHF]" cap="CHF - Swiss Franc" ws="T_10_01" col="13" row="128" /&gt;&lt;/lookups&gt;&lt;/memberlookup&gt;&lt;memberlookup cap="CZK - Czech Koruna"&gt;&lt;lookups match="[09 Currency Leg1].[09 Currency Leg1].[Currency].&amp;amp;[CZK]" allsame="1"&gt;&lt;lookup un="[09 Currency Leg1].[09 Currency Leg1].[Currency].&amp;amp;[CZK]" cap="CZK - Czech Koruna" ws="T_10_01" col="13" row="93" /&gt;&lt;lookup un="[09 Currency Leg1].[09 Currency Leg1].[Currency].&amp;amp;[CZK]" cap="CZK - Czech Koruna" ws="T_10_01" col="13" row="94" /&gt;&lt;/lookups&gt;&lt;/memberlookup&gt;&lt;memberlookup cap="MXN - Mexican peso"&gt;&lt;lookups match="[09 Currency Leg1].[09 Currency Leg1].[Currency].&amp;amp;[MXN]" allsame="1"&gt;&lt;lookup un="[09 Currency Leg1].[09 Currency Leg1].[Currency].&amp;amp;[MXN]" cap="MXN - Mexican peso" ws="T_10_01" col="13" row="113" /&gt;&lt;lookup un="[09 Currency Leg1].[09 Currency Leg1].[Currency].&amp;amp;[MXN]" cap="MXN - Mexican peso" ws="T_10_01" col="13" row="112" /&gt;&lt;/lookups&gt;&lt;/memberlookup&gt;&lt;memberlookup cap="THB - Baht"&gt;&lt;lookups match="[09 Currency Leg1].[09 Currency Leg1].[Currency].&amp;amp;[THB]" allsame="1"&gt;&lt;lookup un="[09 Currency Leg1].[09 Currency Leg1].[Currency].&amp;amp;[THB]" cap="THB - Baht" ws="T_10_01" col="13" row="129" /&gt;&lt;lookup un="[09 Currency Leg1].[09 Currency Leg1].[Currency].&amp;amp;[THB]" cap="THB - Baht" ws="T_10_01" col="13" row="128" /&gt;&lt;/lookups&gt;&lt;/memberlookup&gt;&lt;memberlookup cap="ZAR - Rand"&gt;&lt;lookups match="[09 Currency Leg1].[09 Currency Leg1].[Currency].&amp;amp;[ZAR]" allsame="1"&gt;&lt;lookup un="[09 Currency Leg1].[09 Currency Leg1].[Currency].&amp;amp;[ZAR]" cap="ZAR - Rand" ws="T_10_01" col="13" row="124" /&gt;&lt;lookup un="[09 Currency Leg1].[09 Currency Leg1].[Currency].&amp;amp;[ZAR]" cap="ZAR - Rand" ws="T_10_01" col="13" row="125" /&gt;&lt;/lookups&gt;&lt;/memberlookup&gt;&lt;memberlookup cap="COP - Colombian peso"&gt;&lt;lookups match="[09 Currency Leg1].[09 Currency Leg1].[Currency].&amp;amp;[COP]" allsame="1"&gt;&lt;lookup un="[09 Currency Leg1].[09 Currency Leg1].[Currency].&amp;amp;[COP]" cap="COP - Colombian peso" ws="T_10_01" col="13" row="91" /&gt;&lt;lookup un="[09 Currency Leg1].[09 Currency Leg1].[Currency].&amp;amp;[COP]" cap="COP - Colombian peso" ws="T_10_01" col="13" row="92" /&gt;&lt;/lookups&gt;&lt;/memberlookup&gt;&lt;memberlookup cap="CAD - Canadian dollar"&gt;&lt;lookups match="[09 Currency Leg1].[09 Currency Leg1].[Currency].&amp;amp;[CAD]" allsame="1"&gt;&lt;lookup un="[09 Currency Leg1].[09 Currency Leg1].[Currency].&amp;amp;[CAD]" cap="CAD - Canadian dollar" ws="T_10_01" col="13" row="87" /&gt;&lt;lookup un="[09 Currency Leg1].[09 Currency Leg1].[Currency].&amp;amp;[CAD]" cap="CAD - Canadian dollar" ws="T_10_01" col="13" row="88" /&gt;&lt;/lookups&gt;&lt;/memberlookup&gt;&lt;memberlookup cap="SEK - Swedish Krona"&gt;&lt;lookups match="[09 Currency Leg1].[09 Currency Leg1].[Currency].&amp;amp;[SEK]" allsame="1"&gt;&lt;lookup un="[09 Currency Leg1].[09 Currency Leg1].[Currency].&amp;amp;[SEK]" cap="SEK - Swedish Krona" ws="T_10_01" col="13" row="126" /&gt;&lt;lookup un="[09 Currency Leg1].[09 Currency Leg1].[Currency].&amp;amp;[SEK]" cap="SEK - Swedish Krona" ws="T_10_01" col="13" row="127" /&gt;&lt;/lookups&gt;&lt;/memberlookup&gt;&lt;memberlookup cap="AUD - Australian dollar"&gt;&lt;lookups match="[09 Currency Leg1].[09 Currency Leg1].[Currency].&amp;amp;[AUD]" allsame="1"&gt;&lt;lookup un="[09 Currency Leg1].[09 Currency Leg1].[Currency].&amp;amp;[AUD]" cap="AUD - Australian dollar" ws="T_10_01" col="13" row="81" /&gt;&lt;lookup un="[09 Currency Leg1].[09 Currency Leg1].[Currency].&amp;amp;[AUD]" cap="AUD - Australian dollar" ws="T_10_01" col="13" row="82" /&gt;&lt;/lookups&gt;&lt;/memberlookup&gt;&lt;memberlookup cap="KRW - Won"&gt;&lt;lookups match="[09 Currency Leg1].[09 Currency Leg1].[Currency].&amp;amp;[KRW]" allsame="1"&gt;&lt;lookup un="[09 Currency Leg1].[09 Currency Leg1].[Currency].&amp;amp;[KRW]" cap="KRW - Won" ws="T_10_01" col="13" row="108" /&gt;&lt;lookup un="[09 Currency Leg1].[09 Currency Leg1].[Currency].&amp;amp;[KRW]" cap="KRW - Won" ws="T_10_01" col="13" row="106" /&gt;&lt;lookup un="[09 Currency Leg1].[09 Currency Leg1].[Currency].&amp;amp;[KRW]" cap="KRW - Won" ws="T_10_01" col="13" row="107" /&gt;&lt;/lookups&gt;&lt;/memberlookup&gt;&lt;memberlookup cap="BHD - Bahraini dinar"&gt;&lt;lookups match="[09 Currency Leg1].[09 Currency Leg1].[Currency].&amp;amp;[BHD]" allsame="1"&gt;&lt;lookup un="[09 Currency Leg1].[09 Currency Leg1].[Currency].&amp;amp;[BHD]" cap="BHD - Bahraini dinar" ws="T_10_01" col="13" row="83" /&gt;&lt;lookup un="[09 Currency Leg1].[09 Currency Leg1].[Currency].&amp;amp;[BHD]" cap="BHD - Bahraini dinar" ws="T_10_01" col="13" row="84" /&gt;&lt;/lookups&gt;&lt;/memberlookup&gt;&lt;memberlookup cap="PLN - Zloty"&gt;&lt;lookups match="[09 Currency Leg1].[09 Currency Leg1].[Currency].&amp;amp;[PLN]" allsame="1"&gt;&lt;lookup un="[09 Currency Leg1].[09 Currency Leg1].[Currency].&amp;amp;[PLN]" cap="PLN - Zloty" ws="T_10_01" col="13" row="119" /&gt;&lt;lookup un="[09 Currency Leg1].[09 Currency Leg1].[Currency].&amp;amp;[PLN]" cap="PLN - Zloty" ws="T_10_01" col="13" row="118" /&gt;&lt;/lookups&gt;&lt;/memberlookup&gt;&lt;memberlookup cap="PHP - Philippine peso"&gt;&lt;lookups match="[09 Currency Leg1].[09 Currency Leg1].[Currency].&amp;amp;[PHP]" allsame="1"&gt;&lt;lookup un="[09 Currency Leg1].[09 Currency Leg1].[Currency].&amp;amp;[PHP]" cap="PHP - Philippine peso" ws="T_10_01" col="13" row="118" /&gt;&lt;lookup un="[09 Currency Leg1].[09 Currency Leg1].[Currency].&amp;amp;[PHP]" cap="PHP - Philippine peso" ws="T_10_01" col="13" row="117" /&gt;&lt;/lookups&gt;&lt;/memberlookup&gt;&lt;memberlookup cap="ARS - Argentine peso"&gt;&lt;lookups match="[09 Currency Leg1].[09 Currency Leg1].[Currency].&amp;amp;[ARS]" allsame="1"&gt;&lt;lookup un="[09 Currency Leg1].[09 Currency Leg1].[Currency].&amp;amp;[ARS]" cap="ARS - Argentine peso" ws="T_10_01" col="13" row="81" /&gt;&lt;lookup un="[09 Currency Leg1].[09 Currency Leg1].[Currency].&amp;amp;[ARS]" cap="ARS - Argentine peso" ws="T_10_01" col="13" row="80" /&gt;&lt;/lookups&gt;&lt;/memberlookup&gt;&lt;memberlookup cap="BHD - Bahraini Dinar"&gt;&lt;lookups match="[09 Currency Leg1].[09 Currency Leg1].[Currency].&amp;amp;[BHD]" allsame="1"&gt;&lt;lookup un="[09 Currency Leg1].[09 Currency Leg1].[Currency].&amp;amp;[BHD]" cap="BHD - Bahraini Dinar" ws="T_10_01" col="13" row="84" /&gt;&lt;lookup un="[09 Currency Leg1].[09 Currency Leg1].[Currency].&amp;amp;[BHD]" cap="BHD - Bahraini Dinar" ws="T_10_01" col="13" row="85" /&gt;&lt;/lookups&gt;&lt;/memberlookup&gt;&lt;memberlookup cap="SAR - Saudi Riyal"&gt;&lt;lookups match="[09 Currency Leg1].[09 Currency Leg1].[Currency].&amp;amp;[SAR]" allsame="1"&gt;&lt;lookup un="[09 Currency Leg1].[09 Currency Leg1].[Currency].&amp;amp;[SAR]" cap="SAR - Saudi Riyal" ws="T_10_01" col="13" row="122" /&gt;&lt;lookup un="[09 Currency Leg1].[09 Currency Leg1].[Currency].&amp;amp;[SAR]" cap="SAR - Saudi Riyal" ws="T_10_01" col="13" row="121" /&gt;&lt;/lookups&gt;&lt;/memberlookup&gt;&lt;memberlookup cap="HKD - Hong Kong dollar"&gt;&lt;lookups match="[09 Currency Leg1].[09 Currency Leg1].[Currency].&amp;amp;[HKD]" allsame="1"&gt;&lt;lookup un="[09 Currency Leg1].[09 Currency Leg1].[Currency].&amp;amp;[HKD]" cap="HKD - Hong Kong dollar" ws="T_10_01" col="13" row="99" /&gt;&lt;lookup un="[09 Currency Leg1].[09 Currency Leg1].[Currency].&amp;amp;[HKD]" cap="HKD - Hong Kong dollar" ws="T_10_01" col="13" row="98" /&gt;&lt;/lookups&gt;&lt;/memberlookup&gt;&lt;memberlookup cap="SGD - Singapore Dollar"&gt;&lt;lookups match="[09 Currency Leg1].[09 Currency Leg1].[Currency].&amp;amp;[SGD]" allsame="1"&gt;&lt;lookup un="[09 Currency Leg1].[09 Currency Leg1].[Currency].&amp;amp;[SGD]" cap="SGD - Singapore Dollar" ws="T_10_01" col="13" row="123" /&gt;&lt;lookup un="[09 Currency Leg1].[09 Currency Leg1].[Currency].&amp;amp;[SGD]" cap="SGD - Singapore Dollar" ws="T_10_01" col="13" row="122" /&gt;&lt;/lookups&gt;&lt;/memberlookup&gt;&lt;memberlookup cap="CLP - Chilean peso"&gt;&lt;lookups match="[09 Currency Leg1].[09 Currency Leg1].[Currency].&amp;amp;[CLP]" allsame="1"&gt;&lt;lookup un="[09 Currency Leg1].[09 Currency Leg1].[Currency].&amp;amp;[CLP]" cap="CLP - Chilean peso" ws="T_10_01" col="13" row="89" /&gt;&lt;lookup un="[09 Currency Leg1].[09 Currency Leg1].[Currency].&amp;amp;[CLP]" cap="CLP - Chilean peso" ws="T_10_01" col="13" row="88" /&gt;&lt;/lookups&gt;&lt;/memberlookup&gt;&lt;memberlookup cap="NOK - Norwegian Krone"&gt;&lt;lookups match="[09 Currency Leg1].[09 Currency Leg1].[Currency].&amp;amp;[NOK]" allsame="1"&gt;&lt;lookup un="[09 Currency Leg1].[09 Currency Leg1].[Currency].&amp;amp;[NOK]" cap="NOK - Norwegian Krone" ws="T_10_01" col="13" row="116" /&gt;&lt;lookup un="[09 Currency Leg1].[09 Currency Leg1].[Currency].&amp;amp;[NOK]" cap="NOK - Norwegian Krone" ws="T_10_01" col="13" row="115" /&gt;&lt;/lookups&gt;&lt;/memberlookup&gt;&lt;memberlookup cap="USD - US Dollar"&gt;&lt;lookups match="[09 Currency Leg1].[09 Currency Leg1].[Currency].&amp;amp;[USD]" allsame="1"&gt;&lt;lookup un="[09 Currency Leg1].[09 Currency Leg1].[Currency].&amp;amp;[USD]" cap="USD - US Dollar" ws="T_10_01" col="13" row="132" /&gt;&lt;lookup un="[09 Currency Leg1].[09 Currency Leg1].[Currency].&amp;amp;[USD]" cap="USD - US Dollar" ws="T_10_01" col="13" row="133" /&gt;&lt;lookup un="[09 Currency Leg1].[09 Currency Leg1].[Currency].&amp;amp;[USD]" cap="USD - US Dollar" ws="T_10_01" col="13" row="134" /&gt;&lt;/lookups&gt;&lt;/memberlookup&gt;&lt;memberlookup cap="TRY - Turkish lira"&gt;&lt;lookups match="[09 Currency Leg1].[09 Currency Leg1].[Currency].&amp;amp;[TRY]" allsame="1"&gt;&lt;lookup un="[09 Currency Leg1].[09 Currency Leg1].[Currency].&amp;amp;[TRY]" cap="TRY - Turkish lira" ws="T_10_01" col="13" row="130" /&gt;&lt;lookup un="[09 Currency Leg1].[09 Currency Leg1].[Currency].&amp;amp;[TRY]" cap="TRY - Turkish lira" ws="T_10_01" col="13" row="129" /&gt;&lt;/lookups&gt;&lt;/memberlookup&gt;&lt;memberlookup cap="DKK - Danish Krone"&gt;&lt;lookups match="[09 Currency Leg1].[09 Currency Leg1].[Currency].&amp;amp;[DKK]" allsame="1"&gt;&lt;lookup un="[09 Currency Leg1].[09 Currency Leg1].[Currency].&amp;amp;[DKK]" cap="DKK - Danish Krone" ws="T_10_01" col="13" row="94" /&gt;&lt;lookup un="[09 Currency Leg1].[09 Currency Leg1].[Currency].&amp;amp;[DKK]" cap="DKK - Danish Krone" ws="T_10_01" col="13" row="95" /&gt;&lt;/lookups&gt;&lt;/memberlookup&gt;&lt;memberlookup cap="HUF - Forint"&gt;&lt;lookups match="[09 Currency Leg1].[09 Currency Leg1].[Currency].&amp;amp;[HUF]" allsame="1"&gt;&lt;lookup un="[09 Currency Leg1].[09 Currency Leg1].[Currency].&amp;amp;[HUF]" cap="HUF - Forint" ws="T_10_01" col="13" row="100" /&gt;&lt;lookup un="[09 Currency Leg1].[09 Currency Leg1].[Currency].&amp;amp;[HUF]" cap="HUF - Forint" ws="T_10_01" col="13" row="99" /&gt;&lt;lookup un="[09 Currency Leg1].[09 Currency Leg1].[Currency].&amp;amp;[HUF]" cap="HUF - Forint" ws="T_10_01" col="13" row="101" /&gt;&lt;/lookups&gt;&lt;/memberlookup&gt;&lt;memberlookup cap="CHF - Swiss franc"&gt;&lt;lookups match="[09 Currency Leg1].[09 Currency Leg1].[Currency].&amp;amp;[CHF]" allsame="1"&gt;&lt;lookup un="[09 Currency Leg1].[09 Currency Leg1].[Currency].&amp;amp;[CHF]" cap="CHF - Swiss franc" ws="T_10_01" col="13" row="128" /&gt;&lt;lookup un="[09 Currency Leg1].[09 Currency Leg1].[Currency].&amp;amp;[CHF]" cap="CHF - Swiss franc" ws="T_10_01" col="13" row="127" /&gt;&lt;/lookups&gt;&lt;/memberlookup&gt;&lt;/memberlookupsbyhier&gt;&lt;memberlookupsbyhier hier="[90 Cube Type].[Cube Type]"&gt;&lt;memberlookup cap="Provisional"&gt;&lt;lookups match="[90 Cube Type].[Cube Type].&amp;amp;[20]" allsame="1"&gt;&lt;lookup un="[90 Cube Type].[Cube Type].&amp;amp;[20]" cap="Provisional" ws="T_10_01" col="12" row="73" /&gt;&lt;lookup un="[90 Cube Type].[Cube Type].&amp;amp;[20]" cap="Provisional" ws="T_10_01" col="12" row="71" /&gt;&lt;lookup un="[90 Cube Type].[Cube Type].&amp;amp;[20]" cap="Provisional" ws="T_10_01" col="12" row="72"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/&gt;&lt;/qlikqueryopt&gt;&lt;incortaqueryopt&gt;&lt;queryoptimiser /&gt;&lt;/incortaqueryopt&gt;&lt;anaplanqueryopt&gt;&lt;queryoptimiser /&gt;&lt;/anaplanqueryopt&gt;&lt;essrestqueryopt&gt;&lt;queryoptimiser /&gt;&lt;/essrestqueryopt&gt;&lt;/queryengine&gt;&lt;formulabreakoutdefinitions /&gt;&lt;writeback allowWriteback="0" entryMode="Online" atLevel="LowestOnly" highlightMembers="0" highlightData="0" highlightColour="0" changedColour="0" spreadMethod="" weightExpression="" writetodatamember="0" allowWritebackMemProps="0" useBatches="0" cellMustBeUnlocked="0" /&gt;&lt;maxgridrefreshdepth&gt;5&lt;/maxgridrefreshdepth&gt;&lt;/book&gt;</t>
  </si>
  <si>
    <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   </t>
    </r>
    <r>
      <rPr>
        <vertAlign val="superscript"/>
        <sz val="7"/>
        <rFont val="Segoe UI"/>
        <family val="2"/>
      </rPr>
      <t>2</t>
    </r>
    <r>
      <rPr>
        <sz val="7"/>
        <rFont val="Segoe UI"/>
        <family val="2"/>
      </rPr>
      <t xml:space="preserve"> Because two currencies are involved in each transaction, the sum of transactions in individual currencies comes to twice the total reported turnover.    </t>
    </r>
    <r>
      <rPr>
        <vertAlign val="superscript"/>
        <sz val="7"/>
        <rFont val="Segoe UI"/>
        <family val="2"/>
      </rPr>
      <t>3</t>
    </r>
    <r>
      <rPr>
        <sz val="7"/>
        <rFont val="Segoe UI"/>
        <family val="2"/>
      </rPr>
      <t xml:space="preserve"> Includes all participating countries’ currencies other than the ones listed.   </t>
    </r>
    <r>
      <rPr>
        <vertAlign val="superscript"/>
        <sz val="7"/>
        <rFont val="Segoe UI"/>
        <family val="2"/>
      </rPr>
      <t>4</t>
    </r>
    <r>
      <rPr>
        <sz val="7"/>
        <rFont val="Segoe UI"/>
        <family val="2"/>
      </rPr>
      <t xml:space="preserve"> Difference between total and listed components. </t>
    </r>
  </si>
  <si>
    <r>
      <t>1</t>
    </r>
    <r>
      <rPr>
        <sz val="7"/>
        <rFont val="Segoe UI"/>
        <family val="2"/>
      </rPr>
      <t xml:space="preserve"> Spot transactions, outright forwards, foreign exchange swaps, currency swaps, options and other products. Adjusted for local inter-dealer double-counting. Data may differ slightly from national survey data owing to differences in aggregation and rounding. See annex for abbreviations.   </t>
    </r>
    <r>
      <rPr>
        <vertAlign val="superscript"/>
        <sz val="7"/>
        <rFont val="Segoe UI"/>
        <family val="2"/>
      </rPr>
      <t>2</t>
    </r>
    <r>
      <rPr>
        <sz val="7"/>
        <rFont val="Segoe UI"/>
        <family val="2"/>
      </rPr>
      <t xml:space="preserve"> Because two currencies are involved in each transaction, the sum of transactions in individual currencies comes to twice the total reported turnover.</t>
    </r>
    <r>
      <rPr>
        <vertAlign val="superscript"/>
        <sz val="7"/>
        <rFont val="Segoe UI"/>
        <family val="2"/>
      </rPr>
      <t xml:space="preserve">. </t>
    </r>
    <r>
      <rPr>
        <sz val="7"/>
        <rFont val="Segoe UI"/>
        <family val="2"/>
      </rPr>
      <t>In this and all other tables by country the United Arab Emirates since 2022 include the Dubai Financial Services Authority data.</t>
    </r>
  </si>
  <si>
    <r>
      <t>1</t>
    </r>
    <r>
      <rPr>
        <sz val="7"/>
        <rFont val="Segoe UI"/>
        <family val="2"/>
      </rPr>
      <t xml:space="preserve"> Spot transactions, outright forwards, foreign exchange swaps, currency swaps, options and other products. Adjusted for local inter-dealer double-counting. Data may differ slightly from national survey data owing to differences in aggregation and rounding. See annex for abbreviations.   </t>
    </r>
    <r>
      <rPr>
        <vertAlign val="superscript"/>
        <sz val="7"/>
        <rFont val="Segoe UI"/>
        <family val="2"/>
      </rPr>
      <t>2</t>
    </r>
    <r>
      <rPr>
        <sz val="7"/>
        <rFont val="Segoe UI"/>
        <family val="2"/>
      </rPr>
      <t xml:space="preserve"> Because two currencies are involved in each transaction, the sum of transactions in individual currencies comes to twice the total reported turnover.</t>
    </r>
  </si>
  <si>
    <r>
      <t>1</t>
    </r>
    <r>
      <rPr>
        <sz val="7"/>
        <rFont val="Segoe UI"/>
        <family val="2"/>
      </rPr>
      <t xml:space="preserve"> Spot transactions, outright forwards, foreign exchange swaps, currency swaps, options and other products. Adjusted for local inter-dealer double-counting. Data may differ slightly from national survey data owing to differences in aggregation and rounding. See annex for abbreviations.   </t>
    </r>
    <r>
      <rPr>
        <vertAlign val="superscript"/>
        <sz val="7"/>
        <rFont val="Segoe UI"/>
        <family val="2"/>
      </rPr>
      <t>2</t>
    </r>
    <r>
      <rPr>
        <sz val="7"/>
        <rFont val="Segoe UI"/>
        <family val="2"/>
      </rPr>
      <t xml:space="preserve"> Because two currencies are involved in each transaction, the sum of transactions in individual currencies comes to twice the total reported turnover.   </t>
    </r>
    <r>
      <rPr>
        <vertAlign val="superscript"/>
        <sz val="7"/>
        <rFont val="Segoe UI"/>
        <family val="2"/>
      </rPr>
      <t>3</t>
    </r>
    <r>
      <rPr>
        <sz val="7"/>
        <rFont val="Segoe UI"/>
        <family val="2"/>
      </rPr>
      <t xml:space="preserve"> Includes all participating countries’ currencies other than the ones listed.   </t>
    </r>
    <r>
      <rPr>
        <vertAlign val="superscript"/>
        <sz val="7"/>
        <rFont val="Segoe UI"/>
        <family val="2"/>
      </rPr>
      <t>4</t>
    </r>
    <r>
      <rPr>
        <sz val="7"/>
        <rFont val="Segoe UI"/>
        <family val="2"/>
      </rPr>
      <t xml:space="preserve"> Difference between total and listed components. </t>
    </r>
  </si>
  <si>
    <r>
      <t xml:space="preserve">1 </t>
    </r>
    <r>
      <rPr>
        <sz val="7"/>
        <rFont val="Segoe UI"/>
        <family val="2"/>
      </rPr>
      <t>Spot transactions, outright forwards, foreign exchange swaps, currency swaps, options and other products. Adjusted for local inter-dealer double-counting (ie “net-gross” basis). Data may differ slightly from national survey data owing to differences in aggregation and rounding. See annex for abbreviations.</t>
    </r>
  </si>
  <si>
    <r>
      <t xml:space="preserve">1 </t>
    </r>
    <r>
      <rPr>
        <sz val="7"/>
        <rFont val="Segoe UI"/>
        <family val="2"/>
      </rPr>
      <t xml:space="preserve">Spot transactions, outright forwards, foreign exchange swaps, currency swaps, options and other products. Adjusted for local inter-dealer double-counting (ie “net-gross” basis). Data may differ slightly from national survey data owing to differences in aggregation and rounding. See annex for abbreviations.   </t>
    </r>
    <r>
      <rPr>
        <vertAlign val="superscript"/>
        <sz val="7"/>
        <rFont val="Segoe UI"/>
        <family val="2"/>
      </rPr>
      <t>2</t>
    </r>
    <r>
      <rPr>
        <sz val="7"/>
        <rFont val="Segoe UI"/>
        <family val="2"/>
      </rPr>
      <t xml:space="preserve"> Difference between total and listed components. </t>
    </r>
  </si>
  <si>
    <r>
      <rPr>
        <vertAlign val="superscript"/>
        <sz val="7"/>
        <rFont val="Segoe UI"/>
        <family val="2"/>
      </rPr>
      <t>1</t>
    </r>
    <r>
      <rPr>
        <sz val="7"/>
        <rFont val="Segoe UI"/>
        <family val="2"/>
      </rPr>
      <t xml:space="preserve"> Spot transactions, outright forwards, foreign exchange swaps, currency swaps, options and other products. Adjusted for local inter-dealer double-counting (ie “net-gross” basis). Data may differ slightly from national survey data owing to differences in aggregation and rounding. See annex for abbreviations.</t>
    </r>
  </si>
  <si>
    <r>
      <rPr>
        <vertAlign val="superscript"/>
        <sz val="7"/>
        <rFont val="Segoe UI"/>
        <family val="2"/>
      </rPr>
      <t>1</t>
    </r>
    <r>
      <rPr>
        <sz val="7"/>
        <rFont val="Segoe UI"/>
        <family val="2"/>
      </rPr>
      <t xml:space="preserve"> Spot transactions, outright forwards, foreign exchange swaps, currency swaps, options and other products. Adjusted for local inter-dealer double-counting (ie “net-gross” basis). Data may differ slightly from national survey data owing to differences in aggregation and rounding. See annex for abbreviations.   </t>
    </r>
    <r>
      <rPr>
        <vertAlign val="superscript"/>
        <sz val="7"/>
        <rFont val="Segoe UI"/>
        <family val="2"/>
      </rPr>
      <t>2</t>
    </r>
    <r>
      <rPr>
        <sz val="7"/>
        <rFont val="Segoe UI"/>
        <family val="2"/>
      </rPr>
      <t xml:space="preserve"> Difference between total and listed components. </t>
    </r>
  </si>
  <si>
    <r>
      <t>1</t>
    </r>
    <r>
      <rPr>
        <sz val="7"/>
        <rFont val="Segoe UI"/>
        <family val="2"/>
      </rPr>
      <t xml:space="preserve"> Spot transactions, outright forwards, foreign exchange swaps, currency swaps, options and other products. Adjusted for local inter-dealer double-counting (ie “net-gross” basis). Data may differ slightly from national survey data owing to differences in aggregation and rounding. See annex for abbreviations.</t>
    </r>
  </si>
  <si>
    <r>
      <t>1</t>
    </r>
    <r>
      <rPr>
        <sz val="7"/>
        <rFont val="Segoe UI"/>
        <family val="2"/>
      </rPr>
      <t xml:space="preserve"> Spot transactions, outright forwards, foreign exchange swaps, currency swaps, options and other products. Adjusted for local inter-dealer double-counting (ie “net-gross” basis). Data may differ slightly from national survey data owing to differences in aggregation and rounding. See annex for abbreviations.   </t>
    </r>
    <r>
      <rPr>
        <vertAlign val="superscript"/>
        <sz val="7"/>
        <rFont val="Segoe UI"/>
        <family val="2"/>
      </rPr>
      <t>2</t>
    </r>
    <r>
      <rPr>
        <sz val="7"/>
        <rFont val="Segoe UI"/>
        <family val="2"/>
      </rPr>
      <t xml:space="preserve"> Difference between total and listed components. </t>
    </r>
  </si>
  <si>
    <r>
      <rPr>
        <vertAlign val="superscript"/>
        <sz val="7"/>
        <rFont val="Segoe UI"/>
        <family val="2"/>
      </rPr>
      <t xml:space="preserve">1 </t>
    </r>
    <r>
      <rPr>
        <sz val="7"/>
        <rFont val="Segoe UI"/>
        <family val="2"/>
      </rPr>
      <t xml:space="preserve">Spot transactions, outright forwards, foreign exchange swaps, currency swaps, options and other products. Data may differ slightly from national survey data owing to differences in aggregation and rounding.   </t>
    </r>
    <r>
      <rPr>
        <vertAlign val="superscript"/>
        <sz val="7"/>
        <rFont val="Segoe UI"/>
        <family val="2"/>
      </rPr>
      <t xml:space="preserve">2 </t>
    </r>
    <r>
      <rPr>
        <sz val="7"/>
        <rFont val="Segoe UI"/>
        <family val="2"/>
      </rPr>
      <t xml:space="preserve">Not adjusted for inter-dealer double-counting (ie “gross-gross” basis).   </t>
    </r>
    <r>
      <rPr>
        <vertAlign val="superscript"/>
        <sz val="7"/>
        <rFont val="Segoe UI"/>
        <family val="2"/>
      </rPr>
      <t xml:space="preserve">3 </t>
    </r>
    <r>
      <rPr>
        <sz val="7"/>
        <rFont val="Segoe UI"/>
        <family val="2"/>
      </rPr>
      <t xml:space="preserve">Adjusted for local inter-dealer double-counting (ie “net-gross” basis). Excludes derivatives reported as "other instruments".   </t>
    </r>
    <r>
      <rPr>
        <vertAlign val="superscript"/>
        <sz val="7"/>
        <rFont val="Segoe UI"/>
        <family val="2"/>
      </rPr>
      <t>4</t>
    </r>
    <r>
      <rPr>
        <sz val="7"/>
        <rFont val="Segoe UI"/>
        <family val="2"/>
      </rPr>
      <t xml:space="preserve"> Adjusted for local and cross-border inter-dealer double-counting (ie “net-net” basis). Excludes derivatvies reported as "other products".</t>
    </r>
  </si>
  <si>
    <r>
      <t xml:space="preserve">1 </t>
    </r>
    <r>
      <rPr>
        <sz val="7"/>
        <rFont val="Segoe UI"/>
        <family val="2"/>
      </rPr>
      <t xml:space="preserve">Adjusted for local inter-dealer double-counting (ie “net-gross” basis). Data may differ slightly from national survey data owing to differences in aggregation and rounding.  </t>
    </r>
  </si>
  <si>
    <r>
      <t xml:space="preserve">1 </t>
    </r>
    <r>
      <rPr>
        <sz val="7"/>
        <rFont val="Segoe UI"/>
        <family val="2"/>
      </rPr>
      <t xml:space="preserve">Adjusted for local inter-dealer double-counting (ie “net-gross” basis). Since data on the maturity breakdown were only collected on a gross basis, data on a net basis have been calculated by adjusting the gross data proportionally. Data may differ slightly from national survey data owing to differences in aggregation and rounding.      </t>
    </r>
  </si>
  <si>
    <r>
      <t xml:space="preserve">1 </t>
    </r>
    <r>
      <rPr>
        <sz val="7"/>
        <rFont val="Segoe UI"/>
        <family val="2"/>
      </rPr>
      <t xml:space="preserve">Spot transactions, outright forwards, foreign exchange swaps, currency swaps, options and other products.  Adjusted for local inter-dealer double-counting (ie “net-gross” basis). Data may differ slightly from national survey data owing to differences in aggregation and rounding. The data for the Netherlands are not fully comparable over time due to reporting improvements in 2013. The 2019 data for Switzerland are not fully comparable with past periods due to reporting improvements in 2019. The United Arab Emirates since 2022 include the Dubai Financial Services Authority data.   </t>
    </r>
    <r>
      <rPr>
        <vertAlign val="superscript"/>
        <sz val="7"/>
        <rFont val="Segoe UI"/>
        <family val="2"/>
      </rPr>
      <t xml:space="preserve"> </t>
    </r>
    <r>
      <rPr>
        <sz val="7"/>
        <rFont val="Segoe UI"/>
        <family val="2"/>
      </rPr>
      <t>*  Revised data.</t>
    </r>
  </si>
  <si>
    <r>
      <t xml:space="preserve">1 </t>
    </r>
    <r>
      <rPr>
        <sz val="7"/>
        <rFont val="Segoe UI"/>
        <family val="2"/>
      </rPr>
      <t xml:space="preserve">Adjusted for local inter-dealer double-counting (ie “net-gross” basis). Data may differ slightly from national survey data owing to differences in aggregation and rounding. The data for the Netherlands are not fully comparable over time due to reporting improvements in 2013. The 2019 data for Switzerland are not fully comparable with past periods due to reporting improvements in 2019. The United Arab Emirates since 2022 include the Dubai Financial Services Authority data.   </t>
    </r>
    <r>
      <rPr>
        <vertAlign val="superscript"/>
        <sz val="7"/>
        <rFont val="Segoe UI"/>
        <family val="2"/>
      </rPr>
      <t xml:space="preserve"> </t>
    </r>
    <r>
      <rPr>
        <sz val="7"/>
        <rFont val="Segoe UI"/>
        <family val="2"/>
      </rPr>
      <t>*  Revised data.</t>
    </r>
  </si>
  <si>
    <t>peso"&gt;&lt;lookups match="[09 Currency Leg1].[09 Currency Leg1].[Currency].&amp;amp;[MXN]" allsame="1"&gt;&lt;lookup un="[09 Currency Leg1].[09 Currency Leg1].[Currency].&amp;amp;[MXN]" cap="MXN - Mexican peso" ws="T_10_01" col="13" row="113" /&gt;&lt;lookup un="[09 Currency Leg1].[09 Currency Leg1].[Currency].&amp;amp;[MXN]" cap="MXN - Mexican peso" ws="T_10_01" col="13" row="112" /&gt;&lt;/lookups&gt;&lt;/memberlookup&gt;&lt;memberlookup cap="THB - Baht"&gt;&lt;lookups match="[09 Currency Leg1].[09 Currency Leg1].[Currency].&amp;amp;[THB]" allsame="1"&gt;&lt;lookup un="[09 Currency Leg1].[09 Currency Leg1].[Currency].&amp;amp;[THB]" cap="THB - Baht" ws="T_10_01" col="13" row="128" /&gt;&lt;lookup un="[09 Currency Leg1].[09 Currency Leg1].[Currency].&amp;amp;[THB]" cap="THB - Baht" ws="T_10_01" col="13" row="129" /&gt;&lt;/lookups&gt;&lt;/memberlookup&gt;&lt;memberlookup cap="ZAR - Rand"&gt;&lt;lookups match="[09 Currency Leg1].[09 Currency Leg1].[Currency].&amp;amp;[ZAR]" allsame="1"&gt;&lt;lookup un="[09 Currency Leg1].[09 Currency Leg1].[Currency].&amp;amp;[ZAR]" cap="ZAR - Rand" ws="T_10_01" col="13" row="125" /&gt;&lt;lookup un="[09 Currency Leg1].[09 Currency Leg1].[Currency].&amp;amp;[ZAR]" cap="ZAR - Rand" ws="T_10_01" col="13" row="124" /&gt;&lt;/lookups&gt;&lt;/memberlookup&gt;&lt;memberlookup cap="COP - Colombian peso"&gt;&lt;lookups match="[09 Currency Leg1].[09 Currency Leg1].[Currency].&amp;amp;[COP]" allsame="1"&gt;&lt;lookup un="[09 Currency Leg1].[09 Currency Leg1].[Currency].&amp;amp;[COP]" cap="COP - Colombian peso" ws="T_10_01" col="13" row="92" /&gt;&lt;lookup un="[09 Currency Leg1].[09 Currency Leg1].[Currency].&amp;amp;[COP]" cap="COP - Colombian peso" ws="T_10_01" col="13" row="91" /&gt;&lt;/lookups&gt;&lt;/memberlookup&gt;&lt;memberlookup cap="CAD - Canadian dollar"&gt;&lt;lookups match="[09 Currency Leg1].[09 Currency Leg1].[Currency].&amp;amp;[CAD]" allsame="1"&gt;&lt;lookup un="[09 Currency Leg1].[09 Currency Leg1].[Currency].&amp;amp;[CAD]" cap="CAD - Canadian dollar" ws="T_10_01" col="13" row="88" /&gt;&lt;lookup un="[09 Currency Leg1].[09 Currency Leg1].[Currency].&amp;amp;[CAD]" cap="CAD - Canadian dollar" ws="T_10_01" col="13" row="87" /&gt;&lt;/lookups&gt;&lt;/memberlookup&gt;&lt;memberlookup cap="SEK - Swedish Krona"&gt;&lt;lookups match="[09 Currency Leg1].[09 Currency Leg1].[Currency].&amp;amp;[SEK]" allsame="1"&gt;&lt;lookup un="[09 Currency Leg1].[09 Currency Leg1].[Currency].&amp;amp;[SEK]" cap="SEK - Swedish Krona" ws="T_10_01" col="13" row="126" /&gt;&lt;lookup un="[09 Currency Leg1].[09 Currency Leg1].[Currency].&amp;amp;[SEK]" cap="SEK - Swedish Krona" ws="T_10_01" col="13" row="127" /&gt;&lt;/lookups&gt;&lt;/memberlookup&gt;&lt;memberlookup cap="AUD - Australian dollar"&gt;&lt;lookups match="[09 Currency Leg1].[09 Currency Leg1].[Currency].&amp;amp;[AUD]" allsame="1"&gt;&lt;lookup un="[09 Currency Leg1].[09 Currency Leg1].[Currency].&amp;amp;[AUD]" cap="AUD - Australian dollar" ws="T_10_01" col="13" row="82" /&gt;&lt;lookup un="[09 Currency Leg1].[09 Currency Leg1].[Currency].&amp;amp;[AUD]" cap="AUD - Australian dollar" ws="T_10_01" col="13" row="81" /&gt;&lt;/lookups&gt;&lt;/memberlookup&gt;&lt;memberlookup cap="KRW - Won"&gt;&lt;lookups match="[09 Currency Leg1].[09 Currency Leg1].[Currency].&amp;amp;[KRW]" allsame="1"&gt;&lt;lookup un="[09 Currency Leg1].[09 Currency Leg1].[Currency].&amp;amp;[KRW]" cap="KRW - Won" ws="T_10_01" col="13" row="108" /&gt;&lt;lookup un="[09 Currency Leg1].[09 Currency Leg1].[Currency].&amp;amp;[KRW]" cap="KRW - Won" ws="T_10_01" col="13" row="106" /&gt;&lt;lookup un="[09 Currency Leg1].[09 Currency Leg1].[Currency].&amp;amp;[KRW]" cap="KRW - Won" ws="T_10_01" col="13" row="107" /&gt;&lt;/lookups&gt;&lt;/memberlookup&gt;&lt;memberlookup cap="BHD - Bahraini dinar"&gt;&lt;lookups match="[09 Currency Leg1].[09 Currency Leg1].[Currency].&amp;amp;[BHD]" allsame="1"&gt;&lt;lookup un="[09 Currency Leg1].[09 Currency Leg1].[Currency].&amp;amp;[BHD]" cap="BHD - Bahraini dinar" ws="T_10_01" col="13" row="83" /&gt;&lt;lookup un="[09 Currency Leg1].[09 Currency Leg1].[Currency].&amp;amp;[BHD]" cap="BHD - Bahraini dinar" ws="T_10_01" col="13" row="84" /&gt;&lt;/lookups&gt;&lt;/memberlookup&gt;&lt;memberlookup cap="PLN - Zloty"&gt;&lt;lookups match="[09 Currency Leg1].[09 Currency Leg1].[Currency].&amp;amp;[PLN]" allsame="1"&gt;&lt;lookup un="[09 Currency Leg1].[09 Currency Leg1].[Currency].&amp;amp;[PLN]" cap="PLN - Zloty" ws="T_10_01" col="13" row="119" /&gt;&lt;lookup un="[09 Currency Leg1].[09 Currency Leg1].[Currency].&amp;amp;[PLN]" cap="PLN - Zloty" ws="T_10_01" col="13" row="118" /&gt;&lt;/lookups&gt;&lt;/memberlookup&gt;&lt;memberlookup cap="PHP - Philippine peso"&gt;&lt;lookups match="[09 Currency Leg1].[09 Currency Leg1].[Currency].&amp;amp;[PHP]" allsame="1"&gt;&lt;lookup un="[09 Currency Leg1].[09 Currency Leg1].[Currency].&amp;amp;[PHP]" cap="PHP - Philippine peso" ws="T_10_01" col="13" row="118" /&gt;&lt;lookup un="[09 Currency Leg1].[09 Currency Leg1].[Currency].&amp;amp;[PHP]" cap="PHP - Philippine peso" ws="T_10_01" col="13" row="117" /&gt;&lt;/lookups&gt;&lt;/memberlookup&gt;&lt;memberlookup cap="ARS - Argentine peso"&gt;&lt;lookups match="[09 Currency Leg1].[09 Currency Leg1].[Currency].&amp;amp;[ARS]" allsame="1"&gt;&lt;lookup un="[09 Currency Leg1].[09 Currency Leg1].[Currency].&amp;amp;[ARS]" cap="ARS - Argentine peso" ws="T_10_01" col="13" row="81" /&gt;&lt;lookup un="[09 Currency Leg1].[09 Currency Leg1].[Currency].&amp;amp;[ARS]" cap="ARS - Argentine peso" ws="T_10_01" col="13" row="80" /&gt;&lt;/lookups&gt;&lt;/memberlookup&gt;&lt;memberlookup cap="BHD - Bahraini Dinar"&gt;&lt;lookups match="[09 Currency Leg1].[09 Currency Leg1].[Currency].&amp;amp;[BHD]" allsame="1"&gt;&lt;lookup un="[09 Currency Leg1].[09 Currency Leg1].[Currency].&amp;amp;[BHD]" cap="BHD - Bahraini Dinar" ws="T_10_01" col="13" row="84" /&gt;&lt;lookup un="[09 Currency Leg1].[09 Currency Leg1].[Currency].&amp;amp;[BHD]" cap="BHD - Bahraini Dinar" ws="T_10_01" col="13" row="85" /&gt;&lt;/lookups&gt;&lt;/memberlookup&gt;&lt;memberlookup cap="SAR - Saudi Riyal"&gt;&lt;lookups match="[09 Currency Leg1].[09 Currency Leg1].[Currency].&amp;amp;[SAR]" allsame="1"&gt;&lt;lookup un="[09 Currency Leg1].[09 Currency Leg1].[Currency].&amp;amp;[SAR]" cap="SAR - Saudi Riyal" ws="T_10_01" col="13" row="121" /&gt;&lt;lookup un="[09 Currency Leg1].[09 Currency Leg1].[Currency].&amp;amp;[SAR]" cap="SAR - Saudi Riyal" ws="T_10_01" col="13" row="122" /&gt;&lt;/lookups&gt;&lt;/memberlookup&gt;&lt;memberlookup cap="HKD - Hong Kong dollar"&gt;&lt;lookups match="[09 Currency Leg1].[09 Currency Leg1].[Currency].&amp;amp;[HKD]" allsame="1"&gt;&lt;lookup un="[09 Currency Leg1].[09 Currency Leg1].[Currency].&amp;amp;[HKD]" cap="HKD - Hong Kong dollar" ws="T_10_01" col="13" row="99" /&gt;&lt;lookup un="[09 Currency Leg1].[09 Currency Leg1].[Currency].&amp;amp;[HKD]" cap="HKD - Hong Kong dollar" ws="T_10_01" col="13" row="98" /&gt;&lt;/lookups&gt;&lt;/memberlookup&gt;&lt;memberlookup cap="SGD - Singapore Dollar"&gt;&lt;lookups match="[09 Currency Leg1].[09 Currency Leg1].[Currency].&amp;amp;[SGD]" allsame="1"&gt;&lt;lookup un="[09 Currency Leg1].[09 Currency Leg1].[Currency].&amp;amp;[SGD]" cap="SGD - Singapore Dollar" ws="T_10_01" col="13" row="123" /&gt;&lt;lookup un="[09 Currency Leg1].[09 Currency Leg1].[Currency].&amp;amp;[SGD]" cap="SGD - Singapore Dollar" ws="T_10_01" col="13" row="122" /&gt;&lt;/lookups&gt;&lt;/memberlookup&gt;&lt;memberlookup cap="CLP - Chilean peso"&gt;&lt;lookups match="[09 Currency Leg1].[09 Currency Leg1].[Currency].&amp;amp;[CLP]" allsame="1"&gt;&lt;lookup un="[09 Currency Leg1].[09 Currency Leg1].[Currency].&amp;amp;[CLP]" cap="CLP - Chilean peso" ws="T_10_01" col="13" row="89" /&gt;&lt;lookup un="[09 Currency Leg1].[09 Currency Leg1].[Currency].&amp;amp;[CLP]" cap="CLP - Chilean peso" ws="T_10_01" col="13" row="88" /&gt;&lt;/lookups&gt;&lt;/memberlookup&gt;&lt;memberlookup cap="NOK - Norwegian Krone"&gt;&lt;lookups match="[09 Currency Leg1].[09 Currency Leg1].[Currency].&amp;amp;[NOK]" allsame="1"&gt;&lt;lookup un="[09 Currency Leg1].[09 Currency Leg1].[Currency].&amp;amp;[NOK]" cap="NOK - Norwegian Krone" ws="T_10_01" col="13" row="115" /&gt;&lt;lookup un="[09 Currency Leg1].[09 Currency Leg1].[Currency].&amp;amp;[NOK]" cap="NOK - Norwegian Krone" ws="T_10_01" col="13" row="116" /&gt;&lt;/lookups&gt;&lt;/memberlookup&gt;&lt;memberlookup cap="USD - US Dollar"&gt;&lt;lookups match="[09 Currency Leg1].[09 Currency Leg1].[Currency].&amp;amp;[USD]" allsame="1"&gt;&lt;lookup un="[09 Currency Leg1].[09 Currency Leg1].[Currency].&amp;amp;[USD]" cap="USD - US Dollar" ws="T_10_01" col="13" row="132" /&gt;&lt;lookup un="[09 Currency Leg1].[09 Currency Leg1].[Currency].&amp;amp;[USD]" cap="USD - US Dollar" ws="T_10_01" col="13" row="133" /&gt;&lt;lookup un="[09 Currency Leg1].[09 Currency Leg1].[Currency].&amp;amp;[USD]" cap="USD - US Dollar" ws="T_10_01" col="13" row="134" /&gt;&lt;/lookups&gt;&lt;/memberlookup&gt;&lt;memberlookup cap="TRY - Turkish lira"&gt;&lt;lookups match="[09 Currency Leg1].[09 Currency Leg1].[Currency].&amp;amp;[TRY]" allsame="1"&gt;&lt;lookup un="[09 Currency Leg1].[09 Currency Leg1].[Currency].&amp;amp;[TRY]" cap="TRY - Turkish lira" ws="T_10_01" col="13" row="129" /&gt;&lt;lookup un="[09 Currency Leg1].[09 Currency Leg1].[Currency].&amp;amp;[TRY]" cap="TRY - Turkish lira" ws="T_10_01" col="13" row="130" /&gt;&lt;/lookups&gt;&lt;/memberlookup&gt;&lt;memberlookup cap="DKK - Danish Krone"&gt;&lt;lookups match="[09 Currency Leg1].[09 Currency Leg1].[Currency].&amp;amp;[DKK]" allsame="1"&gt;&lt;lookup un="[09 Currency Leg1].[09 Currency Leg1].[Currency].&amp;amp;[DKK]" cap="DKK - Danish Krone" ws="T_10_01" col="13" row="95" /&gt;&lt;lookup un="[09 Currency Leg1].[09 Currency Leg1].[Currency].&amp;amp;[DKK]" cap="DKK - Danish Krone" ws="T_10_01" col="13" row="94" /&gt;&lt;/lookups&gt;&lt;/memberlookup&gt;&lt;memberlookup cap="HUF - Forint"&gt;&lt;lookups match="[09 Currency Leg1].[09 Currency Leg1].[Currency].&amp;amp;[HUF]" allsame="1"&gt;&lt;lookup un="[09 Currency Leg1].[09 Currency Leg1].[Currency].&amp;amp;[HUF]" cap="HUF - Forint" ws="T_10_01" col="13" row="99" /&gt;&lt;lookup un="[09 Currency Leg1].[09 Currency Leg1].[Currency].&amp;amp;[HUF]" cap="HUF - Forint" ws="T_10_01" col="13" row="100" /&gt;&lt;lookup un="[09 Currency Leg1].[09 Currency Leg1].[Currency].&amp;amp;[HUF]" cap="HUF - Forint" ws="T_10_01" col="13" row="101" /&gt;&lt;/lookups&gt;&lt;/memberlookup&gt;&lt;memberlookup cap="CHF - Swiss franc"&gt;&lt;lookups match="[09 Currency Leg1].[09 Currency Leg1].[Currency].&amp;amp;[CHF]" allsame="1"&gt;&lt;lookup un="[09 Currency Leg1].[09 Currency Leg1].[Currency].&amp;amp;[CHF]" cap="CHF - Swiss franc" ws="T_10_01" col="13" row="128" /&gt;&lt;lookup un="[09 Currency Leg1].[09 Currency Leg1].[Currency].&amp;amp;[CHF]" cap="CHF - Swiss franc" ws="T_10_01" col="13" row="127" /&gt;&lt;/lookups&gt;&lt;/memberlookup&gt;&lt;/memberlookupsbyhier&gt;&lt;memberlookupsbyhier hier="[07 Location of Counterparty].[07 Location of Counterparty]"&gt;&lt;memberlookup cap="5J - All countries (total)"&gt;&lt;lookups match="[07 Location of Counterparty].[07 Location of Counterparty].[L0].&amp;amp;[5J]" allsame="1"&gt;&lt;lookup un="[07 Location of Counterparty].[07 Location of Counterparty].[L0].&amp;amp;[5J]" cap="5J - All countries (total)" ws="T_10_01" col="12" row="70" /&gt;&lt;lookup un="[07 Location of Counterparty].[07 Location of Counterparty].[L0].&amp;amp;[5J]" cap="5J - All countries (total)" ws="T_10_01" col="12" row="69" /&gt;&lt;lookup un="[07 Location of Counterparty].[07 Location of Counterparty].[L0].&amp;amp;[5J]" cap="5J - All countries (total)" ws="T_10_01" col="12" row="68" /&gt;&lt;/lookups&gt;&lt;/memberlookup&gt;&lt;/memberlookupsbyhier&gt;&lt;memberlookupsbyhier hier="[10 Currency Leg2].[10 Currency Leg2]"&gt;&lt;memberlookup cap="SEK - Swedish krona"&gt;&lt;lookups match="[10 Currency Leg2].[10 Currency Leg2].[Currency].&amp;amp;[SEK]" allsame="1"&gt;&lt;lookup un="[10 Currency Leg2].[10 Currency Leg2].[Currency].&amp;amp;[SEK]" cap="SEK - Swedish krona" ws="T_10_01" col="20" row="80" /&gt;&lt;lookup un="[10 Currency Leg2].[10 Currency Leg2].[Currency].&amp;amp;[SEK]" cap="SEK - Swedish krona" ws="T_10_01" col="20" row="79" /&gt;&lt;/lookups&gt;&lt;/memberlookup&gt;&lt;memberlookup cap="SEK - Swedish Krona"&gt;&lt;lookups match="[10 Currency Leg2].[10 Currency Leg2].[Currency].&amp;amp;[SEK]" allsame="1"&gt;&lt;lookup un="[10 Currency Leg2].[10 Currency Leg2].[Currency].&amp;amp;[SEK]" cap="SEK - Swedish Krona" ws="T_10_01" col="22" row="81" /&gt;&lt;lookup un="[10 Currency Leg2].[10 Currency Leg2].[Currency].&amp;amp;[SEK]" cap="SEK - Swedish Krona" ws="T_10_01" col="20" row="80" /&gt;&lt;lookup un="[10 Currency Leg2].[10 Currency Leg2].[Currency].&amp;amp;[SEK]" cap="SEK - Swedish Krona" ws="T_10_01" col="20" row="81" /&gt;&lt;lookup un="[10 Currency Leg2].[10 Currency Leg2].[Currency].&amp;amp;[SEK]" cap="SEK - Swedish Krona" ws="T_10_01" col="21" row="81" /&gt;&lt;/lookups&gt;&lt;/memberlookup&gt;&lt;memberlookup cap="USD - US dollar"&gt;&lt;lookups match="[10 Currency Leg2].[10 Currency Leg2].[Currency].&amp;amp;[USD]" allsame="1"&gt;&lt;lookup un="[10 Currency Leg2].[10 Currency Leg2].[Currency].&amp;amp;[USD]" cap="USD - US dollar" ws="T_10_01" col="21" row="79" /&gt;&lt;lookup un="[10 Currency Leg2].[10 Currency Leg2].[Currency].&amp;amp;[USD]" cap="USD - US dollar" ws="T_10_01" col="21" row="80" /&gt;&lt;/lookups&gt;&lt;/memberlookup&gt;&lt;memberlookup cap="AUD - Australian Dollar"&gt;&lt;lookups match="[10 Currency Leg2].[10 Currency Leg2].[Currency].&amp;amp;[AUD]" allsame="1"&gt;&lt;lookup un="[10 Currency Leg2].[10 Currency Leg2].[Currency].&amp;amp;[AUD]" cap="AUD - Australian Dollar" ws="T_10_01" col="14" row="80" /&gt;&lt;lookup un="[10 Currency Leg2].[10 Currency Leg2].[Currency].&amp;amp;[AUD]" cap="AUD - Australian Dollar" ws="T_10_01" col="14" row="81" /&gt;&lt;/lookups&gt;&lt;/memberlookup&gt;&lt;memberlookup cap="JPY - Yen"&gt;&lt;lookups match="[10 Currency Leg2].[10 Currency Leg2].[Currency].&amp;amp;[JPY]" allsame="1"&gt;&lt;lookup un="[10 Currency Leg2].[10 Currency Leg2].[Currency].&amp;amp;[JPY]" cap="JPY - Yen" ws="T_10_01" col="19" row="80" /&gt;&lt;lookup un="[10 Currency Leg2].[10 Currency Leg2].[Currency].&amp;amp;[JPY]" cap="JPY - Yen" ws="T_10_01" col="19" row="81" /&gt;&lt;lookup un="[10 Currency Leg2].[10 Currency Leg2].[Currency].&amp;amp;[JPY]" cap="JPY - Yen" ws="T_10_01" col="19" row="79" /&gt;&lt;/lookups&gt;&lt;/memberlookup&gt;&lt;memberlookup cap="USD - US Dollar"&gt;&lt;lookups match="[10 Currency Leg2].[10 Currency Leg2].[Currency].&amp;amp;[USD]" allsame="1"&gt;&lt;lookup un="[10 Currency Leg2].[10 Currency Leg2].[Currency].&amp;amp;[USD]" cap="USD - US Dollar" ws="T_10_01" col="21" row="80" /&gt;&lt;lookup un="[10 Currency Leg2].[10 Currency Leg2].[Currency].&amp;amp;[USD]" cap="USD - US Dollar" ws="T_10_01" col="21" row="81" /&gt;&lt;lookup un="[10 Currency Leg2].[10 Currency Leg2].[Currency].&amp;amp;[USD]" cap="USD - US Dollar" ws="T_10_01" col="22" row="81" /&gt;&lt;/lookups&gt;&lt;/memberlookup&gt;&lt;memberlookup cap="CAD - Canadian Dollar"&gt;&lt;lookups match="[10 Currency Leg2].[10 Currency Leg2].[Currency].&amp;amp;[CAD]" allsame="1"&gt;&lt;lookup un="[10 Currency Leg2].[10 Currency Leg2].[Currency].&amp;amp;[CAD]" cap="CAD - Canadian Dollar" ws="T_10_01" col="15" row="80" /&gt;&lt;lookup un="[10 Currency Leg2].[10 Currency Leg2].[Currency].&amp;amp;[CAD]" cap="CAD - Canadian Dollar" ws="T_10_01" col="15" row="81" /&gt;&lt;/lookups&gt;&lt;/memberlookup&gt;&lt;memberlookup cap="EUR - Euro"&gt;&lt;lookups match="[10 Currency Leg2].[10 Currency Leg2].[Currency].&amp;amp;[EUR]" allsame="1"&gt;&lt;lookup un="[10 Currency Leg2].[10 Currency Leg2].[Currency].&amp;amp;[EUR]" cap="EUR - Euro" ws="T_10_01" col="17" row="79" /&gt;&lt;lookup un="[10 Currency Leg2].[10 Currency Leg2].[Currency].&amp;amp;[EUR]" cap="EUR - Euro" ws="T_10_01" col="17" row="80" /&gt;&lt;lookup un="[10 Currency Leg2].[10 Currency Leg2].[Currency].&amp;amp;[EUR]" cap="EUR - Euro" ws="T_10_01" col="17" row="81" /&gt;&lt;/lookups&gt;&lt;/memberlookup&gt;&lt;memberlookup cap="GBP - Pound (sterling)"&gt;&lt;lookups match="[10 Currency Leg2].[10 Currency Leg2].[Currency].&amp;amp;[GBP]" allsame="1"&gt;&lt;lookup un="[10 Currency Leg2].[10 Currency Leg2].[Currency].&amp;amp;[GBP]" cap="GBP - Pound (sterling)" ws="T_10_01" col="18" row="79" /&gt;&lt;lookup un="[10 Currency Leg2].[10 Currency Leg2].[Currency].&amp;amp;[GBP]" cap="GBP - Pound (sterling)" ws="T_10_01" col="18" row="80" /&gt;&lt;lookup un="[10 Currency Leg2].[10 Currency Leg2].[Currency].&amp;amp;[GBP]" cap="GBP - Pound (sterling)" ws="T_10_01" col="18" row="81" /&gt;&lt;/lookups&gt;&lt;/memberlookup&gt;&lt;memberlookup cap="CHF - Swiss Franc"&gt;&lt;lookups match="[10 Currency Leg2].[10 Currency Leg2].[Currency].&amp;amp;[CHF]" allsame="1"&gt;&lt;lookup un="[10 Currency Leg2].[10 Currency Leg2].[Currency].&amp;amp;[CHF]" cap="CHF - Swiss Franc" ws="T_10_01" col="16" row="81" /&gt;&lt;lookup un="[10 Currency Leg2].[10 Currency Leg2].[Currency].&amp;amp;[CHF]" cap="CHF - Swiss Franc" ws="T_10_01" col="16" row="80" /&gt;&lt;/lookups&gt;&lt;/memberlookup&gt;&lt;memberlookup cap="TO1 - Total (all currencies)"&gt;&lt;lookups match="[10 Currency Leg2].[10 Currency Leg2].[Currency].&amp;amp;[TO1]" allsame="1"&gt;&lt;lookup un="[10 Currency Leg2].[10 Currency Leg2].[Currency].&amp;amp;[TO1]" cap="TO1 - Total (all currencies)" ws="T_10_01" col="22" row="79" /&gt;&lt;lookup un="[10 Currency Leg2].[10 Currency Leg2].[Currency].&amp;amp;[TO1]" cap="TO1 - Total (all currencies)" ws="T_10_01" col="22" row="80" /&gt;&lt;lookup un="[10 Currency Leg2].[10 Currency Leg2].[Currency].&amp;amp;[TO1]" cap="TO1 - Total (all currencies)" ws="T_10_01" col="22" row="81" /&gt;&lt;/lookups&gt;&lt;/memberlookup&gt;&lt;memberlookup cap="CHF - Swiss franc"&gt;&lt;lookups match="[10 Currency Leg2].[10 Currency Leg2].[Currency].&amp;amp;[CHF]" allsame="1"&gt;&lt;lookup un="[10 Currency Leg2].[10 Currency Leg2].[Currency].&amp;amp;[CHF]" cap="CHF - Swiss franc" ws="T_10_01" col="16" row="79" /&gt;&lt;lookup un="[10 Currency Leg2].[10 Currency Leg2].[Currency].&amp;amp;[CHF]" cap="CHF - Swiss franc" ws="T_10_01" col="16" row="80" /&gt;&lt;/lookups&gt;&lt;/memberlookup&gt;&lt;memberlookup cap="CAD - Canadian dollar"&gt;&lt;lookups match="[10 Currency Leg2].[10 Currency Leg2].[Currency].&amp;amp;[CAD]" allsame="1"&gt;&lt;lookup un="[10 Currency Leg2].[10 Currency Leg2].[Currency].&amp;amp;[CAD]" cap="CAD - Canadian dollar" ws="T_10_01" col="15" row="80" /&gt;&lt;lookup un="[10 Currency Leg2].[10 Currency Leg2].[Currency].&amp;amp;[CAD]" cap="CAD - Canadian dollar" ws="T_10_01" col="15" row="79" /&gt;&lt;/lookups&gt;&lt;/memberlookup&gt;&lt;memberlookup cap="AUD - Australian dollar"&gt;&lt;lookups match="[10 Currency Leg2].[10 Currency Leg2].[Currency].&amp;amp;[AUD]" allsame="1"&gt;&lt;lookup un="[10 Currency Leg2].[10 Currency Leg2].[Currency].&amp;amp;[AUD]" cap="AUD - Australian dollar" ws="T_10_01" col="14" row="79" /&gt;&lt;lookup un="[10 Currency Leg2].[10 Currency Leg2].[Currency].&amp;amp;[AUD]" cap="AUD - Australian dollar" ws="T_10_01" col="14" row="80"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ws="T_10_01" col="12" row="75" /&gt;&lt;lookup un="[13 Execution Method].[13 Execution Method].[L0].&amp;amp;[3]" cap="3 - Total (all methods)" ws="T_10_01" col="12" row="74" /&gt;&lt;lookup un="[13 Execution Method].[13 Execution Method].[L0].&amp;amp;[3]" cap="3 - Total (all methods)" ws="T_10_01" col="12" row="73"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row="65" /&gt;&lt;lookup un="[04 Risk Category].[04 Risk Category].[L1].&amp;amp;[B]" cap="B - Foreign exchange" ws="T_10_01" col="12" row="67" /&gt;&lt;lookup un="[04 Risk Category].[04 Risk Category].[L1].&amp;amp;[B]" cap="B - Foreign exchange" ws="T_10_01" col="12" row="66" /&gt;&lt;/lookups&gt;&lt;/memberlookup&gt;&lt;/memberlookupsbyhier&gt;&lt;memberlookupsbyhier hier="[Measures]"&gt;&lt;memberlookup cap="Value"&gt;&lt;lookups match="[Measures].[Value]" allsame="1"&gt;&lt;lookup un="[Measures].[Value]" cap="Value" ws="T_10_01" col="12" row="62" /&gt;&lt;lookup un="[Measures].[Value]" cap="Value" ws="T_10_01" col="12" row="63" /&gt;&lt;lookup un="[Measures].[Value]" cap="Value" ws="T_10_01" col="12" row="64" /&gt;&lt;/lookups&gt;&lt;/memberlookup&gt;&lt;/memberlookupsbyhier&gt;&lt;memberlookupsbyhier hier="[91 Dataset].[Dataset]"&gt;&lt;memberlookup cap="Turnover"&gt;&lt;lookups match="[91 Dataset].[Dataset].[L0].&amp;amp;[DER_OTC_TOV]" allsame="1"&gt;&lt;lookup un="[91 Dataset].[Dataset].[L0].&amp;amp;[DER_OTC_TOV]" cap="Turnover" ws="T_10_01" col="12" row="75" /&gt;&lt;lookup un="[91 Dataset].[Dataset].[L0].&amp;amp;[DER_OTC_TOV]" cap="Turnover" ws="T_10_01" col="12" row="76" /&gt;&lt;lookup un="[91 Dataset].[Dataset].[L0].&amp;amp;[DER_OTC_TOV]" cap="Turnover" ws="T_10_01" col="12" row="74" /&gt;&lt;/lookups&gt;&lt;/memberlookup&gt;&lt;/memberlookupsbyhier&gt;&lt;memberlookupsbyhier hier="[03 Instrument].[03 Instrument]"&gt;&lt;memberlookup cap="A - Total (all instruments)"&gt;&lt;lookups match="[03 Instrument].[03 Instrument].[L0].&amp;amp;[A]" allsame="1"&gt;&lt;lookup un="[03 Instrument].[03 Instrument].[L0].&amp;amp;[A]" cap="A - Total (all instruments)" ws="T_10_01" col="11" row="83" /&gt;&lt;lookup un="[03 Instrument].[03 Instrument].[L0].&amp;amp;[A]" cap="A - Total (all instruments)" ws="T_10_01" col="11" row="117" /&gt;&lt;lookup un="[03 Instrument].[03 Instrument].[L0].&amp;amp;[A]" cap="A - Total (all instruments)" ws="T_10_01" col="11" row="109" /&gt;&lt;lookup un="[03 Instrument].[03 Instrument].[L0].&amp;amp;[A]" cap="A - Total (all instruments)" ws="T_10_01" col="11" row="134" /&gt;&lt;lookup un="[03 Instrument].[03 Instrument].[L0].&amp;amp;[A]" cap="A - Total (all instruments)" ws="T_10_01" col="11" row="99" /&gt;&lt;lookup un="[03 Instrument].[03 Instrument].[L0].&amp;amp;[A]" cap="A - Total (all instruments)" ws="T_10_01" col="11" row="129" /&gt;&lt;lookup un="[03 Instrument].[03 Instrument].[L0].&amp;amp;[A]" cap="A - Total (all instruments)" ws="T_10_01" col="11" row="95" /&gt;&lt;lookup un="[03 Instrument].[03 Instrument].[L0].&amp;amp;[A]" cap="A - Total (all instruments)" ws="T_10_01" col="11" row="91" /&gt;&lt;lookup un="[03 Instrument].[03 Instrument].[L0].&amp;amp;[A]" cap="A - Total (all instruments)" ws="T_10_01" col="11" row="127" /&gt;&lt;lookup un="[03 Instrument].[03 Instrument].[L0].&amp;amp;[A]" cap="A - Total (all instruments)" ws="T_10_01" col="11" row="96" /&gt;&lt;lookup un="[03 Instrument].[03 Instrument].[L0].&amp;amp;[A]" cap="A - Total (all instruments)" ws="T_10_01" col="11" row="89" /&gt;&lt;lookup un="[03 Instrument].[03 Instrument].[L0].&amp;amp;[A]" cap="A - Total (all instruments)" ws="T_10_01" col="11" row="110" /&gt;&lt;lookup un="[03 Instrument].[03 Instrument].[L0].&amp;amp;[A]" cap="A - Total (all instruments)" ws="T_10_01" col="11" row="107" /&gt;&lt;lookup un="[03 Instrument].[03 Instrument].[L0].&amp;amp;[A]" cap="A - Total (all instruments)" ws="T_10_01" col="11" row="133" /&gt;&lt;lookup un="[03 Instrument].[03 Instrument].[L0].&amp;amp;[A]" cap="A - Total (all instruments)" ws="T_10_01" col="11" row="124" /&gt;&lt;lookup un="[03 Instrument].[03 Instrument].[L0].&amp;amp;[A]" cap="A - Total (all instruments)" ws="T_10_01" col="11" row="82" /&gt;&lt;lookup un="[03 Instrument].[03 Instrument].[L0].&amp;amp;[A]" cap="A - Total (all instruments)" ws="T_10_01" col="11" row="125" /&gt;&lt;lookup un="[03 Instrument].[03 Instrument].[L0].&amp;amp;[A]" cap="A - Total (all instruments)" ws="T_10_01" col="11" row="93" /&gt;&lt;lookup un="[03 Instrument].[03 Instrument].[L0].&amp;amp;[A]" cap="A - Total (all instruments)" ws="T_10_01" col="11" row="100" /&gt;&lt;lookup un="[03 Instrument].[03 Instrument].[L0].&amp;amp;[A]" cap="A - Total (all instruments)" ws="T_10_01" col="11" row="119" /&gt;&lt;lookup un="[03 Instrument].[03 Instrument].[L0].&amp;amp;[A]" cap="A - Total (all instruments)" ws="T_10_01" col="11" row="87" /&gt;&lt;lookup un="[03 Instrument].[03 Instrument].[L0].&amp;amp;[A]" cap="A - Total (all instruments)" ws="T_10_01" col="11" row="101" /&gt;&lt;lookup un="[03 Instrument].[03 Instrument].[L0].&amp;amp;[A]" cap="A - Total (all instruments)" ws="T_10_01" col="11" row="106" /&gt;&lt;lookup un="[03 Instrument].[03 Instrument].[L0].&amp;amp;[A]" cap="A - Total (all instruments)" ws="T_10_01" col="11" row="116" /&gt;&lt;lookup un="[03 Instrument].[03 Instrument].[L0].&amp;amp;[A]" cap="A - Total (all instruments)" ws="T_10_01" col="11" row="122" /&gt;&lt;lookup un="[03 Instrument].[03 Instrument].[L0].&amp;amp;[A]" cap="A - Total (all instruments)" ws="T_10_01" col="11" row="114" /&gt;&lt;lookup un="[03 Instrument].[03 Instrument].[L0].&amp;amp;[A]" cap="A - Total (all instruments)" ws="T_10_01" col="11" row="123" /&gt;&lt;lookup un="[03 Instrument].[03 Instrument].[L0].&amp;amp;[A]" cap="A - Total (all instruments)" ws="T_10_01" col="11" row="80" /&gt;&lt;lookup un="[03 Instrument].[03 Instrument].[L0].&amp;amp;[A]" cap="A - Total (all instruments)" ws="T_10_01" col="11" row="128" /&gt;&lt;lookup un="[03 Instrument].[03 Instrument].[L0].&amp;amp;[A]" cap="A - Total (all instruments)" ws="T_10_01" col="11" row="98" /&gt;&lt;lookup un="[03 Instrument].[03 Instrument].[L0].&amp;amp;[A]" cap="A - Total (all instruments)" ws="T_10_01" col="11" row="112" /&gt;&lt;lookup un="[03 Instrument].[03 Instrument].[L0].&amp;amp;[A]" cap="A - Total (all instruments)" ws="T_10_01" col="11" row="126" /&gt;&lt;lookup un="[03 Instrument].[03 Instrument].[L0].&amp;amp;[A]" cap="A - Total (all instruments)" ws="T_10_01" col="11" row="131" /&gt;&lt;lookup un="[03 Instrument].[03 Instrument].[L0].&amp;amp;[A]" cap="A - Total (all instruments)" ws="T_10_01" col="11" row="113" /&gt;&lt;lookup un="[03 Instrument].[03 Instrument].[L0].&amp;amp;[A]" cap="A - Total (all instruments)" ws="T_10_01" col="11" row="103" /&gt;&lt;lookup un="[03 Instrument].[03 Instrument].[L0].&amp;amp;[A]" cap="A - Total (all instruments)" ws="T_10_01" col="11" row="92" /&gt;&lt;lookup un="[03 Instrument].[03 Instrument].[L0].&amp;amp;[A]" cap="A - Total (all instruments)" ws="T_10_01" col="11" row="120" /&gt;&lt;lookup un="[03 Instrument].[03 Instrument].[L0].&amp;amp;[A]" cap="A - Total (all instruments)" ws="T_10_01" col="11" row="111" /&gt;&lt;lookup un="[03 Instrument].[03 Instrument].[L0].&amp;amp;[A]" cap="A - Total (all instruments)" ws="T_10_01" col="11" row="121" /&gt;&lt;lookup un="[03 Instrument].[03 Instrument].[L0].&amp;amp;[A]" cap="A - Total (all instruments)" ws="T_10_01" col="11" row="86" /&gt;&lt;lookup un="[03 Instrument].[03 Instrument].[L0].&amp;amp;[A]" cap="A - Total (all instruments)" ws="T_10_01" col="11" row="94" /&gt;&lt;lookup un="[03 Instrument].[03 Instrument].[L0].&amp;amp;[A]" cap="A - Total (all instruments)" ws="T_10_01" col="11" row="115" /&gt;&lt;lookup un="[03 Instrument].[03 Instrument].[L0].&amp;amp;[A]" cap="A - Total (all instruments)" ws="T_10_01" col="11" row="118" /&gt;&lt;lookup un="[03 Instrument].[03 Instrument].[L0].&amp;amp;[A]" cap="A - Total (all instruments)" ws="T_10_01" col="11" row="132" /&gt;&lt;lookup un="[03 Instrument].[03 Instrument].[L0].&amp;amp;[A]" cap="A - Total (all instruments)" ws="T_10_01" col="11" row="104" /&gt;&lt;lookup un="[03 Instrument].[03 Instrument].[L0].&amp;amp;[A]" cap="A - Total (all instruments)" ws="T_10_01" col="11" row="84" /&gt;&lt;lookup un="[03 Instrument].[03 Instrument].[L0].&amp;amp;[A]" cap="A - Total (all instruments)" ws="T_10_01" col="11" row="130" /&gt;&lt;lookup un="[03 Instrument].[03 Instrument].[L0].&amp;amp;[A]" cap="A - Total (all instruments)" ws="T_10_01" col="11" row="85" /&gt;&lt;lookup un="[03 Instrument].[03 Instrument].[L0].&amp;amp;[A]" cap="A - Total (all instruments)" ws="T_10_01" col="11" row="105" /&gt;&lt;lookup un="[03 Instrument].[03 Instrument].[L0].&amp;amp;[A]" cap="A - Total (all instruments)" ws="T_10_01" col="11" row="90" /&gt;&lt;lookup un="[03 Instrument].[03 Instrument].[L0].&amp;amp;[A]" cap="A - Total (all instruments)" ws="T_10_01" col="11" row="102" /&gt;&lt;lookup un="[03 Instrument].[03 Instrument].[L0].&amp;amp;[A]" cap="A - Total (all instruments)" ws="T_10_01" col="11" row="97" /&gt;&lt;lookup un="[03 Instrument].[03 Instrument].[L0].&amp;amp;[A]" cap="A - Total (all instruments)" ws="T_10_01" col="11" row="88" /&gt;&lt;lookup un="[03 Instrument].[03 Instrument].[L0].&amp;amp;[A]" cap="A - Total (all instruments)" ws="T_10_01" col="11" row="81" /&gt;&lt;lookup un="[03 Instrument].[03 Instrument].[L0].&amp;amp;[A]" cap="A - Total (all instruments)" ws="T_10_01" col="11" row="108"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/&gt;&lt;/qlikqueryopt&gt;&lt;incortaqueryopt&gt;&lt;queryoptimiser /&gt;&lt;/incortaqueryopt&gt;&lt;anaplanqueryopt&gt;&lt;queryoptimiser /&gt;&lt;/anaplanqueryopt&gt;&lt;essrestqueryopt&gt;&lt;queryoptimiser /&gt;&lt;/essrestqueryopt&gt;&lt;/queryengine&gt;&lt;formulabreakoutdefinitions /&gt;&lt;writeback allowWriteback="0" entryMode="Online" atLevel="LowestOnly" highlightMembers="0" highlightData="0" highlightColour="0" changedColour="0" spreadMethod="" weightExpression="" writetodatamember="0" allowWritebackMemProps="0" useBatches="0" cellMustBeUnlocked="0" /&gt;&lt;maxgridrefreshdepth&gt;5&lt;/maxgridrefreshdepth&gt;&lt;/book&gt;</t>
  </si>
  <si>
    <t>''Net-net'' basis¹, daily averages in April in billions of US dollars and percentage share</t>
  </si>
  <si>
    <t>2013</t>
  </si>
  <si>
    <t>2016</t>
  </si>
  <si>
    <t>2022*</t>
  </si>
  <si>
    <t>SKK</t>
  </si>
  <si>
    <t>1995</t>
  </si>
  <si>
    <t>1998</t>
  </si>
  <si>
    <t>2001</t>
  </si>
  <si>
    <t>2004</t>
  </si>
  <si>
    <t>2007</t>
  </si>
  <si>
    <t>2010</t>
  </si>
  <si>
    <t>''Net-gross'' basis¹, daily averages in April in billions of US dollars</t>
  </si>
  <si>
    <t xml:space="preserve"> Argentina</t>
  </si>
  <si>
    <t xml:space="preserve"> Australia</t>
  </si>
  <si>
    <t xml:space="preserve"> Austria</t>
  </si>
  <si>
    <t xml:space="preserve"> Bahrain</t>
  </si>
  <si>
    <t xml:space="preserve"> Belgium</t>
  </si>
  <si>
    <t xml:space="preserve"> Brazil</t>
  </si>
  <si>
    <t xml:space="preserve"> Bulgaria</t>
  </si>
  <si>
    <t xml:space="preserve"> Canada</t>
  </si>
  <si>
    <t xml:space="preserve"> Chile</t>
  </si>
  <si>
    <t xml:space="preserve"> China</t>
  </si>
  <si>
    <t xml:space="preserve"> Chinese Taipei</t>
  </si>
  <si>
    <t xml:space="preserve"> Colombia</t>
  </si>
  <si>
    <t xml:space="preserve"> Czechia</t>
  </si>
  <si>
    <t xml:space="preserve"> Denmark</t>
  </si>
  <si>
    <t xml:space="preserve"> Estonia</t>
  </si>
  <si>
    <t xml:space="preserve"> Finland</t>
  </si>
  <si>
    <t xml:space="preserve"> France</t>
  </si>
  <si>
    <t xml:space="preserve"> Germany</t>
  </si>
  <si>
    <t xml:space="preserve"> Greece</t>
  </si>
  <si>
    <t xml:space="preserve"> Hong Kong SAR</t>
  </si>
  <si>
    <t xml:space="preserve"> Hungary</t>
  </si>
  <si>
    <t xml:space="preserve"> India</t>
  </si>
  <si>
    <t xml:space="preserve"> Indonesia</t>
  </si>
  <si>
    <t xml:space="preserve"> Ireland</t>
  </si>
  <si>
    <t xml:space="preserve"> Israel</t>
  </si>
  <si>
    <t xml:space="preserve"> Italy</t>
  </si>
  <si>
    <t xml:space="preserve"> Japan</t>
  </si>
  <si>
    <t xml:space="preserve"> Korea</t>
  </si>
  <si>
    <t xml:space="preserve"> Latvia</t>
  </si>
  <si>
    <t xml:space="preserve"> Lithuania</t>
  </si>
  <si>
    <t xml:space="preserve"> Luxembourg</t>
  </si>
  <si>
    <t xml:space="preserve"> Malaysia</t>
  </si>
  <si>
    <t xml:space="preserve"> Malta</t>
  </si>
  <si>
    <t xml:space="preserve"> Mexico</t>
  </si>
  <si>
    <t xml:space="preserve"> Netherlands</t>
  </si>
  <si>
    <t xml:space="preserve"> New Zealand</t>
  </si>
  <si>
    <t xml:space="preserve"> Norway</t>
  </si>
  <si>
    <t xml:space="preserve"> Peru</t>
  </si>
  <si>
    <t xml:space="preserve"> Philippines</t>
  </si>
  <si>
    <t xml:space="preserve"> Poland</t>
  </si>
  <si>
    <t xml:space="preserve"> Portugal</t>
  </si>
  <si>
    <t xml:space="preserve"> Romania</t>
  </si>
  <si>
    <t xml:space="preserve"> Russia</t>
  </si>
  <si>
    <t xml:space="preserve"> Saudi Arabia</t>
  </si>
  <si>
    <t xml:space="preserve"> Singapore</t>
  </si>
  <si>
    <t xml:space="preserve"> Slovakia</t>
  </si>
  <si>
    <t xml:space="preserve"> Slovenia</t>
  </si>
  <si>
    <t xml:space="preserve"> South Africa</t>
  </si>
  <si>
    <t xml:space="preserve"> Spain</t>
  </si>
  <si>
    <t xml:space="preserve"> Sweden</t>
  </si>
  <si>
    <t xml:space="preserve"> Switzerland</t>
  </si>
  <si>
    <t xml:space="preserve"> Thailand</t>
  </si>
  <si>
    <t xml:space="preserve"> Türkiye</t>
  </si>
  <si>
    <t xml:space="preserve"> United Arab Emirates</t>
  </si>
  <si>
    <t xml:space="preserve"> United Kingdom</t>
  </si>
  <si>
    <t xml:space="preserve"> United States</t>
  </si>
  <si>
    <t>''Net-gross'' basis¹, daily averages in April 2025 in millions of US dollars</t>
  </si>
  <si>
    <t>OTC foreign exchange turnover by country and counterparty¹</t>
  </si>
  <si>
    <t>Various basis, daily averages in April 2025 in millions of US dollars</t>
  </si>
  <si>
    <t>''Net-net'' basis¹, daily averages in April 2025 in millions of US dollars</t>
  </si>
  <si>
    <t>Daily averages in April 2025 in millions of US dollars</t>
  </si>
  <si>
    <t>2025 Triennial Central Bank Survey</t>
  </si>
  <si>
    <t>cap="NOK - Norwegian Krone" ws="T_10_01" col="13" row="115" /&gt;&lt;/lookups&gt;&lt;/memberlookup&gt;&lt;memberlookup cap="USD - US Dollar"&gt;&lt;lookups match="[09 Currency Leg1].[09 Currency Leg1].[Currency].&amp;amp;[USD]" allsame="1"&gt;&lt;lookup un="[09 Currency Leg1].[09 Currency Leg1].[Currency].&amp;amp;[USD]" cap="USD - US Dollar" ws="T_10_01" col="13" row="132" /&gt;&lt;lookup un="[09 Currency Leg1].[09 Currency Leg1].[Currency].&amp;amp;[USD]" cap="USD - US Dollar" ws="T_10_01" col="13" row="134" /&gt;&lt;lookup un="[09 Currency Leg1].[09 Currency Leg1].[Currency].&amp;amp;[USD]" cap="USD - US Dollar" ws="T_10_01" col="13" row="133" /&gt;&lt;/lookups&gt;&lt;/memberlookup&gt;&lt;memberlookup cap="TRY - Turkish lira"&gt;&lt;lookups match="[09 Currency Leg1].[09 Currency Leg1].[Currency].&amp;amp;[TRY]" allsame="1"&gt;&lt;lookup un="[09 Currency Leg1].[09 Currency Leg1].[Currency].&amp;amp;[TRY]" cap="TRY - Turkish lira" ws="T_10_01" col="13" row="129" /&gt;&lt;lookup un="[09 Currency Leg1].[09 Currency Leg1].[Currency].&amp;amp;[TRY]" cap="TRY - Turkish lira" ws="T_10_01" col="13" row="130" /&gt;&lt;/lookups&gt;&lt;/memberlookup&gt;&lt;memberlookup cap="DKK - Danish Krone"&gt;&lt;lookups match="[09 Currency Leg1].[09 Currency Leg1].[Currency].&amp;amp;[DKK]" allsame="1"&gt;&lt;lookup un="[09 Currency Leg1].[09 Currency Leg1].[Currency].&amp;amp;[DKK]" cap="DKK - Danish Krone" ws="T_10_01" col="13" row="95" /&gt;&lt;lookup un="[09 Currency Leg1].[09 Currency Leg1].[Currency].&amp;amp;[DKK]" cap="DKK - Danish Krone" ws="T_10_01" col="13" row="94" /&gt;&lt;/lookups&gt;&lt;/memberlookup&gt;&lt;memberlookup cap="HUF - Forint"&gt;&lt;lookups match="[09 Currency Leg1].[09 Currency Leg1].[Currency].&amp;amp;[HUF]" allsame="1"&gt;&lt;lookup un="[09 Currency Leg1].[09 Currency Leg1].[Currency].&amp;amp;[HUF]" cap="HUF - Forint" ws="T_10_01" col="13" row="101" /&gt;&lt;lookup un="[09 Currency Leg1].[09 Currency Leg1].[Currency].&amp;amp;[HUF]" cap="HUF - Forint" ws="T_10_01" col="13" row="100" /&gt;&lt;lookup un="[09 Currency Leg1].[09 Currency Leg1].[Currency].&amp;amp;[HUF]" cap="HUF - Forint" ws="T_10_01" col="13" row="99" /&gt;&lt;/lookups&gt;&lt;/memberlookup&gt;&lt;memberlookup cap="CHF - Swiss franc"&gt;&lt;lookups match="[09 Currency Leg1].[09 Currency Leg1].[Currency].&amp;amp;[CHF]" allsame="1"&gt;&lt;lookup un="[09 Currency Leg1].[09 Currency Leg1].[Currency].&amp;amp;[CHF]" cap="CHF - Swiss franc" ws="T_10_01" col="13" row="127" /&gt;&lt;lookup un="[09 Currency Leg1].[09 Currency Leg1].[Currency].&amp;amp;[CHF]" cap="CHF - Swiss franc" ws="T_10_01" col="13" row="128" /&gt;&lt;/lookups&gt;&lt;/memberlookup&gt;&lt;/memberlookupsbyhier&gt;&lt;memberlookupsbyhier hier="[07 Location of Counterparty].[07 Location of Counterparty]"&gt;&lt;memberlookup cap="5J - All countries (total)"&gt;&lt;lookups match="[07 Location of Counterparty].[07 Location of Counterparty].[L0].&amp;amp;[5J]" allsame="1"&gt;&lt;lookup un="[07 Location of Counterparty].[07 Location of Counterparty].[L0].&amp;amp;[5J]" cap="5J - All countries (total)" ws="T_10_01" col="12" row="69" /&gt;&lt;lookup un="[07 Location of Counterparty].[07 Location of Counterparty].[L0].&amp;amp;[5J]" cap="5J - All countries (total)" ws="T_10_01" col="12" row="68" /&gt;&lt;lookup un="[07 Location of Counterparty].[07 Location of Counterparty].[L0].&amp;amp;[5J]" cap="5J - All countries (total)" ws="T_10_01" col="12" row="70" /&gt;&lt;/lookups&gt;&lt;/memberlookup&gt;&lt;/memberlookupsbyhier&gt;&lt;memberlookupsbyhier hier="[10 Currency Leg2].[10 Currency Leg2]"&gt;&lt;memberlookup cap="EUR - Euro"&gt;&lt;lookups match="[10 Currency Leg2].[10 Currency Leg2].[Currency].&amp;amp;[EUR]" allsame="1"&gt;&lt;lookup un="[10 Currency Leg2].[10 Currency Leg2].[Currency].&amp;amp;[EUR]" cap="EUR - Euro" ws="T_10_01" col="17" row="79" /&gt;&lt;lookup un="[10 Currency Leg2].[10 Currency Leg2].[Currency].&amp;amp;[EUR]" cap="EUR - Euro" ws="T_10_01" col="17" row="80" /&gt;&lt;lookup un="[10 Currency Leg2].[10 Currency Leg2].[Currency].&amp;amp;[EUR]" cap="EUR - Euro" ws="T_10_01" col="17" row="81" /&gt;&lt;/lookups&gt;&lt;/memberlookup&gt;&lt;memberlookup cap="AUD - Australian Dollar"&gt;&lt;lookups match="[10 Currency Leg2].[10 Currency Leg2].[Currency].&amp;amp;[AUD]" allsame="1"&gt;&lt;lookup un="[10 Currency Leg2].[10 Currency Leg2].[Currency].&amp;amp;[AUD]" cap="AUD - Australian Dollar" ws="T_10_01" col="14" row="81" /&gt;&lt;lookup un="[10 Currency Leg2].[10 Currency Leg2].[Currency].&amp;amp;[AUD]" cap="AUD - Australian Dollar" ws="T_10_01" col="14" row="80" /&gt;&lt;/lookups&gt;&lt;/memberlookup&gt;&lt;memberlookup cap="USD - US Dollar"&gt;&lt;lookups match="[10 Currency Leg2].[10 Currency Leg2].[Currency].&amp;amp;[USD]" allsame="1"&gt;&lt;lookup un="[10 Currency Leg2].[10 Currency Leg2].[Currency].&amp;amp;[USD]" cap="USD - US Dollar" ws="T_10_01" col="21" row="80" /&gt;&lt;lookup un="[10 Currency Leg2].[10 Currency Leg2].[Currency].&amp;amp;[USD]" cap="USD - US Dollar" ws="T_10_01" col="21" row="81" /&gt;&lt;lookup un="[10 Currency Leg2].[10 Currency Leg2].[Currency].&amp;amp;[USD]" cap="USD - US Dollar" ws="T_10_01" col="22" row="81" /&gt;&lt;/lookups&gt;&lt;/memberlookup&gt;&lt;memberlookup cap="CAD - Canadian dollar"&gt;&lt;lookups match="[10 Currency Leg2].[10 Currency Leg2].[Currency].&amp;amp;[CAD]" allsame="1"&gt;&lt;lookup un="[10 Currency Leg2].[10 Currency Leg2].[Currency].&amp;amp;[CAD]" cap="CAD - Canadian dollar" ws="T_10_01" col="15" row="79" /&gt;&lt;lookup un="[10 Currency Leg2].[10 Currency Leg2].[Currency].&amp;amp;[CAD]" cap="CAD - Canadian dollar" ws="T_10_01" col="15" row="80" /&gt;&lt;/lookups&gt;&lt;/memberlookup&gt;&lt;memberlookup cap="TO1 - Total (all currencies)"&gt;&lt;lookups match="[10 Currency Leg2].[10 Currency Leg2].[Currency].&amp;amp;[TO1]" allsame="1"&gt;&lt;lookup un="[10 Currency Leg2].[10 Currency Leg2].[Currency].&amp;amp;[TO1]" cap="TO1 - Total (all currencies)" ws="T_10_01" col="22" row="80" /&gt;&lt;lookup un="[10 Currency Leg2].[10 Currency Leg2].[Currency].&amp;amp;[TO1]" cap="TO1 - Total (all currencies)" ws="T_10_01" col="22" row="79" /&gt;&lt;lookup un="[10 Currency Leg2].[10 Currency Leg2].[Currency].&amp;amp;[TO1]" cap="TO1 - Total (all currencies)" ws="T_10_01" col="22" row="81" /&gt;&lt;/lookups&gt;&lt;/memberlookup&gt;&lt;memberlookup cap="SEK - Swedish krona"&gt;&lt;lookups match="[10 Currency Leg2].[10 Currency Leg2].[Currency].&amp;amp;[SEK]" allsame="1"&gt;&lt;lookup un="[10 Currency Leg2].[10 Currency Leg2].[Currency].&amp;amp;[SEK]" cap="SEK - Swedish krona" ws="T_10_01" col="20" row="80" /&gt;&lt;lookup un="[10 Currency Leg2].[10 Currency Leg2].[Currency].&amp;amp;[SEK]" cap="SEK - Swedish krona" ws="T_10_01" col="20" row="79" /&gt;&lt;/lookups&gt;&lt;/memberlookup&gt;&lt;memberlookup cap="AUD - Australian dollar"&gt;&lt;lookups match="[10 Currency Leg2].[10 Currency Leg2].[Currency].&amp;amp;[AUD]" allsame="1"&gt;&lt;lookup un="[10 Currency Leg2].[10 Currency Leg2].[Currency].&amp;amp;[AUD]" cap="AUD - Australian dollar" ws="T_10_01" col="14" row="80" /&gt;&lt;lookup un="[10 Currency Leg2].[10 Currency Leg2].[Currency].&amp;amp;[AUD]" cap="AUD - Australian dollar" ws="T_10_01" col="14" row="79" /&gt;&lt;/lookups&gt;&lt;/memberlookup&gt;&lt;memberlookup cap="CAD - Canadian Dollar"&gt;&lt;lookups match="[10 Currency Leg2].[10 Currency Leg2].[Currency].&amp;amp;[CAD]" allsame="1"&gt;&lt;lookup un="[10 Currency Leg2].[10 Currency Leg2].[Currency].&amp;amp;[CAD]" cap="CAD - Canadian Dollar" ws="T_10_01" col="15" row="81" /&gt;&lt;lookup un="[10 Currency Leg2].[10 Currency Leg2].[Currency].&amp;amp;[CAD]" cap="CAD - Canadian Dollar" ws="T_10_01" col="15" row="80" /&gt;&lt;/lookups&gt;&lt;/memberlookup&gt;&lt;memberlookup cap="CHF - Swiss franc"&gt;&lt;lookups match="[10 Currency Leg2].[10 Currency Leg2].[Currency].&amp;amp;[CHF]" allsame="1"&gt;&lt;lookup un="[10 Currency Leg2].[10 Currency Leg2].[Currency].&amp;amp;[CHF]" cap="CHF - Swiss franc" ws="T_10_01" col="16" row="80" /&gt;&lt;lookup un="[10 Currency Leg2].[10 Currency Leg2].[Currency].&amp;amp;[CHF]" cap="CHF - Swiss franc" ws="T_10_01" col="16" row="79" /&gt;&lt;/lookups&gt;&lt;/memberlookup&gt;&lt;memberlookup cap="USD - US dollar"&gt;&lt;lookups match="[10 Currency Leg2].[10 Currency Leg2].[Currency].&amp;amp;[USD]" allsame="1"&gt;&lt;lookup un="[10 Currency Leg2].[10 Currency Leg2].[Currency].&amp;amp;[USD]" cap="USD - US dollar" ws="T_10_01" col="21" row="80" /&gt;&lt;lookup un="[10 Currency Leg2].[10 Currency Leg2].[Currency].&amp;amp;[USD]" cap="USD - US dollar" ws="T_10_01" col="21" row="79" /&gt;&lt;/lookups&gt;&lt;/memberlookup&gt;&lt;memberlookup cap="CHF - Swiss Franc"&gt;&lt;lookups match="[10 Currency Leg2].[10 Currency Leg2].[Currency].&amp;amp;[CHF]" allsame="1"&gt;&lt;lookup un="[10 Currency Leg2].[10 Currency Leg2].[Currency].&amp;amp;[CHF]" cap="CHF - Swiss Franc" ws="T_10_01" col="16" row="80" /&gt;&lt;lookup un="[10 Currency Leg2].[10 Currency Leg2].[Currency].&amp;amp;[CHF]" cap="CHF - Swiss Franc" ws="T_10_01" col="16" row="81" /&gt;&lt;/lookups&gt;&lt;/memberlookup&gt;&lt;memberlookup cap="SEK - Swedish Krona"&gt;&lt;lookups match="[10 Currency Leg2].[10 Currency Leg2].[Currency].&amp;amp;[SEK]" allsame="1"&gt;&lt;lookup un="[10 Currency Leg2].[10 Currency Leg2].[Currency].&amp;amp;[SEK]" cap="SEK - Swedish Krona" ws="T_10_01" col="21" row="81" /&gt;&lt;lookup un="[10 Currency Leg2].[10 Currency Leg2].[Currency].&amp;amp;[SEK]" cap="SEK - Swedish Krona" ws="T_10_01" col="20" row="80" /&gt;&lt;lookup un="[10 Currency Leg2].[10 Currency Leg2].[Currency].&amp;amp;[SEK]" cap="SEK - Swedish Krona" ws="T_10_01" col="20" row="81" /&gt;&lt;lookup un="[10 Currency Leg2].[10 Currency Leg2].[Currency].&amp;amp;[SEK]" cap="SEK - Swedish Krona" ws="T_10_01" col="22" row="81" /&gt;&lt;/lookups&gt;&lt;/memberlookup&gt;&lt;memberlookup cap="JPY - Yen"&gt;&lt;lookups match="[10 Currency Leg2].[10 Currency Leg2].[Currency].&amp;amp;[JPY]" allsame="1"&gt;&lt;lookup un="[10 Currency Leg2].[10 Currency Leg2].[Currency].&amp;amp;[JPY]" cap="JPY - Yen" ws="T_10_01" col="19" row="81" /&gt;&lt;lookup un="[10 Currency Leg2].[10 Currency Leg2].[Currency].&amp;amp;[JPY]" cap="JPY - Yen" ws="T_10_01" col="19" row="80" /&gt;&lt;lookup un="[10 Currency Leg2].[10 Currency Leg2].[Currency].&amp;amp;[JPY]" cap="JPY - Yen" ws="T_10_01" col="19" row="79" /&gt;&lt;/lookups&gt;&lt;/memberlookup&gt;&lt;memberlookup cap="GBP - Pound (sterling)"&gt;&lt;lookups match="[10 Currency Leg2].[10 Currency Leg2].[Currency].&amp;amp;[GBP]" allsame="1"&gt;&lt;lookup un="[10 Currency Leg2].[10 Currency Leg2].[Currency].&amp;amp;[GBP]" cap="GBP - Pound (sterling)" ws="T_10_01" col="18" row="79" /&gt;&lt;lookup un="[10 Currency Leg2].[10 Currency Leg2].[Currency].&amp;amp;[GBP]" cap="GBP - Pound (sterling)" ws="T_10_01" col="18" row="80" /&gt;&lt;lookup un="[10 Currency Leg2].[10 Currency Leg2].[Currency].&amp;amp;[GBP]" cap="GBP - Pound (sterling)" ws="T_10_01" col="18" row="81"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ws="T_10_01" col="12" row="75" /&gt;&lt;lookup un="[13 Execution Method].[13 Execution Method].[L0].&amp;amp;[3]" cap="3 - Total (all methods)" ws="T_10_01" col="12" row="73" /&gt;&lt;lookup un="[13 Execution Method].[13 Execution Method].[L0].&amp;amp;[3]" cap="3 - Total (all methods)" ws="T_10_01" col="12" row="74"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row="65" /&gt;&lt;lookup un="[04 Risk Category].[04 Risk Category].[L1].&amp;amp;[B]" cap="B - Foreign exchange" ws="T_10_01" col="12" row="67" /&gt;&lt;lookup un="[04 Risk Category].[04 Risk Category].[L1].&amp;amp;[B]" cap="B - Foreign exchange" ws="T_10_01" col="12" row="66" /&gt;&lt;/lookups&gt;&lt;/memberlookup&gt;&lt;/memberlookupsbyhier&gt;&lt;memberlookupsbyhier hier="[Measures]"&gt;&lt;memberlookup cap="Value"&gt;&lt;lookups match="[Measures].[Value]" allsame="1"&gt;&lt;lookup un="[Measures].[Value]" cap="Value" ws="T_10_01" col="12" row="62" /&gt;&lt;lookup un="[Measures].[Value]" cap="Value" ws="T_10_01" col="12" row="64" /&gt;&lt;lookup un="[Measures].[Value]" cap="Value" ws="T_10_01" col="12" row="63" /&gt;&lt;/lookups&gt;&lt;/memberlookup&gt;&lt;/memberlookupsbyhier&gt;&lt;memberlookupsbyhier hier="[91 Dataset].[Dataset]"&gt;&lt;memberlookup cap="Turnover"&gt;&lt;lookups match="[91 Dataset].[Dataset].[L0].&amp;amp;[DER_OTC_TOV]" allsame="1"&gt;&lt;lookup un="[91 Dataset].[Dataset].[L0].&amp;amp;[DER_OTC_TOV]" cap="Turnover" ws="T_10_01" col="12" row="74" /&gt;&lt;lookup un="[91 Dataset].[Dataset].[L0].&amp;amp;[DER_OTC_TOV]" cap="Turnover" ws="T_10_01" col="12" row="75" /&gt;&lt;lookup un="[91 Dataset].[Dataset].[L0].&amp;amp;[DER_OTC_TOV]" cap="Turnover" ws="T_10_01" col="12" row="76" /&gt;&lt;/lookups&gt;&lt;/memberlookup&gt;&lt;/memberlookupsbyhier&gt;&lt;memberlookupsbyhier hier="[03 Instrument].[03 Instrument]"&gt;&lt;memberlookup cap="A - Total (all instruments)"&gt;&lt;lookups match="[03 Instrument].[03 Instrument].[L0].&amp;amp;[A]" allsame="1"&gt;&lt;lookup un="[03 Instrument].[03 Instrument].[L0].&amp;amp;[A]" cap="A - Total (all instruments)" ws="T_10_01" col="11" row="119" /&gt;&lt;lookup un="[03 Instrument].[03 Instrument].[L0].&amp;amp;[A]" cap="A - Total (all instruments)" ws="T_10_01" col="11" row="114" /&gt;&lt;lookup un="[03 Instrument].[03 Instrument].[L0].&amp;amp;[A]" cap="A - Total (all instruments)" ws="T_10_01" col="11" row="95" /&gt;&lt;lookup un="[03 Instrument].[03 Instrument].[L0].&amp;amp;[A]" cap="A - Total (all instruments)" ws="T_10_01" col="11" row="127" /&gt;&lt;lookup un="[03 Instrument].[03 Instrument].[L0].&amp;amp;[A]" cap="A - Total (all instruments)" ws="T_10_01" col="11" row="112" /&gt;&lt;lookup un="[03 Instrument].[03 Instrument].[L0].&amp;amp;[A]" cap="A - Total (all instruments)" ws="T_10_01" col="11" row="87" /&gt;&lt;lookup un="[03 Instrument].[03 Instrument].[L0].&amp;amp;[A]" cap="A - Total (all instruments)" ws="T_10_01" col="11" row="117" /&gt;&lt;lookup un="[03 Instrument].[03 Instrument].[L0].&amp;amp;[A]" cap="A - Total (all instruments)" ws="T_10_01" col="11" row="115" /&gt;&lt;lookup un="[03 Instrument].[03 Instrument].[L0].&amp;amp;[A]" cap="A - Total (all instruments)" ws="T_10_01" col="11" row="124" /&gt;&lt;lookup un="[03 Instrument].[03 Instrument].[L0].&amp;amp;[A]" cap="A - Total (all instruments)" ws="T_10_01" col="11" row="80" /&gt;&lt;lookup un="[03 Instrument].[03 Instrument].[L0].&amp;amp;[A]" cap="A - Total (all instruments)" ws="T_10_01" col="11" row="116" /&gt;&lt;lookup un="[03 Instrument].[03 Instrument].[L0].&amp;amp;[A]" cap="A - Total (all instruments)" ws="T_10_01" col="11" row="90" /&gt;&lt;lookup un="[03 Instrument].[03 Instrument].[L0].&amp;amp;[A]" cap="A - Total (all instruments)" ws="T_10_01" col="11" row="86" /&gt;&lt;lookup un="[03 Instrument].[03 Instrument].[L0].&amp;amp;[A]" cap="A - Total (all instruments)" ws="T_10_01" col="11" row="125" /&gt;&lt;lookup un="[03 Instrument].[03 Instrument].[L0].&amp;amp;[A]" cap="A - Total (all instruments)" ws="T_10_01" col="11" row="134" /&gt;&lt;lookup un="[03 Instrument].[03 Instrument].[L0].&amp;amp;[A]" cap="A - Total (all instruments)" ws="T_10_01" col="11" row="111" /&gt;&lt;lookup un="[03 Instrument].[03 Instrument].[L0].&amp;amp;[A]" cap="A - Total (all instruments)" ws="T_10_01" col="11" row="91" /&gt;&lt;lookup un="[03 Instrument].[03 Instrument].[L0].&amp;amp;[A]" cap="A - Total (all instruments)" ws="T_10_01" col="11" row="103" /&gt;&lt;lookup un="[03 Instrument].[03 Instrument].[L0].&amp;amp;[A]" cap="A - Total (all instruments)" ws="T_10_01" col="11" row="102" /&gt;&lt;lookup un="[03 Instrument].[03 Instrument].[L0].&amp;amp;[A]" cap="A - Total (all instruments)" ws="T_10_01" col="11" row="101" /&gt;&lt;lookup un="[03 Instrument].[03 Instrument].[L0].&amp;amp;[A]" cap="A - Total (all instruments)" ws="T_10_01" col="11" row="121" /&gt;&lt;lookup un="[03 Instrument].[03 Instrument].[L0].&amp;amp;[A]" cap="A - Total (all instruments)" ws="T_10_01" col="11" row="130" /&gt;&lt;lookup un="[03 Instrument].[03 Instrument].[L0].&amp;amp;[A]" cap="A - Total (all instruments)" ws="T_10_01" col="11" row="98" /&gt;&lt;lookup un="[03 Instrument].[03 Instrument].[L0].&amp;amp;[A]" cap="A - Total (all instruments)" ws="T_10_01" col="11" row="126" /&gt;&lt;lookup un="[03 Instrument].[03 Instrument].[L0].&amp;amp;[A]" cap="A - Total (all instruments)" ws="T_10_01" col="11" row="122" /&gt;&lt;lookup un="[03 Instrument].[03 Instrument].[L0].&amp;amp;[A]" cap="A - Total (all instruments)" ws="T_10_01" col="11" row="82" /&gt;&lt;lookup un="[03 Instrument].[03 Instrument].[L0].&amp;amp;[A]" cap="A - Total (all instruments)" ws="T_10_01" col="11" row="96" /&gt;&lt;lookup un="[03 Instrument].[03 Instrument].[L0].&amp;amp;[A]" cap="A - Total (all instruments)" ws="T_10_01" col="11" row="83" /&gt;&lt;lookup un="[03 Instrument].[03 Instrument].[L0].&amp;amp;[A]" cap="A - Total (all instruments)" ws="T_10_01" col="11" row="131" /&gt;&lt;lookup un="[03 Instrument].[03 Instrument].[L0].&amp;amp;[A]" cap="A - Total (all instruments)" ws="T_10_01" col="11" row="108" /&gt;&lt;lookup un="[03 Instrument].[03 Instrument].[L0].&amp;amp;[A]" cap="A - Total (all instruments)" ws="T_10_01" col="11" row="113" /&gt;&lt;lookup un="[03 Instrument].[03 Instrument].[L0].&amp;amp;[A]" cap="A - Total (all instruments)" ws="T_10_01" col="11" row="99" /&gt;&lt;lookup un="[03 Instrument].[03 Instrument].[L0].&amp;amp;[A]" cap="A - Total (all instruments)" ws="T_10_01" col="11" row="118" /&gt;&lt;lookup un="[03 Instrument].[03 Instrument].[L0].&amp;amp;[A]" cap="A - Total (all instruments)" ws="T_10_01" col="11" row="133" /&gt;&lt;lookup un="[03 Instrument].[03 Instrument].[L0].&amp;amp;[A]" cap="A - Total (all instruments)" ws="T_10_01" col="11" row="85" /&gt;&lt;lookup un="[03 Instrument].[03 Instrument].[L0].&amp;amp;[A]" cap="A - Total (all instruments)" ws="T_10_01" col="11" row="107" /&gt;&lt;lookup un="[03 Instrument].[03 Instrument].[L0].&amp;amp;[A]" cap="A - Total (all instruments)" ws="T_10_01" col="11" row="129" /&gt;&lt;lookup un="[03 Instrument].[03 Instrument].[L0].&amp;amp;[A]" cap="A - Total (all instruments)" ws="T_10_01" col="11" row="132" /&gt;&lt;lookup un="[03 Instrument].[03 Instrument].[L0].&amp;amp;[A]" cap="A - Total (all instruments)" ws="T_10_01" col="11" row="106" /&gt;&lt;lookup un="[03 Instrument].[03 Instrument].[L0].&amp;amp;[A]" cap="A - Total (all instruments)" ws="T_10_01" col="11" row="104" /&gt;&lt;lookup un="[03 Instrument].[03 Instrument].[L0].&amp;amp;[A]" cap="A - Total (all instruments)" ws="T_10_01" col="11" row="93" /&gt;&lt;lookup un="[03 Instrument].[03 Instrument].[L0].&amp;amp;[A]" cap="A - Total (all instruments)" ws="T_10_01" col="11" row="100" /&gt;&lt;lookup un="[03 Instrument].[03 Instrument].[L0].&amp;amp;[A]" cap="A - Total (all instruments)" ws="T_10_01" col="11" row="109" /&gt;&lt;lookup un="[03 Instrument].[03 Instrument].[L0].&amp;amp;[A]" cap="A - Total (all instruments)" ws="T_10_01" col="11" row="128" /&gt;&lt;lookup un="[03 Instrument].[03 Instrument].[L0].&amp;amp;[A]" cap="A - Total (all instruments)" ws="T_10_01" col="11" row="88" /&gt;&lt;lookup un="[03 Instrument].[03 Instrument].[L0].&amp;amp;[A]" cap="A - Total (all instruments)" ws="T_10_01" col="11" row="81" /&gt;&lt;lookup un="[03 Instrument].[03 Instrument].[L0].&amp;amp;[A]" cap="A - Total (all instruments)" ws="T_10_01" col="11" row="123" /&gt;&lt;lookup un="[03 Instrument].[03 Instrument].[L0].&amp;amp;[A]" cap="A - Total (all instruments)" ws="T_10_01" col="11" row="120" /&gt;&lt;lookup un="[03 Instrument].[03 Instrument].[L0].&amp;amp;[A]" cap="A - Total (all instruments)" ws="T_10_01" col="11" row="94" /&gt;&lt;lookup un="[03 Instrument].[03 Instrument].[L0].&amp;amp;[A]" cap="A - Total (all instruments)" ws="T_10_01" col="11" row="84" /&gt;&lt;lookup un="[03 Instrument].[03 Instrument].[L0].&amp;amp;[A]" cap="A - Total (all instruments)" ws="T_10_01" col="11" row="92" /&gt;&lt;lookup un="[03 Instrument].[03 Instrument].[L0].&amp;amp;[A]" cap="A - Total (all instruments)" ws="T_10_01" col="11" row="105" /&gt;&lt;lookup un="[03 Instrument].[03 Instrument].[L0].&amp;amp;[A]" cap="A - Total (all instruments)" ws="T_10_01" col="11" row="97" /&gt;&lt;lookup un="[03 Instrument].[03 Instrument].[L0].&amp;amp;[A]" cap="A - Total (all instruments)" ws="T_10_01" col="11" row="110" /&gt;&lt;lookup un="[03 Instrument].[03 Instrument].[L0].&amp;amp;[A]" cap="A - Total (all instruments)" ws="T_10_01" col="11" row="89"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/&gt;&lt;/qlikqueryopt&gt;&lt;incortaqueryopt&gt;&lt;queryoptimiser /&gt;&lt;/incortaqueryopt&gt;&lt;anaplanqueryopt&gt;&lt;queryoptimiser /&gt;&lt;/anaplanqueryopt&gt;&lt;essrestqueryopt&gt;&lt;queryoptimiser /&gt;&lt;/essrestqueryopt&gt;&lt;/queryengine&gt;&lt;formulabreakoutdefinitions /&gt;&lt;writeback allowWriteback="0" entryMode="Online" atLevel="LowestOnly" highlightMembers="0" highlightData="0" highlightColour="0" changedColour="0" spreadMethod="" weightExpression="" writetodatamember="0" allowWritebackMemProps="0" useBatches="0" cellMustBeUnlocked="0" /&gt;&lt;maxgridrefreshdepth&gt;5&lt;/maxgridrefreshdepth&gt;&lt;/book&gt;</t>
  </si>
  <si>
    <t>" row="101" /&gt;&lt;lookup un="[03 Instrument].[03 Instrument].[L0].&amp;amp;[A]" cap="A - Total (all instruments)" ws="T_10_01" col="11" row="121" /&gt;&lt;lookup un="[03 Instrument].[03 Instrument].[L0].&amp;amp;[A]" cap="A - Total (all instruments)" ws="T_10_01" col="11" row="130" /&gt;&lt;lookup un="[03 Instrument].[03 Instrument].[L0].&amp;amp;[A]" cap="A - Total (all instruments)" ws="T_10_01" col="11" row="98" /&gt;&lt;lookup un="[03 Instrument].[03 Instrument].[L0].&amp;amp;[A]" cap="A - Total (all instruments)" ws="T_10_01" col="11" row="126" /&gt;&lt;lookup un="[03 Instrument].[03 Instrument].[L0].&amp;amp;[A]" cap="A - Total (all instruments)" ws="T_10_01" col="11" row="122" /&gt;&lt;lookup un="[03 Instrument].[03 Instrument].[L0].&amp;amp;[A]" cap="A - Total (all instruments)" ws="T_10_01" col="11" row="82" /&gt;&lt;lookup un="[03 Instrument].[03 Instrument].[L0].&amp;amp;[A]" cap="A - Total (all instruments)" ws="T_10_01" col="11" row="96" /&gt;&lt;lookup un="[03 Instrument].[03 Instrument].[L0].&amp;amp;[A]" cap="A - Total (all instruments)" ws="T_10_01" col="11" row="83" /&gt;&lt;lookup un="[03 Instrument].[03 Instrument].[L0].&amp;amp;[A]" cap="A - Total (all instruments)" ws="T_10_01" col="11" row="131" /&gt;&lt;lookup un="[03 Instrument].[03 Instrument].[L0].&amp;amp;[A]" cap="A - Total (all instruments)" ws="T_10_01" col="11" row="108" /&gt;&lt;lookup un="[03 Instrument].[03 Instrument].[L0].&amp;amp;[A]" cap="A - Total (all instruments)" ws="T_10_01" col="11" row="113" /&gt;&lt;lookup un="[03 Instrument].[03 Instrument].[L0].&amp;amp;[A]" cap="A - Total (all instruments)" ws="T_10_01" col="11" row="99" /&gt;&lt;lookup un="[03 Instrument].[03 Instrument].[L0].&amp;amp;[A]" cap="A - Total (all instruments)" ws="T_10_01" col="11" row="118" /&gt;&lt;lookup un="[03 Instrument].[03 Instrument].[L0].&amp;amp;[A]" cap="A - Total (all instruments)" ws="T_10_01" col="11" row="133" /&gt;&lt;lookup un="[03 Instrument].[03 Instrument].[L0].&amp;amp;[A]" cap="A - Total (all instruments)" ws="T_10_01" col="11" row="85" /&gt;&lt;lookup un="[03 Instrument].[03 Instrument].[L0].&amp;amp;[A]" cap="A - Total (all instruments)" ws="T_10_01" col="11" row="107" /&gt;&lt;lookup un="[03 Instrument].[03 Instrument].[L0].&amp;amp;[A]" cap="A - Total (all instruments)" ws="T_10_01" col="11" row="129" /&gt;&lt;lookup un="[03 Instrument].[03 Instrument].[L0].&amp;amp;[A]" cap="A - Total (all instruments)" ws="T_10_01" col="11" row="132" /&gt;&lt;lookup un="[03 Instrument].[03 Instrument].[L0].&amp;amp;[A]" cap="A - Total (all instruments)" ws="T_10_01" col="11" row="106" /&gt;&lt;lookup un="[03 Instrument].[03 Instrument].[L0].&amp;amp;[A]" cap="A - Total (all instruments)" ws="T_10_01" col="11" row="104" /&gt;&lt;lookup un="[03 Instrument].[03 Instrument].[L0].&amp;amp;[A]" cap="A - Total (all instruments)" ws="T_10_01" col="11" row="93" /&gt;&lt;lookup un="[03 Instrument].[03 Instrument].[L0].&amp;amp;[A]" cap="A - Total (all instruments)" ws="T_10_01" col="11" row="100" /&gt;&lt;lookup un="[03 Instrument].[03 Instrument].[L0].&amp;amp;[A]" cap="A - Total (all instruments)" ws="T_10_01" col="11" row="109" /&gt;&lt;lookup un="[03 Instrument].[03 Instrument].[L0].&amp;amp;[A]" cap="A - Total (all instruments)" ws="T_10_01" col="11" row="128" /&gt;&lt;lookup un="[03 Instrument].[03 Instrument].[L0].&amp;amp;[A]" cap="A - Total (all instruments)" ws="T_10_01" col="11" row="88" /&gt;&lt;lookup un="[03 Instrument].[03 Instrument].[L0].&amp;amp;[A]" cap="A - Total (all instruments)" ws="T_10_01" col="11" row="81" /&gt;&lt;lookup un="[03 Instrument].[03 Instrument].[L0].&amp;amp;[A]" cap="A - Total (all instruments)" ws="T_10_01" col="11" row="123" /&gt;&lt;lookup un="[03 Instrument].[03 Instrument].[L0].&amp;amp;[A]" cap="A - Total (all instruments)" ws="T_10_01" col="11" row="120" /&gt;&lt;lookup un="[03 Instrument].[03 Instrument].[L0].&amp;amp;[A]" cap="A - Total (all instruments)" ws="T_10_01" col="11" row="94" /&gt;&lt;lookup un="[03 Instrument].[03 Instrument].[L0].&amp;amp;[A]" cap="A - Total (all instruments)" ws="T_10_01" col="11" row="84" /&gt;&lt;lookup un="[03 Instrument].[03 Instrument].[L0].&amp;amp;[A]" cap="A - Total (all instruments)" ws="T_10_01" col="11" row="92" /&gt;&lt;lookup un="[03 Instrument].[03 Instrument].[L0].&amp;amp;[A]" cap="A - Total (all instruments)" ws="T_10_01" col="11" row="105" /&gt;&lt;lookup un="[03 Instrument].[03 Instrument].[L0].&amp;amp;[A]" cap="A - Total (all instruments)" ws="T_10_01" col="11" row="97" /&gt;&lt;lookup un="[03 Instrument].[03 Instrument].[L0].&amp;amp;[A]" cap="A - Total (all instruments)" ws="T_10_01" col="11" row="110" /&gt;&lt;lookup un="[03 Instrument].[03 Instrument].[L0].&amp;amp;[A]" cap="A - Total (all instruments)" ws="T_10_01" col="11" row="89"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/&gt;&lt;/qlikqueryopt&gt;&lt;incortaqueryopt&gt;&lt;queryoptimiser /&gt;&lt;/incortaqueryopt&gt;&lt;anaplanqueryopt&gt;&lt;queryoptimiser /&gt;&lt;/anaplanqueryopt&gt;&lt;essrestqueryopt&gt;&lt;queryoptimiser /&gt;&lt;/essrestqueryopt&gt;&lt;/queryengine&gt;&lt;formulabreakoutdefinitions /&gt;&lt;writeback allowWriteback="0" entryMode="Online" atLevel="LowestOnly" highlightMembers="0" highlightData="0" highlightColour="0" changedColour="0" spreadMethod="" weightExpression="" writetodatamember="0" allowWritebackMemProps="0" useBatches="0" cellMustBeUnlocked="0" /&gt;&lt;maxgridrefreshdepth&gt;5&lt;/maxgridrefreshdepth&gt;&lt;/book&gt;</t>
  </si>
  <si>
    <t>le&gt;4799.25&lt;/newwidthforscale&gt;&lt;newheightforscale&gt;1326&lt;/newheightforscale&gt;&lt;/sheet&gt;&lt;sheet name="T_03_01" protectDownload="0"&gt;&lt;requires ismanual="0" allgrids="0" alltables="0" allquerygenerators="0" allfreestylereports="0" /&gt;&lt;newwidthforscale&gt;4901.25&lt;/newwidthforscale&gt;&lt;newheightforscale&gt;1317.75&lt;/newheightforscale&gt;&lt;/sheet&gt;&lt;sheet name="T_03_02" protectDownload="0"&gt;&lt;requires ismanual="0" allgrids="0" alltables="0" allquerygenerators="0" allfreestylereports="0" /&gt;&lt;newwidthforscale&gt;4852.5&lt;/newwidthforscale&gt;&lt;newheightforscale&gt;1332.75&lt;/newheightforscale&gt;&lt;/sheet&gt;&lt;sheet name="T_03_03" protectDownload="0"&gt;&lt;requires ismanual="0" allgrids="0" alltables="0" allquerygenerators="0" allfreestylereports="0" /&gt;&lt;newwidthforscale&gt;4902&lt;/newwidthforscale&gt;&lt;newheightforscale&gt;1332.75&lt;/newheightforscale&gt;&lt;/sheet&gt;&lt;sheet name="T_03_04" protectDownload="0"&gt;&lt;requires ismanual="0" allgrids="0" alltables="0" allquerygenerators="0" allfreestylereports="0" /&gt;&lt;newwidthforscale&gt;4849.5&lt;/newwidthforscale&gt;&lt;newheightforscale&gt;1340.25&lt;/newheightforscale&gt;&lt;/sheet&gt;&lt;sheet name="T_03_05" protectDownload="0"&gt;&lt;requires ismanual="0" allgrids="0" alltables="0" allquerygenerators="0" allfreestylereports="0" /&gt;&lt;newwidthforscale&gt;4899&lt;/newwidthforscale&gt;&lt;newheightforscale&gt;1339.5&lt;/newheightforscale&gt;&lt;/sheet&gt;&lt;sheet name="T_03_06" protectDownload="0"&gt;&lt;requires ismanual="0" allgrids="0" alltables="0" allquerygenerators="0" allfreestylereports="0" /&gt;&lt;newwidthforscale&gt;4850.25&lt;/newwidthforscale&gt;&lt;newheightforscale&gt;1332.75&lt;/newheightforscale&gt;&lt;/sheet&gt;&lt;sheet name="T_03_07" protectDownload="0"&gt;&lt;requires ismanual="0" allgrids="0" alltables="0" allquerygenerators="0" allfreestylereports="0" /&gt;&lt;newwidthforscale&gt;4899.75&lt;/newwidthforscale&gt;&lt;newheightforscale&gt;1332&lt;/newheightforscale&gt;&lt;/sheet&gt;&lt;sheet name="T_03_08" protectDownload="0"&gt;&lt;requires ismanual="0" allgrids="0" alltables="0" allquerygenerators="0" allfreestylereports="0" /&gt;&lt;newwidthforscale&gt;4852.5&lt;/newwidthforscale&gt;&lt;newheightforscale&gt;1344&lt;/newheightforscale&gt;&lt;/sheet&gt;&lt;sheet name="T_03_09" protectDownload="0"&gt;&lt;requires ismanual="0" allgrids="0" alltables="0" allquerygenerators="0" allfreestylereports="0" /&gt;&lt;newwidthforscale&gt;4897.5&lt;/newwidthforscale&gt;&lt;newheightforscale&gt;1302.75&lt;/newheightforscale&gt;&lt;/sheet&gt;&lt;sheet name="T_03_10" protectDownload="0"&gt;&lt;requires ismanual="0" allgrids="0" alltables="0" allquerygenerators="0" allfreestylereports="0" /&gt;&lt;newwidthforscale&gt;4850.25&lt;/newwidthforscale&gt;&lt;newheightforscale&gt;1310.25&lt;/newheightforscale&gt;&lt;/sheet&gt;&lt;sheet name="T_03_11" protectDownload="0"&gt;&lt;requires ismanual="0" allgrids="0" alltables="0" allquerygenerators="0" allfreestylereports="0" /&gt;&lt;newwidthforscale&gt;4904.25&lt;/newwidthforscale&gt;&lt;newheightforscale&gt;1302.75&lt;/newheightforscale&gt;&lt;/sheet&gt;&lt;sheet name="T_03_12" protectDownload="0"&gt;&lt;requires ismanual="0" allgrids="0" alltables="0" allquerygenerators="0" allfreestylereports="0" /&gt;&lt;newwidthforscale&gt;4851.75&lt;/newwidthforscale&gt;&lt;newheightforscale&gt;1314&lt;/newheightforscale&gt;&lt;/sheet&gt;&lt;sheet name="T_04_01" protectDownload="0"&gt;&lt;requires ismanual="0" allgrids="0" alltables="0" allquerygenerators="0" allfreestylereports="0" /&gt;&lt;newwidthforscale&gt;4898.25&lt;/newwidthforscale&gt;&lt;newheightforscale&gt;1332.75&lt;/newheightforscale&gt;&lt;/sheet&gt;&lt;sheet name="T_04_02" protectDownload="0"&gt;&lt;requires ismanual="0" allgrids="0" alltables="0" allquerygenerators="0" allfreestylereports="0" /&gt;&lt;newwidthforscale&gt;4896&lt;/newwidthforscale&gt;&lt;newheightforscale&gt;1332.75&lt;/newheightforscale&gt;&lt;/sheet&gt;&lt;sheet name="T_04_03" protectDownload="0"&gt;&lt;requires ismanual="0" allgrids="0" alltables="0" allquerygenerators="0" allfreestylereports="0" /&gt;&lt;newwidthforscale&gt;4950&lt;/newwidthforscale&gt;&lt;newheightforscale&gt;1343.25&lt;/newheightforscale&gt;&lt;/sheet&gt;&lt;sheet name="T_04_04" protectDownload="0"&gt;&lt;requires ismanual="0" allgrids="0" alltables="0" allquerygenerators="0" allfreestylereports="0" /&gt;&lt;newwidthforscale&gt;4900.5&lt;/newwidthforscale&gt;&lt;newheightforscale&gt;1332.75&lt;/newheightforscale&gt;&lt;/sheet&gt;&lt;sheet name="T_04_05" protectDownload="0"&gt;&lt;requires ismanual="0" allgrids="0" alltables="0" allquerygenerators="0" allfreestylereports="0" /&gt;&lt;newwidthforscale&gt;4949.25&lt;/newwidthforscale&gt;&lt;newheightforscale&gt;1332.75&lt;/newheightforscale&gt;&lt;/sheet&gt;&lt;sheet name="T_04_06" protectDownload="0"&gt;&lt;requires ismanual="0" allgrids="0" alltables="0" allquerygenerators="0" allfreestylereports="0" /&gt;&lt;newwidthforscale&gt;4900.5&lt;/newwidthforscale&gt;&lt;newheightforscale&gt;1343.25&lt;/newheightforscale&gt;&lt;/sheet&gt;&lt;sheet name="T_04_07" protectDownload="0"&gt;&lt;requires ismanual="0" allgrids="0" alltables="0" allquerygenerators="0" allfreestylereports="0" /&gt;&lt;newwidthforscale&gt;4899.75&lt;/newwidthforscale&gt;&lt;newheightforscale&gt;1310.25&lt;/newheightforscale&gt;&lt;/sheet&gt;&lt;sheet name="T_04_08" protectDownload="0"&gt;&lt;requires ismanual="0" allgrids="0" alltables="0" allquerygenerators="0" allfreestylereports="0" /&gt;&lt;newwidthforscale&gt;4895.25&lt;/newwidthforscale&gt;&lt;newheightforscale&gt;1310.25&lt;/newheightforscale&gt;&lt;/sheet&gt;&lt;sheet name="T_04_09" protectDownload="0"&gt;&lt;requires ismanual="0" allgrids="0" alltables="0" allquerygenerators="0" allfreestylereports="0" /&gt;&lt;newwidthforscale&gt;4946.25&lt;/newwidthforscale&gt;&lt;newheightforscale&gt;1313.25&lt;/newheightforscale&gt;&lt;/sheet&gt;&lt;sheet name="T_05_01" protectDownload="0"&gt;&lt;requires ismanual="0" allgrids="0" alltables="0" allquerygenerators="0" allfreestylereports="0" /&gt;&lt;newwidthforscale&gt;4892.25&lt;/newwidthforscale&gt;&lt;newheightforscale&gt;1332.75&lt;/newheightforscale&gt;&lt;/sheet&gt;&lt;sheet name="T_05_02" protectDownload="0"&gt;&lt;requires ismanual="0" allgrids="0" alltables="0" allquerygenerators="0" allfreestylereports="0" /&gt;&lt;newwidthforscale&gt;4894.5&lt;/newwidthforscale&gt;&lt;newheightforscale&gt;1343.25&lt;/newheightforscale&gt;&lt;/sheet&gt;&lt;sheet name="T_05_03" protectDownload="0"&gt;&lt;requires ismanual="0" allgrids="0" alltables="0" allquerygenerators="0" allfreestylereports="0" /&gt;&lt;newwidthforscale&gt;4900.5&lt;/newwidthforscale&gt;&lt;newheightforscale&gt;1332.75&lt;/newheightforscale&gt;&lt;/sheet&gt;&lt;sheet name="T_05_04" protectDownload="0"&gt;&lt;requires ismanual="0" allgrids="0" alltables="0" allquerygenerators="0" allfreestylereports="0" /&gt;&lt;newwidthforscale&gt;4896.75&lt;/newwidthforscale&gt;&lt;newheightforscale&gt;1340.25&lt;/newheightforscale&gt;&lt;/sheet&gt;&lt;sheet name="T_05_05" protectDownload="0"&gt;&lt;requires ismanual="0" allgrids="0" alltables="0" allquerygenerators="0" allfreestylereports="0" /&gt;&lt;newwidthforscale&gt;4900.5&lt;/newwidthforscale&gt;&lt;newheightforscale&gt;1310.25&lt;/newheightforscale&gt;&lt;/sheet&gt;&lt;sheet name="T_05_06" protectDownload="0"&gt;&lt;requires ismanual="0" allgrids="0" alltables="0" allquerygenerators="0" allfreestylereports="0" /&gt;&lt;newwidthforscale&gt;4897.5&lt;/newwidthforscale&gt;&lt;newheightforscale&gt;1313.25&lt;/newheightforscale&gt;&lt;/sheet&gt;&lt;sheet name="T_06_01" protectDownload="0"&gt;&lt;requires ismanual="0" allgrids="0" alltables="0" allquerygenerators="0" allfreestylereports="0" /&gt;&lt;newwidthforscale&gt;4890.75&lt;/newwidthforscale&gt;&lt;newheightforscale&gt;1290.75&lt;/newheightforscale&gt;&lt;/sheet&gt;&lt;sheet name="T_06_02" protectDownload="0"&gt;&lt;requires ismanual="0" allgrids="0" alltables="0" allquerygenerators="0" allfreestylereports="0" /&gt;&lt;newwidthforscale&gt;4801.5&lt;/newwidthforscale&gt;&lt;newheightforscale&gt;1273.5&lt;/newheightforscale&gt;&lt;/sheet&gt;&lt;sheet name="T_06_03" protectDownload="0"&gt;&lt;requires ismanual="0" allgrids="0" alltables="0" allquerygenerators="0" allfreestylereports="0" /&gt;&lt;newwidthforscale&gt;4887.75&lt;/newwidthforscale&gt;&lt;newheightforscale&gt;1275.75&lt;/newheightforscale&gt;&lt;/sheet&gt;&lt;sheet name="T_06_04" protectDownload="0"&gt;&lt;requires ismanual="0" allgrids="0" alltables="0" allquerygenerators="0" allfreestylereports="0" /&gt;&lt;newwidthforscale&gt;4850.25&lt;/newwidthforscale&gt;&lt;newheightforscale&gt;1287&lt;/newheightforscale&gt;&lt;/sheet&gt;&lt;sheet name="T_07_01" protectDownload="0"&gt;&lt;requires ismanual="0" allgrids="0" alltables="0" allquerygenerators="0" allfreestylereports="0" /&gt;&lt;newwidthforscale&gt;4936.5&lt;/newwidthforscale&gt;&lt;newheightforscale&gt;1275.75&lt;/newheightforscale&gt;&lt;/sheet&gt;&lt;sheet name="T_07_02" protectDownload="0"&gt;&lt;requires ismanual="0" allgrids="0" alltables="0" allquerygenerators="0" allfreestylereports="0" /&gt;&lt;newwidthforscale&gt;4851.75&lt;/newwidthforscale&gt;&lt;newheightforscale&gt;1276.5&lt;/newheightforscale&gt;&lt;/sheet&gt;&lt;sheet name="T_07_03" protectDownload="0"&gt;&lt;requires ismanual="0" allgrids="0" alltables="0" allquerygenerators="0" allfreestylereports="0" /&gt;&lt;newwidthforscale&gt;4939.5&lt;/newwidthforscale&gt;&lt;newheightforscale&gt;1277.25&lt;/newheightforscale&gt;&lt;/sheet&gt;&lt;sheet name="T_07_04" protectDownload="0"&gt;&lt;requires ismanual="0" allgrids="0" alltables="0" allquerygenerators="0" allfreestylereports="0" /&gt;&lt;newwidthforscale&gt;4854&lt;/newwidthforscale&gt;&lt;newheightforscale&gt;1275.75&lt;/newheightforscale&gt;&lt;/sheet&gt;&lt;sheet name="T_08_01" protectDownload="0"&gt;&lt;requires ismanual="0" allgrids="0" alltables="0" allquerygenerators="0" allfreestylereports="0" /&gt;&lt;newwidthforscale&gt;6099&lt;/newwidthforscale&gt;&lt;newheightforscale&gt;1277.25&lt;/newheightforscale&gt;&lt;/sheet&gt;&lt;sheet name="T_08_02" protectDownload="0"&gt;&lt;requires ismanual="0" allgrids="0" alltables="0" allquerygenerators="0" allfreestylereports="0" /&gt;&lt;newwidthforscale&gt;4938.75&lt;/newwidthforscale&gt;&lt;newheightforscale&gt;1277.25&lt;/newheightforscale&gt;&lt;/sheet&gt;&lt;sheet name="T_08_03" protectDownload="0"&gt;&lt;requires ismanual="0" allgrids="0" alltables="0" allquerygenerators="0" allfreestylereports="0" /&gt;&lt;newwidthforscale&gt;4949.25&lt;/newwidthforscale&gt;&lt;newheightforscale&gt;1279.5&lt;/newheightforscale&gt;&lt;/sheet&gt;&lt;sheet name="T_09_01" protectDownload="0"&gt;&lt;requires ismanual="0" allgrids="0" alltables="0" allquerygenerators="0" allfreestylereports="0" /&gt;&lt;newwidthforscale&gt;4941.75&lt;/newwidthforscale&gt;&lt;newheightforscale&gt;1279.5&lt;/newheightforscale&gt;&lt;/sheet&gt;&lt;sheet name="T_09_02" protectDownload="0"&gt;&lt;requires ismanual="0" allgrids="0" alltables="0" allquerygenerators="0" allfreestylereports="0" /&gt;&lt;newwidthforscale&gt;4896.75&lt;/newwidthforscale&gt;&lt;newheightforscale&gt;1281&lt;/newheightforscale&gt;&lt;/sheet&gt;&lt;sheet name="T_10_01" protectDownload="0"&gt;&lt;requires ismanual="0" allgrids="0" alltables="0" allquerygenerators="0" allfreestylereports="0" /&gt;&lt;newwidthforscale&gt;4986.75&lt;/newwidthforscale&gt;&lt;newheightforscale&gt;1276.5&lt;/newheightforscale&gt;&lt;/sheet&gt;&lt;sheet name="T_10_02" protectDownload="0"&gt;&lt;requires ismanual="0" allgrids="0" alltables="0" allquerygenerators="0" allfreestylereports="0" /&gt;&lt;newwidthforscale&gt;4899.75&lt;/newwidthforscale&gt;&lt;newheightforscale&gt;1275.75&lt;/newheightforscale&gt;&lt;/sheet&gt;&lt;sheet name="T_11_01" protectDownload="0"&gt;&lt;requires ismanual="0" allgrids="0" alltables="0" allquerygenerators="0" allfreestylereports="0" /&gt;&lt;newwidthforscale&gt;8090.25&lt;/newwidthforscale&gt;&lt;newheightforscale&gt;1264.5&lt;/newheightforscale&gt;&lt;/sheet&gt;&lt;sheet name="T_12_01" protectDownload="0"&gt;&lt;requires ismanual="0" allgrids="0" alltables="0" allquerygenerators="0" allfreestylereports="0" /&gt;&lt;newwidthforscale&gt;7582.5&lt;/newwidthforscale&gt;&lt;newheightforscale&gt;1239.75&lt;/newheightforscale&gt;&lt;/sheet&gt;&lt;sheet name="T_13_01" protectDownload="0"&gt;&lt;requires ismanual="0" allgrids="0" alltables="0" allquerygenerators="0" allfreestylereports="0" /&gt;&lt;newwidthforscale&gt;4851&lt;/newwidthforscale&gt;&lt;newheightforscale&gt;1239&lt;/newheightforscale&gt;&lt;/sheet&gt;&lt;sheet name="T_14_01" protectDownload="0"&gt;&lt;requires ismanual="0" allgrids="0" alltables="0" allquerygenerators="0" allfreestylereports="0" /&gt;&lt;newwidthforscale&gt;4851&lt;/newwidthforscale&gt;&lt;newheightforscale&gt;1237.5&lt;/newheightforscale&gt;&lt;/sheet&gt;&lt;sheet name="T_15_01" protectDownload="0"&gt;&lt;requires ismanual="0" allgrids="0" alltables="0" allquerygenerators="0" allfreestylereports="0" /&gt;&lt;newwidthforscale&gt;4851&lt;/newwidthforscale&gt;&lt;newheightforscale&gt;1239.75&lt;/newheightforscale&gt;&lt;/sheet&gt;&lt;sheet name="T_16_01" protectDownload="0"&gt;&lt;requires ismanual="0" allgrids="0" alltables="0" allquerygenerators="0" allfreestylereports="0" /&gt;&lt;newwidthforscale&gt;4851&lt;/newwidthforscale&gt;&lt;newheightforscale&gt;1238.25&lt;/newheightforscale&gt;&lt;/sheet&gt;&lt;sheet name="T_17_01" protectDownload="0"&gt;&lt;requires ismanual="0" allgrids="0" alltables="0" allquerygenerators="0" allfreestylereports="0" /&gt;&lt;newwidthforscale&gt;5601.75&lt;/newwidthforscale&gt;&lt;newheightforscale&gt;1267.5&lt;/newheightforscale&gt;&lt;/sheet&gt;&lt;sheet name="T_18_01" protectDownload="0"&gt;&lt;requires ismanual="0" allgrids="0" alltables="0" allquerygenerators="0" allfreestylereports="0" /&gt;&lt;newwidthforscale&gt;4870.5&lt;/newwidthforscale&gt;&lt;newheightforscale&gt;1265.25&lt;/newheightforscale&gt;&lt;/sheet&gt;&lt;sheet name="T_19_01" protectDownload="0"&gt;&lt;requires ismanual="0" allgrids="0" alltables="0" allquerygenerators="0" allfreestylereports="0" /&gt;&lt;newwidthforscale&gt;5448&lt;/newwidthforscale&gt;&lt;newheightforscale&gt;1256.25&lt;/newheightforscale&gt;&lt;/sheet&gt;&lt;sheet name="T_20_01" protectDownload="0"&gt;&lt;requires ismanual="0" allgrids="0" alltables="0" allquerygenerators="0" allfreestylereports="0" /&gt;&lt;newwidthforscale&gt;4662.75&lt;/newwidthforscale&gt;&lt;newheightforscale&gt;1256.25&lt;/newheightforscale&gt;&lt;/sheet&gt;&lt;sheet name="T_21_01" protectDownload="0"&gt;&lt;requires ismanual="0" allgrids="0" alltables="0" allquerygenerators="0" allfreestylereports="0" /&gt;&lt;newwidthforscale&gt;4662.75&lt;/newwidthforscale&gt;&lt;newheightforscale&gt;1256.25&lt;/newheightforscale&gt;&lt;/sheet&gt;&lt;sheet name="T_22_01" protectDownload="0"&gt;&lt;requires ismanual="0" allgrids="0" alltables="0" allquerygenerators="0" allfreestylereports="0" /&gt;&lt;newwidthforscale&gt;4624.5&lt;/newwidthforscale&gt;&lt;newheightforscale&gt;1256.25&lt;/newheightforscale&gt;&lt;/sheet&gt;&lt;sheet name="T_23_01" protectDownload="0"&gt;&lt;requires ismanual="0" allgrids="0" alltables="0" allquerygenerators="0" allfreestylereports="0" /&gt;&lt;newwidthforscale&gt;4624.5&lt;/newwidthforscale&gt;&lt;newheightforscale&gt;1256.25&lt;/newheightforscale&gt;&lt;/sheet&gt;&lt;sheet name="T_24_01" protectDownload="0"&gt;&lt;requires ismanual="0" allgrids="0" alltables="0" allquerygenerators="0" allfreestylereports="0" /&gt;&lt;newwidthforscale&gt;4624.5&lt;/newwidthforscale&gt;&lt;newheightforscale&gt;1243.5&lt;/newheightforscale&gt;&lt;/sheet&gt;&lt;sheet name="T_25_01" protectDownload="0"&gt;&lt;requires ismanual="0" allgrids="0" alltables="0" allquerygenerators="0" allfreestylereports="0" /&gt;&lt;newwidthforscale&gt;4611.75&lt;/newwidthforscale&gt;&lt;newheightforscale&gt;1428.75&lt;/newheightforscale&gt;&lt;/sheet&gt;&lt;sheet name="T_25_02" protectDownload="0"&gt;&lt;requires ismanual="0" allgrids="0" alltables="0" allquerygenerators="0" allfreestylereports="0" /&gt;&lt;newwidthforscale&gt;4620.75&lt;/newwidthforscale&gt;&lt;newheightforscale&gt;1446&lt;/newheightforscale&gt;&lt;/sheet&gt;&lt;sheet name="Cde" protectDownload="0"&gt;&lt;requires ismanual="0" allgrids="0" alltables="0" allquerygenerators="0" allfreestylereports="0" /&gt;&lt;newwidthforscale&gt;4809&lt;/newwidthforscale&gt;&lt;newheightforscale&gt;1223.25&lt;/newheightforscale&gt;&lt;/sheet&gt;&lt;sheet name="XLCubedFormats" protectDownload="0"&gt;&lt;requires ismanual="0" allgrids="0" alltables="0" allquerygenerators="0" allfreestylereports="0" /&gt;&lt;newwidthforscale&gt;5207.25&lt;/newwidthforscale&gt;&lt;newheightforscale&gt;798&lt;/newheightforscale&gt;&lt;/sheet&gt;&lt;sheet name="@@XLCUBEDDEFS@@" protectDownload="0"&gt;&lt;requires ismanual="0" allgrids="0" alltables="0" allquerygenerators="0" allfreestylereports="0" /&gt;&lt;newwidthforscale&gt;4848&lt;/newwidthforscale&gt;&lt;newheightforscale&gt;1212&lt;/newheightforscale&gt;&lt;/sheet&gt;&lt;/sheets&gt;&lt;workbookcalculationdefinitions /&gt;&lt;formulaoptions replacenulls="1" replacenullswith="" hidenullondrill="1" hidezeroondrill="0" autofitondrill="0" enablewriteback="0" indentondrill="1" lightenbackgroundondrill="0" validatemembers="1" validatememberhiers="0" trimgridprefix="1" useXL3LookupLegacyByDefault="0" parseTM1DBRWUsingCubewiseRules="0" whereclauseuseexisting="0" /&gt;&lt;publicationoptions autorefreshfrequency="0" refreshfrequencyunit="Minutes" multisheetenableprint="0" multisheetenablesavetoexcel="0" multisheetnameoverride="" usepowerpointtemplate="0" powerpointdownloadtemplate="" preferaliasedimages="0" allowscheduleimage="0" usemultisheetslicertosheet="0" globalparameters="0"&gt;&lt;multisheetslicetosheet /&gt;&lt;/publicationoptions&gt;&lt;publishdetails /&gt;&lt;dataentryoptions&gt;&lt;enabledataentry&gt;0&lt;/enabledataentry&gt;&lt;isworkbookvalidated&gt;0&lt;/isworkbookvalidated&gt;&lt;isworkbooksoftvalidated&gt;0&lt;/isworkbooksoftvalidated&gt;&lt;/dataentryoptions&gt;&lt;workbookaspects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useembeddedstyles&gt;0&lt;/useembeddedstyles&gt;&lt;iscomplexsendto&gt;0&lt;/iscomplexsendto&gt;&lt;ismultisheettemplate&gt;0&lt;/ismultisheettemplate&gt;&lt;defaultdrillthroughtype&gt;0&lt;/defaultdrillthroughtype&gt;&lt;queryengine&gt;&lt;asqueryopt&gt;&lt;queryoptimiser&gt;&lt;memberlookups&gt;&lt;memberlookupsbyconn conn="1"&gt;&lt;memberlookupsbyhier hier="[90 Cube Type].[Cube Type]"&gt;&lt;memberlookup cap="Provisional"&gt;&lt;lookups match="[90 Cube Type].[Cube Type].&amp;amp;[20]" allsame="1"&gt;&lt;lookup un="[90 Cube Type].[Cube Type].&amp;amp;[20]" cap="Provisional" ws="T_10_01" col="12" row="72" /&gt;&lt;lookup un="[90 Cube Type].[Cube Type].&amp;amp;[20]" cap="Provisional" ws="T_10_01" col="12" row="73" /&gt;&lt;lookup un="[90 Cube Type].[Cube Type].&amp;amp;[20]" cap="Provisional" ws="T_10_01" col="12" row="71" /&gt;&lt;/lookups&gt;&lt;/memberlookup&gt;&lt;/memberlookupsbyhier&gt;&lt;memberlookupsbyhier hier="[05 Reporting Organization].[05 Reporting Organization]"&gt;&lt;memberlookup cap="GB - United Kingdom"&gt;&lt;lookups match="[05 Reporting Organization].[05 Reporting Organization].[Area].&amp;amp;[GB]" allsame="1"&gt;&lt;lookup un="[05 Reporting Organization].[05 Reporting Organization].[Area].&amp;amp;[GB]" cap="GB - United Kingdom" ws="T_10_01" col="12" row="132" /&gt;&lt;lookup un="[05 Reporting Organization].[05 Reporting Organization].[Area].&amp;amp;[GB]" cap="GB - United Kingdom" ws="T_10_01" col="12" row="131" /&gt;&lt;/lookups&gt;&lt;/memberlookup&gt;&lt;memberlookup cap="CH - Switzerland"&gt;&lt;lookups match="[05 Reporting Organization].[05 Reporting Organization].[Area].&amp;amp;[CH]" allsame="1"&gt;&lt;lookup un="[05 Reporting Organization].[05 Reporting Organization].[Area].&amp;amp;[CH]" cap="CH - Switzerland" ws="T_10_01" col="12" row="128" /&gt;&lt;lookup un="[05 Reporting Organization].[05 Reporting Organization].[Area].&amp;amp;[CH]" cap="CH - Switzerland" ws="T_10_01" col="12" row="127" /&gt;&lt;/lookups&gt;&lt;/memberlookup&gt;&lt;memberlookup cap="5J - All countries (total)"&gt;&lt;lookups match="[05 Reporting Organization].[05 Reporting Organization].[Grand Total].&amp;amp;[5J]" allsame="1"&gt;&lt;lookup un="[05 Reporting Organization].[05 Reporting Organization].[Grand Total].&amp;amp;[5J]" cap="5J - All countries (total)" ws="T_10_01" col="12" row="134" /&gt;&lt;lookup un="[05 Reporting Organization].[05 Reporting Organization].[Grand Total].&amp;amp;[5J]" cap="5J - All countries (total)" ws="T_10_01" col="12" row="133" /&gt;&lt;/lookups&gt;&lt;/memberlookup&gt;&lt;memberlookup cap="HK - Hong Kong SAR"&gt;&lt;lookups match="[05 Reporting Organization].[05 Reporting Organization].[Area].&amp;amp;[HK]" allsame="1"&gt;&lt;lookup un="[05 Reporting Organization].[05 Reporting Organization].[Area].&amp;amp;[HK]" cap="HK - Hong Kong SAR" ws="T_10_01" col="12" row="98" /&gt;&lt;lookup un="[05 Reporting Organization].[05 Reporting Organization].[Area].&amp;amp;[HK]" cap="HK - Hong Kong SAR" ws="T_10_01" col="12" row="100" /&gt;&lt;lookup un="[05 Reporting Organization].[05 Reporting Organization].[Area].&amp;amp;[HK]" cap="HK - Hong Kong SAR" ws="T_10_01" col="12" row="99" /&gt;&lt;/lookups&gt;&lt;/memberlookup&gt;&lt;memberlookup cap="GR - Greece"&gt;&lt;lookups match="[05 Reporting Organization].[05 Reporting Organization].[Reporting Organization].&amp;amp;[GR]" allsame="1"&gt;&lt;lookup un="[05 Reporting Organization].[05 Reporting Organization].[Reporting Organization].&amp;amp;[GR]" cap="GR - Greece" ws="T_10_01" col="12" row="97" /&gt;&lt;lookup un="[05 Reporting Organization].[05 Reporting Organization].[Reporting Organization].&amp;amp;[GR]" cap="GR - Greece" ws="T_10_01" col="12" row="99" /&gt;&lt;lookup un="[05 Reporting Organization].[05 Reporting Organization].[Reporting Organization].&amp;amp;[GR]" cap="GR - Greece" ws="T_10_01" col="12" row="98" /&gt;&lt;/lookups&gt;&lt;/memberlookup&gt;&lt;memberlookup cap="AR - Argentina"&gt;&lt;lookups match="[05 Reporting Organization].[05 Reporting Organization].[Area].&amp;amp;[AR]" allsame="1"&gt;&lt;lookup un="[05 Reporting Organization].[05 Reporting Organization].[Area].&amp;amp;[AR]" cap="AR - Argentina" ws="T_10_01" col="12" row="81" /&gt;&lt;lookup un="[05 Reporting Organization].[05 Reporting Organization].[Area].&amp;amp;[AR]" cap="AR - Argentina" ws="T_10_01" col="12" row="80" /&gt;&lt;lookup un="[05 Reporting Organization].[05 Reporting Organization].[Area].&amp;amp;[AR]" cap="AR - Argentina" ws="T_10_01" col="12" row="82" /&gt;&lt;/lookups&gt;&lt;/memberlookup&gt;&lt;memberlookup cap="IE - Ireland"&gt;&lt;lookups match="[05 Reporting Organization].[05 Reporting Organization].[Reporting Organization].&amp;amp;[IE]" allsame="1"&gt;&lt;lookup un="[05 Reporting Organization].[05 Reporting Organization].[Reporting Organization].&amp;amp;[IE]" cap="IE - Ireland" ws="T_10_01" col="12" row="102" /&gt;&lt;lookup un="[05 Reporting Organization].[05 Reporting Organization].[Reporting Organization].&amp;amp;[IE]" cap="IE - Ireland" ws="T_10_01" col="12" row="104" /&gt;&lt;lookup un="[05 Reporting Organization].[05 Reporting Organization].[Reporting Organization].&amp;amp;[IE]" cap="IE - Ireland" ws="T_10_01" col="12" row="103" /&gt;&lt;/lookups&gt;&lt;/memberlookup&gt;&lt;memberlookup cap="PL - Poland"&gt;&lt;lookups match="[05 Reporting Organization].[05 Reporting Organization].[Area].&amp;amp;[PL]" allsame="1"&gt;&lt;lookup un="[05 Reporting Organization].[05 Reporting Organization].[Area].&amp;amp;[PL]" cap="PL - Poland" ws="T_10_01" col="12" row="118" /&gt;&lt;lookup un="[05 Reporting Organization].[05 Reporting Organization].[Area].&amp;amp;[PL]" cap="PL - Poland" ws="T_10_01" col="12" row="119" /&gt;&lt;/lookups&gt;&lt;/memberlookup&gt;&lt;memberlookup cap="LT - Lithuania"&gt;&lt;lookups match="[05 Reporting Organization].[05 Reporting Organization].[Reporting Organization].&amp;amp;[LT]" allsame="1"&gt;&lt;lookup un="[05 Reporting Organization].[05 Reporting Organization].[Reporting Organization].&amp;amp;[LT]" cap="LT - Lithuania" ws="T_10_01" col="12" row="109" /&gt;&lt;lookup un="[05 Reporting Organization].[05 Reporting Organization].[Reporting Organization].&amp;amp;[LT]" cap="LT - Lithuania" ws="T_10_01" col="12" row="110" /&gt;&lt;lookup un="[05 Reporting Organization].[05 Reporting Organization].[Reporting Organization].&amp;amp;[LT]" cap="LT - Lithuania" ws="T_10_01" col="12" row="108" /&gt;&lt;/lookups&gt;&lt;/memberlookup&gt;&lt;memberlookup cap="CO - Colombia"&gt;&lt;lookups match="[05 Reporting Organization].[05 Reporting Organization].[Area].&amp;amp;[CO]" allsame="1"&gt;&lt;lookup un="[05 Reporting Organization].[05 Reporting Organization].[Area].&amp;amp;[CO]" cap="CO - Colombia" ws="T_10_01" col="12" row="91" /&gt;&lt;lookup un="[05 Reporting Organization].[05 Reporting Organization].[Area].&amp;amp;[CO]" cap="CO - Colombia" ws="T_10_01" col="12" row="92" /&gt;&lt;lookup un="[05 Reporting Organization].[05 Reporting Organization].[Area].&amp;amp;[CO]" cap="CO - Colombia" ws="T_10_01" col="12" row="93" /&gt;&lt;/lookups&gt;&lt;/memberlookup&gt;&lt;memberlookup cap="PE - Peru"&gt;&lt;lookups match="[05 Reporting Organization].[05 Reporting Organization].[Area].&amp;amp;[PE]" allsame="1"&gt;&lt;lookup un="[05 Reporting Organization].[05 Reporting Organization].[Area].&amp;amp;[PE]" cap="PE - Peru" ws="T_10_01" col="12" row="117" /&gt;&lt;lookup un="[05 Reporting Organization].[05 Reporting Organization].[Area].&amp;amp;[PE]" cap="PE - Peru" ws="T_10_01" col="12" row="116" /&gt;&lt;/lookups&gt;&lt;/memberlookup&gt;&lt;memberlookup cap="AT - Austria"&gt;&lt;lookups match="[05 Reporting Organization].[05 Reporting Organization].[Reporting Organization].&amp;amp;[AT]" allsame="1"&gt;&lt;lookup un="[05 Reporting Organization].[05 Reporting Organization].[Reporting Organization].&amp;amp;[AT]" cap="AT - Austria" ws="T_10_01" col="12" row="84" /&gt;&lt;lookup un="[05 Reporting Organization].[05 Reporting Organization].[Reporting Organization].&amp;amp;[AT]" cap="AT - Austria" ws="T_10_01" col="12" row="82" /&gt;&lt;lookup un="[05 Reporting Organization].[05 Reporting Organization].[Reporting Organization].&amp;amp;[AT]" cap="AT - Austria" ws="T_10_01" col="12" row="83" /&gt;&lt;/lookups&gt;&lt;/memberlookup&gt;&lt;memberlookup cap="FI - Finland"&gt;&lt;lookups match="[05 Reporting Organization].[05 Reporting Organization].[Reporting Organization].&amp;amp;[FI]" allsame="1"&gt;&lt;lookup un="[05 Reporting Organization].[05 Reporting Organization].[Reporting Organization].&amp;amp;[FI]" cap="FI - Finland" ws="T_10_01" col="12" row="96" /&gt;&lt;lookup un="[05 Reporting Organization].[05 Reporting Organization].[Reporting Organization].&amp;amp;[FI]" cap="FI - Finland" ws="T_10_01" col="12" row="94" /&gt;&lt;lookup un="[05 Reporting Organization].[05 Reporting Organization].[Reporting Organization].&amp;amp;[FI]" cap="FI - Finland" ws="T_10_01" col="12" row="95" /&gt;&lt;/lookups&gt;&lt;/memberlookup&gt;&lt;memberlookup cap="SG - Singapore"&gt;&lt;lookups match="[05 Reporting Organization].[05 Reporting Organization].[Area].&amp;amp;[SG]" allsame="1"&gt;&lt;lookup un="[05 Reporting Organization].[05 Reporting Organization].[Area].&amp;amp;[SG]" cap="SG - Singapore" ws="T_10_01" col="12" row="123" /&gt;&lt;lookup un="[05 Reporting Organization].[05 Reporting Organization].[Area].&amp;amp;[SG]" cap="SG - Singapore" ws="T_10_01" col="12" row="122" /&gt;&lt;/lookups&gt;&lt;/memberlookup&gt;&lt;memberlookup cap="NL - Netherlands"&gt;&lt;lookups match="[05 Reporting Organization].[05 Reporting Organization].[Reporting Organization].&amp;amp;[NL]" allsame="1"&gt;&lt;lookup un="[05 Reporting Organization].[05 Reporting Organization].[Reporting Organization].&amp;amp;[NL]" cap="NL - Netherlands" ws="T_10_01" col="12" row="113" /&gt;&lt;lookup un="[05 Reporting Organization].[05 Reporting Organization].[Reporting Organization].&amp;amp;[NL]" cap="NL - Netherlands" ws="T_10_01" col="12" row="114" /&gt;&lt;/lookups&gt;&lt;/memberlookup&gt;&lt;memberlookup cap="DE - Germany"&gt;&lt;lookups match="[05 Reporting Organization].[05 Reporting Organization].[Reporting Organization].&amp;amp;[DE]" allsame="1"&gt;&lt;lookup un="[05 Reporting Organization].[05 Reporting Organization].[Reporting Organization].&amp;amp;[DE]" cap="DE - Germany" ws="T_10_01" col="12" row="97" /&gt;&lt;lookup un="[05 Reporting Organization].[05 Reporting Organization].[Reporting Organization].&amp;amp;[DE]" cap="DE - Germany" ws="T_10_01" col="12" row="98" /&gt;&lt;lookup un="[05 Reporting Organization].[05 Reporting Organization].[Reporting Organization].&amp;amp;[DE]" cap="DE - Germany" ws="T_10_01" col="12" row="96" /&gt;&lt;/lookups&gt;&lt;/memberlookup&gt;&lt;memberlookup cap="JP - Japan"&gt;&lt;lookups match="[05 Reporting Organization].[05 Reporting Organization].[Subgroup].&amp;amp;[JP]" allsame="1"&gt;&lt;lookup un="[05 Reporting Organization].[05 Reporting Organization].[Subgroup].&amp;amp;[JP]" cap="JP - Japan" ws="T_10_01" col="12" row="107" /&gt;&lt;lookup un="[05 Reporting Organization].[05 Reporting Organization].[Subgroup].&amp;amp;[JP]" cap="JP - Japan" ws="T_10_01" col="12" row="105" /&gt;&lt;lookup un="[05 Reporting Organization].[05 Reporting Organization].[Subgroup].&amp;amp;[JP]" cap="JP - Japan" ws="T_10_01" col="12" row="106" /&gt;&lt;/lookups&gt;&lt;/memberlookup&gt;&lt;memberlookup cap="MT - Malta"&gt;&lt;lookups match="[05 Reporting Organization].[05 Reporting Organization].[Reporting Organization].&amp;amp;[MT]" allsame="1"&gt;&lt;lookup un="[05 Reporting Organization].[05 Reporting Organization].[Reporting Organization].&amp;amp;[MT]" cap="MT - Malta" ws="T_10_01" col="12" row="111" /&gt;&lt;lookup un="[05 Reporting Organization].[05 Reporting Organization].[Reporting Organization].&amp;amp;[MT]" cap="MT - Malta" ws="T_10_01" col="12" row="112" /&gt;&lt;/lookups&gt;&lt;/memberlookup&gt;&lt;memberlookup cap="LV - Latvia"&gt;&lt;lookups match="[05 Reporting Organization].[05 Reporting Organization].[Reporting Organization].&amp;amp;[LV]" allsame="1"&gt;&lt;lookup un="[05 Reporting Organization].[05 Reporting Organization].[Reporting Organization].&amp;amp;[LV]" cap="LV - Latvia" ws="T_10_01" col="12" row="108" /&gt;&lt;lookup un="[05 Reporting Organization].[05 Reporting Organization].[Reporting Organization].&amp;amp;[LV]" cap="LV - Latvia" ws="T_10_01" col="12" row="107" /&gt;&lt;lookup un="[05 Reporting Organization].[05 Reporting Organization].[Reporting Organization].&amp;amp;[LV]" cap="LV - Latvia" ws="T_10_01" col="12" row="109" /&gt;&lt;/lookups&gt;&lt;/memberlookup&gt;&lt;memberlookup cap="LU - Luxembourg"&gt;&lt;lookups match="[05 Reporting Organization].[05 Reporting Organization].[Reporting Organization].&amp;amp;[LU]" allsame="1"&gt;&lt;lookup un="[05 Reporting Organization].[05 Reporting Organization].[Reporting Organization].&amp;amp;[LU]" cap="LU - Luxembourg" ws="T_10_01" col="12" row="110" /&gt;&lt;lookup un="[05 Reporting Organization].[05 Reporting Organization].[Reporting Organization].&amp;amp;[LU]" cap="LU - Luxembourg" ws="T_10_01" col="12" row="111" /&gt;&lt;lookup un="[05 Reporting Organization].[05 Reporting Organization].[Reporting Organization].&amp;amp;[LU]" cap="LU - Luxembourg" ws="T_10_01" col="12" row="112" /&gt;&lt;lookup un="[05 Reporting Organization].[05 Reporting Organization].[Reporting Organization].&amp;amp;[LU]" cap="LU - Luxembourg" ws="T_10_01" col="12" row="109" /&gt;&lt;/lookups&gt;&lt;/memberlookup&gt;&lt;memberlookup cap="AE - United Arab Emirates"&gt;&lt;lookups match="[05 Reporting Organization].[05 Reporting Organization].[Area].&amp;amp;[AE]" allsame="1"&gt;&lt;lookup un="[05 Reporting Organization].[05 Reporting Organization].[Area].&amp;amp;[AE]" cap="AE - United Arab Emirates" ws="T_10_01" col="12" row="130" /&gt;&lt;lookup un="[05 Reporting Organization].[05 Reporting Organization].[Area].&amp;amp;[AE]" cap="AE - United Arab Emirates" ws="T_10_01" col="12" row="131" /&gt;&lt;/lookups&gt;&lt;/memberlookup&gt;&lt;memberlookup cap="ID - Indonesia"&gt;&lt;lookups match="[05 Reporting Organization].[05 Reporting Organization].[Area].&amp;amp;[ID]" allsame="1"&gt;&lt;lookup un="[05 Reporting Organization].[05 Reporting Organization].[Area].&amp;amp;[ID]" cap="ID - Indonesia" ws="T_10_01" col="12" row="103" /&gt;&lt;lookup un="[05 Reporting Organization].[05 Reporting Organization].[Area].&amp;amp;[ID]" cap="ID - Indonesia" ws="T_10_01" col="12" row="101" /&gt;&lt;lookup un="[05 Reporting Organization].[05 Reporting Organization].[Area].&amp;amp;[ID]" cap="ID - Indonesia" ws="T_10_01" col="12" row="102" /&gt;&lt;/lookups&gt;&lt;/memberlookup&gt;&lt;memberlookup cap="KR - Korea"&gt;&lt;lookups match="[05 Reporting Organization].[05 Reporting Organization].[Area].&amp;amp;[KR]" allsame="1"&gt;&lt;lookup un="[05 Reporting Organization].[05 Reporting Organization].[Area].&amp;amp;[KR]" cap="KR - Korea" ws="T_10_01" col="12" row="107" /&gt;&lt;lookup un="[05 Reporting Organization].[05 Reporting Organization].[Area].&amp;amp;[KR]" cap="KR - Korea" ws="T_10_01" col="12" row="106" /&gt;&lt;lookup un="[05 Reporting Organization].[05 Reporting Organization].[Area].&amp;amp;[KR]" cap="KR - Korea" ws="T_10_01" col="12" row="108" /&gt;&lt;/lookups&gt;&lt;/memberlookup&gt;&lt;memberlookup cap="BE - Belgium"&gt;&lt;lookups match="[05 Reporting Organization].[05 Reporting Organization].[Reporting Organization].&amp;amp;[BE]" allsame="1"&gt;&lt;lookup un="[05 Reporting Organization].[05 Reporting Organization].[Reporting Organization].&amp;amp;[BE]" cap="BE - Belgium" ws="T_10_01" col="12" row="85" /&gt;&lt;lookup un="[05 Reporting Organization].[05 Reporting Organization].[Reporting Organization].&amp;amp;[BE]" cap="BE - Belgium" ws="T_10_01" col="12" row="86" /&gt;&lt;lookup un="[05 Reporting Organization].[05 Reporting Organization].[Reporting Organization].&amp;amp;[BE]" cap="BE - Belgium" ws="T_10_01" col="12" row="84" /&gt;&lt;/lookups&gt;&lt;/memberlookup&gt;&lt;memberlookup cap="DK - Denmark"&gt;&lt;lookups match="[05 Reporting Organization].[05 Reporting Organization].[Area].&amp;amp;[DK]" allsame="1"&gt;&lt;lookup un="[05 Reporting Organization].[05 Reporting Organization].[Area].&amp;amp;[DK]" cap="DK - Denmark" ws="T_10_01" col="12" row="94" /&gt;&lt;lookup un="[05 Reporting Organization].[05 Reporting Organization].[Area].&amp;amp;[DK]" cap="DK - Denmark" ws="T_10_01" col="12" row="93" /&gt;&lt;lookup un="[05 Reporting Organization].[05 Reporting Organization].[Area].&amp;amp;[DK]" cap="DK - Denmark" ws="T_10_01" col="12" row="95" /&gt;&lt;/lookups&gt;&lt;/memberlookup&gt;&lt;memberlookup cap="IN - India"&gt;&lt;lookups match="[05 Reporting Organization].[05 Reporting Organization].[Area].&amp;amp;[IN]" allsame="1"&gt;&lt;lookup un="[05 Reporting Organization].[05 Reporting Organization].[Area].&amp;amp;[IN]" cap="IN - India" ws="T_10_01" col="12" row="102" /&gt;&lt;lookup un="[05 Reporting Organization].[05 Reporting Organization].[Area].&amp;amp;[IN]" cap="IN - India" ws="T_10_01" col="12" row="100" /&gt;&lt;lookup un="[05 Reporting Organization].[05 Reporting Organization].[Area].&amp;amp;[IN]" cap="IN - India" ws="T_10_01" col="12" row="101" /&gt;&lt;/lookups&gt;&lt;/memberlookup&gt;&lt;memberlookup cap="RO - Romania"&gt;&lt;lookups match="[05 Reporting Organization].[05 Reporting Organization].[Area].&amp;amp;[RO]" allsame="1"&gt;&lt;lookup un="[05 Reporting Organization].[05 Reporting Organization].[Area].&amp;amp;[RO]" cap="RO - Romania" ws="T_10_01" col="12" row="120" /&gt;&lt;lookup un="[05 Reporting Organization].[05 Reporting Organization].[Area].&amp;amp;[RO]" cap="RO - Romania" ws="T_10_01" col="12" row="121" /&gt;&lt;/lookups&gt;&lt;/memberlookup&gt;&lt;memberlookup cap="CL - Chile"&gt;&lt;lookups match="[05 Reporting Organization].[05 Reporting Organization].[Area].&amp;amp;[CL]" allsame="1"&gt;&lt;lookup un="[05 Reporting Organization].[05 Reporting Organization].[Area].&amp;amp;[CL]" cap="CL - Chile" ws="T_10_01" col="12" row="90" /&gt;&lt;lookup un="[05 Reporting Organization].[05 Reporting Organization].[Area].&amp;amp;[CL]" cap="CL - Chile" ws="T_10_01" col="12" row="89" /&gt;&lt;lookup un="[05 Reporting Organization].[05 Reporting Organization].[Area].&amp;amp;[CL]" cap="CL - Chile" ws="T_10_01" col="12" row="88" /&gt;&lt;/lookups&gt;&lt;/memberlookup&gt;&lt;memberlookup cap="US - United States"&gt;&lt;lookups match="[05 Reporting Organization].[05 Reporting Organiz</t>
  </si>
  <si>
    <t>ation].[Subgroup].&amp;amp;[US]" allsame="1"&gt;&lt;lookup un="[05 Reporting Organization].[05 Reporting Organization].[Subgroup].&amp;amp;[US]" cap="US - United States" ws="T_10_01" col="12" row="132" /&gt;&lt;lookup un="[05 Reporting Organization].[05 Reporting Organization].[Subgroup].&amp;amp;[US]" cap="US - United States" ws="T_10_01" col="12" row="134" /&gt;&lt;lookup un="[05 Reporting Organization].[05 Reporting Organization].[Subgroup].&amp;amp;[US]" cap="US - United States" ws="T_10_01" col="12" row="133" /&gt;&lt;/lookups&gt;&lt;/memberlookup&gt;&lt;memberlookup cap="NO - Norway"&gt;&lt;lookups match="[05 Reporting Organization].[05 Reporting Organization].[Area].&amp;amp;[NO]" allsame="1"&gt;&lt;lookup un="[05 Reporting Organization].[05 Reporting Organization].[Area].&amp;amp;[NO]" cap="NO - Norway" ws="T_10_01" col="12" row="115" /&gt;&lt;lookup un="[05 Reporting Organization].[05 Reporting Organization].[Area].&amp;amp;[NO]" cap="NO - Norway" ws="T_10_01" col="12" row="116" /&gt;&lt;/lookups&gt;&lt;/memberlookup&gt;&lt;memberlookup cap="SK - Slovakia"&gt;&lt;lookups match="[05 Reporting Organization].[05 Reporting Organization].[Reporting Organization].&amp;amp;[SK]" allsame="1"&gt;&lt;lookup un="[05 Reporting Organization].[05 Reporting Organization].[Reporting Organization].&amp;amp;[SK]" cap="SK - Slovakia" ws="T_10_01" col="12" row="123" /&gt;&lt;lookup un="[05 Reporting Organization].[05 Reporting Organization].[Reporting Organization].&amp;amp;[SK]" cap="SK - Slovakia" ws="T_10_01" col="12" row="124" /&gt;&lt;/lookups&gt;&lt;/memberlookup&gt;&lt;memberlookup cap="IL - Israel"&gt;&lt;lookups match="[05 Reporting Organization].[05 Reporting Organization].[Area].&amp;amp;[IL]" allsame="1"&gt;&lt;lookup un="[05 Reporting Organization].[05 Reporting Organization].[Area].&amp;amp;[IL]" cap="IL - Israel" ws="T_10_01" col="12" row="103" /&gt;&lt;lookup un="[05 Reporting Organization].[05 Reporting Organization].[Area].&amp;amp;[IL]" cap="IL - Israel" ws="T_10_01" col="12" row="105" /&gt;&lt;lookup un="[05 Reporting Organization].[05 Reporting Organization].[Area].&amp;amp;[IL]" cap="IL - Israel" ws="T_10_01" col="12" row="104" /&gt;&lt;/lookups&gt;&lt;/memberlookup&gt;&lt;memberlookup cap="PT - Portugal"&gt;&lt;lookups match="[05 Reporting Organization].[05 Reporting Organization].[Reporting Organization].&amp;amp;[PT]" allsame="1"&gt;&lt;lookup un="[05 Reporting Organization].[05 Reporting Organization].[Reporting Organization].&amp;amp;[PT]" cap="PT - Portugal" ws="T_10_01" col="12" row="119" /&gt;&lt;lookup un="[05 Reporting Organization].[05 Reporting Organization].[Reporting Organization].&amp;amp;[PT]" cap="PT - Portugal" ws="T_10_01" col="12" row="120" /&gt;&lt;/lookups&gt;&lt;/memberlookup&gt;&lt;memberlookup cap="SE - Sweden"&gt;&lt;lookups match="[05 Reporting Organization].[05 Reporting Organization].[Area].&amp;amp;[SE]" allsame="1"&gt;&lt;lookup un="[05 Reporting Organization].[05 Reporting Organization].[Area].&amp;amp;[SE]" cap="SE - Sweden" ws="T_10_01" col="12" row="126" /&gt;&lt;lookup un="[05 Reporting Organization].[05 Reporting Organization].[Area].&amp;amp;[SE]" cap="SE - Sweden" ws="T_10_01" col="12" row="127" /&gt;&lt;/lookups&gt;&lt;/memberlookup&gt;&lt;memberlookup cap="HU - Hungary"&gt;&lt;lookups match="[05 Reporting Organization].[05 Reporting Organization].[Area].&amp;amp;[HU]" allsame="1"&gt;&lt;lookup un="[05 Reporting Organization].[05 Reporting Organization].[Area].&amp;amp;[HU]" cap="HU - Hungary" ws="T_10_01" col="12" row="100" /&gt;&lt;lookup un="[05 Reporting Organization].[05 Reporting Organization].[Area].&amp;amp;[HU]" cap="HU - Hungary" ws="T_10_01" col="12" row="99" /&gt;&lt;lookup un="[05 Reporting Organization].[05 Reporting Organization].[Area].&amp;amp;[HU]" cap="HU - Hungary" ws="T_10_01" col="12" row="101" /&gt;&lt;/lookups&gt;&lt;/memberlookup&gt;&lt;memberlookup cap="CZ - Czech Republic"&gt;&lt;lookups match="[05 Reporting Organization].[05 Reporting Organization].[Area].&amp;amp;[CZ]" allsame="1"&gt;&lt;lookup un="[05 Reporting Organization].[05 Reporting Organization].[Area].&amp;amp;[CZ]" cap="CZ - Czech Republic" ws="T_10_01" col="12" row="93" /&gt;&lt;lookup un="[05 Reporting Organization].[05 Reporting Organization].[Area].&amp;amp;[CZ]" cap="CZ - Czech Republic" ws="T_10_01" col="12" row="94" /&gt;&lt;/lookups&gt;&lt;/memberlookup&gt;&lt;memberlookup cap="CN - China"&gt;&lt;lookups match="[05 Reporting Organization].[05 Reporting Organization].[Area].&amp;amp;[CN]" allsame="1"&gt;&lt;lookup un="[05 Reporting Organization].[05 Reporting Organization].[Area].&amp;amp;[CN]" cap="CN - China" ws="T_10_01" col="12" row="91" /&gt;&lt;lookup un="[05 Reporting Organization].[05 Reporting Organization].[Area].&amp;amp;[CN]" cap="CN - China" ws="T_10_01" col="12" row="89" /&gt;&lt;lookup un="[05 Reporting Organization].[05 Reporting Organization].[Area].&amp;amp;[CN]" cap="CN - China" ws="T_10_01" col="12" row="90" /&gt;&lt;/lookups&gt;&lt;/memberlookup&gt;&lt;memberlookup cap="IT - Italy"&gt;&lt;lookups match="[05 Reporting Organization].[05 Reporting Organization].[Reporting Organization].&amp;amp;[IT]" allsame="1"&gt;&lt;lookup un="[05 Reporting Organization].[05 Reporting Organization].[Reporting Organization].&amp;amp;[IT]" cap="IT - Italy" ws="T_10_01" col="12" row="105" /&gt;&lt;lookup un="[05 Reporting Organization].[05 Reporting Organization].[Reporting Organization].&amp;amp;[IT]" cap="IT - Italy" ws="T_10_01" col="12" row="106" /&gt;&lt;lookup un="[05 Reporting Organization].[05 Reporting Organization].[Reporting Organization].&amp;amp;[IT]" cap="IT - Italy" ws="T_10_01" col="12" row="104" /&gt;&lt;/lookups&gt;&lt;/memberlookup&gt;&lt;memberlookup cap="ZA - South Africa"&gt;&lt;lookups match="[05 Reporting Organization].[05 Reporting Organization].[Area].&amp;amp;[ZA]" allsame="1"&gt;&lt;lookup un="[05 Reporting Organization].[05 Reporting Organization].[Area].&amp;amp;[ZA]" cap="ZA - South Africa" ws="T_10_01" col="12" row="124" /&gt;&lt;lookup un="[05 Reporting Organization].[05 Reporting Organization].[Area].&amp;amp;[ZA]" cap="ZA - South Africa" ws="T_10_01" col="12" row="125" /&gt;&lt;/lookups&gt;&lt;/memberlookup&gt;&lt;memberlookup cap="CZ - Czechia"&gt;&lt;lookups match="[05 Reporting Organization].[05 Reporting Organization].[Area].&amp;amp;[CZ]" allsame="1"&gt;&lt;lookup un="[05 Reporting Organization].[05 Reporting Organization].[Area].&amp;amp;[CZ]" cap="CZ - Czechia" ws="T_10_01" col="12" row="93" /&gt;&lt;lookup un="[05 Reporting Organization].[05 Reporting Organization].[Area].&amp;amp;[CZ]" cap="CZ - Czechia" ws="T_10_01" col="12" row="92" /&gt;&lt;/lookups&gt;&lt;/memberlookup&gt;&lt;memberlookup cap="TH - Thailand"&gt;&lt;lookups match="[05 Reporting Organization].[05 Reporting Organization].[Area].&amp;amp;[TH]" allsame="1"&gt;&lt;lookup un="[05 Reporting Organization].[05 Reporting Organization].[Area].&amp;amp;[TH]" cap="TH - Thailand" ws="T_10_01" col="12" row="128" /&gt;&lt;lookup un="[05 Reporting Organization].[05 Reporting Organization].[Area].&amp;amp;[TH]" cap="TH - Thailand" ws="T_10_01" col="12" row="129" /&gt;&lt;/lookups&gt;&lt;/memberlookup&gt;&lt;memberlookup cap="PH - Philippines"&gt;&lt;lookups match="[05 Reporting Organization].[05 Reporting Organization].[Area].&amp;amp;[PH]" allsame="1"&gt;&lt;lookup un="[05 Reporting Organization].[05 Reporting Organization].[Area].&amp;amp;[PH]" cap="PH - Philippines" ws="T_10_01" col="12" row="118" /&gt;&lt;lookup un="[05 Reporting Organization].[05 Reporting Organization].[Area].&amp;amp;[PH]" cap="PH - Philippines" ws="T_10_01" col="12" row="117" /&gt;&lt;/lookups&gt;&lt;/memberlookup&gt;&lt;memberlookup cap="BR - Brazil"&gt;&lt;lookups match="[05 Reporting Organization].[05 Reporting Organization].[Area].&amp;amp;[BR]" allsame="1"&gt;&lt;lookup un="[05 Reporting Organization].[05 Reporting Organization].[Area].&amp;amp;[BR]" cap="BR - Brazil" ws="T_10_01" col="12" row="87" /&gt;&lt;lookup un="[05 Reporting Organization].[05 Reporting Organization].[Area].&amp;amp;[BR]" cap="BR - Brazil" ws="T_10_01" col="12" row="86" /&gt;&lt;lookup un="[05 Reporting Organization].[05 Reporting Organization].[Area].&amp;amp;[BR]" cap="BR - Brazil" ws="T_10_01" col="12" row="85" /&gt;&lt;/lookups&gt;&lt;/memberlookup&gt;&lt;memberlookup cap="SA - Saudi Arabia"&gt;&lt;lookups match="[05 Reporting Organization].[05 Reporting Organization].[Area].&amp;amp;[SA]" allsame="1"&gt;&lt;lookup un="[05 Reporting Organization].[05 Reporting Organization].[Area].&amp;amp;[SA]" cap="SA - Saudi Arabia" ws="T_10_01" col="12" row="122" /&gt;&lt;lookup un="[05 Reporting Organization].[05 Reporting Organization].[Area].&amp;amp;[SA]" cap="SA - Saudi Arabia" ws="T_10_01" col="12" row="121" /&gt;&lt;/lookups&gt;&lt;/memberlookup&gt;&lt;memberlookup cap="FR - France"&gt;&lt;lookups match="[05 Reporting Organization].[05 Reporting Organization].[Reporting Organization].&amp;amp;[FR]" allsame="1"&gt;&lt;lookup un="[05 Reporting Organization].[05 Reporting Organization].[Reporting Organization].&amp;amp;[FR]" cap="FR - France" ws="T_10_01" col="12" row="95" /&gt;&lt;lookup un="[05 Reporting Organization].[05 Reporting Organization].[Reporting Organization].&amp;amp;[FR]" cap="FR - France" ws="T_10_01" col="12" row="97" /&gt;&lt;lookup un="[05 Reporting Organization].[05 Reporting Organization].[Reporting Organization].&amp;amp;[FR]" cap="FR - France" ws="T_10_01" col="12" row="96" /&gt;&lt;/lookups&gt;&lt;/memberlookup&gt;&lt;memberlookup cap="MY - Malaysia"&gt;&lt;lookups match="[05 Reporting Organization].[05 Reporting Organization].[Area].&amp;amp;[MY]" allsame="1"&gt;&lt;lookup un="[05 Reporting Organization].[05 Reporting Organization].[Area].&amp;amp;[MY]" cap="MY - Malaysia" ws="T_10_01" col="12" row="110" /&gt;&lt;lookup un="[05 Reporting Organization].[05 Reporting Organization].[Area].&amp;amp;[MY]" cap="MY - Malaysia" ws="T_10_01" col="12" row="111" /&gt;&lt;lookup un="[05 Reporting Organization].[05 Reporting Organization].[Area].&amp;amp;[MY]" cap="MY - Malaysia" ws="T_10_01" col="12" row="112" /&gt;&lt;/lookups&gt;&lt;/memberlookup&gt;&lt;memberlookup cap="CA - Canada"&gt;&lt;lookups match="[05 Reporting Organization].[05 Reporting Organization].[Subgroup].&amp;amp;[CA]" allsame="1"&gt;&lt;lookup un="[05 Reporting Organization].[05 Reporting Organization].[Subgroup].&amp;amp;[CA]" cap="CA - Canada" ws="T_10_01" col="12" row="87" /&gt;&lt;lookup un="[05 Reporting Organization].[05 Reporting Organization].[Subgroup].&amp;amp;[CA]" cap="CA - Canada" ws="T_10_01" col="12" row="89" /&gt;&lt;lookup un="[05 Reporting Organization].[05 Reporting Organization].[Subgroup].&amp;amp;[CA]" cap="CA - Canada" ws="T_10_01" col="12" row="88" /&gt;&lt;/lookups&gt;&lt;/memberlookup&gt;&lt;memberlookup cap="ES - Spain"&gt;&lt;lookups match="[05 Reporting Organization].[05 Reporting Organization].[Reporting Organization].&amp;amp;[ES]" allsame="1"&gt;&lt;lookup un="[05 Reporting Organization].[05 Reporting Organization].[Reporting Organization].&amp;amp;[ES]" cap="ES - Spain" ws="T_10_01" col="12" row="126" /&gt;&lt;lookup un="[05 Reporting Organization].[05 Reporting Organization].[Reporting Organization].&amp;amp;[ES]" cap="ES - Spain" ws="T_10_01" col="12" row="125" /&gt;&lt;/lookups&gt;&lt;/memberlookup&gt;&lt;memberlookup cap="AU - Australia"&gt;&lt;lookups match="[05 Reporting Organization].[05 Reporting Organization].[Subgroup].&amp;amp;[AU]" allsame="1"&gt;&lt;lookup un="[05 Reporting Organization].[05 Reporting Organization].[Subgroup].&amp;amp;[AU]" cap="AU - Australia" ws="T_10_01" col="12" row="83" /&gt;&lt;lookup un="[05 Reporting Organization].[05 Reporting Organization].[Subgroup].&amp;amp;[AU]" cap="AU - Australia" ws="T_10_01" col="12" row="82" /&gt;&lt;lookup un="[05 Reporting Organization].[05 Reporting Organization].[Subgroup].&amp;amp;[AU]" cap="AU - Australia" ws="T_10_01" col="12" row="81" /&gt;&lt;/lookups&gt;&lt;/memberlookup&gt;&lt;memberlookup cap="NZ - New Zealand"&gt;&lt;lookups match="[05 Reporting Organization].[05 Reporting Organization].[Subgroup].&amp;amp;[NZ]" allsame="1"&gt;&lt;lookup un="[05 Reporting Organization].[05 Reporting Organization].[Subgroup].&amp;amp;[NZ]" cap="NZ - New Zealand" ws="T_10_01" col="12" row="114" /&gt;&lt;lookup un="[05 Reporting Organization].[05 Reporting Organization].[Subgroup].&amp;amp;[NZ]" cap="NZ - New Zealand" ws="T_10_01" col="12" row="115" /&gt;&lt;/lookups&gt;&lt;/memberlookup&gt;&lt;memberlookup cap="BH - Bahrain"&gt;&lt;lookups match="[05 Reporting Organization].[05 Reporting Organization].[Area].&amp;amp;[BH]" allsame="1"&gt;&lt;lookup un="[05 Reporting Organization].[05 Reporting Organization].[Area].&amp;amp;[BH]" cap="BH - Bahrain" ws="T_10_01" col="12" row="85" /&gt;&lt;lookup un="[05 Reporting Organization].[05 Reporting Organization].[Area].&amp;amp;[BH]" cap="BH - Bahrain" ws="T_10_01" col="12" row="83" /&gt;&lt;lookup un="[05 Reporting Organization].[05 Reporting Organization].[Area].&amp;amp;[BH]" cap="BH - Bahrain" ws="T_10_01" col="12" row="84" /&gt;&lt;/lookups&gt;&lt;/memberlookup&gt;&lt;memberlookup cap="TR - Türkiye"&gt;&lt;lookups match="[05 Reporting Organization].[05 Reporting Organization].[Area].&amp;amp;[TR]" allsame="1"&gt;&lt;lookup un="[05 Reporting Organization].[05 Reporting Organization].[Area].&amp;amp;[TR]" cap="TR - Türkiye" ws="T_10_01" col="12" row="130" /&gt;&lt;lookup un="[05 Reporting Organization].[05 Reporting Organization].[Area].&amp;amp;[TR]" cap="TR - Türkiye" ws="T_10_01" col="12" row="129" /&gt;&lt;/lookups&gt;&lt;/memberlookup&gt;&lt;memberlookup cap="BG - Bulgaria"&gt;&lt;lookups match="[05 Reporting Organization].[05 Reporting Organization].[Area].&amp;amp;[BG]" allsame="1"&gt;&lt;lookup un="[05 Reporting Organization].[05 Reporting Organization].[Area].&amp;amp;[BG]" cap="BG - Bulgaria" ws="T_10_01" col="12" row="86" /&gt;&lt;lookup un="[05 Reporting Organization].[05 Reporting Organization].[Area].&amp;amp;[BG]" cap="BG - Bulgaria" ws="T_10_01" col="12" row="88" /&gt;&lt;lookup un="[05 Reporting Organization].[05 Reporting Organization].[Area].&amp;amp;[BG]" cap="BG - Bulgaria" ws="T_10_01" col="12" row="87" /&gt;&lt;/lookups&gt;&lt;/memberlookup&gt;&lt;memberlookup cap="TR - Turkey"&gt;&lt;lookups match="[05 Reporting Organization].[05 Reporting Organization].[Area].&amp;amp;[TR]" allsame="1"&gt;&lt;lookup un="[05 Reporting Organization].[05 Reporting Organization].[Area].&amp;amp;[TR]" cap="TR - Turkey" ws="T_10_01" col="12" row="130" /&gt;&lt;lookup un="[05 Reporting Organization].[05 Reporting Organization].[Area].&amp;amp;[TR]" cap="TR - Turkey" ws="T_10_01" col="12" row="129" /&gt;&lt;/lookups&gt;&lt;/memberlookup&gt;&lt;memberlookup cap="TW - Chinese Taipei"&gt;&lt;lookups match="[05 Reporting Organization].[05 Reporting Organization].[Area].&amp;amp;[TW]" allsame="1"&gt;&lt;lookup un="[05 Reporting Organization].[05 Reporting Organization].[Area].&amp;amp;[TW]" cap="TW - Chinese Taipei" ws="T_10_01" col="12" row="90" /&gt;&lt;lookup un="[05 Reporting Organization].[05 Reporting Organization].[Area].&amp;amp;[TW]" cap="TW - Chinese Taipei" ws="T_10_01" col="12" row="92" /&gt;&lt;lookup un="[05 Reporting Organization].[05 Reporting Organization].[Area].&amp;amp;[TW]" cap="TW - Chinese Taipei" ws="T_10_01" col="12" row="91" /&gt;&lt;/lookups&gt;&lt;/memberlookup&gt;&lt;memberlookup cap="MX - Mexico"&gt;&lt;lookups match="[05 Reporting Organization].[05 Reporting Organization].[Area].&amp;amp;[MX]" allsame="1"&gt;&lt;lookup un="[05 Reporting Organization].[05 Reporting Organization].[Area].&amp;amp;[MX]" cap="MX - Mexico" ws="T_10_01" col="12" row="113" /&gt;&lt;lookup un="[05 Reporting Organization].[05 Reporting Organization].[Area].&amp;amp;[MX]" cap="MX - Mexico" ws="T_10_01" col="12" row="112" /&gt;&lt;/lookups&gt;&lt;/memberlookup&gt;&lt;/memberlookupsbyhier&gt;&lt;memberlookupsbyhier hier="[14 Basis].[14 Basis]"&gt;&lt;memberlookup cap="B - Net - gross"&gt;&lt;lookups match="[14 Basis].[14 Basis].[Basis Name].&amp;amp;[B]" allsame="1"&gt;&lt;lookup un="[14 Basis].[14 Basis].[Basis Name].&amp;amp;[B]" cap="B - Net - gross" ws="T_10_01" col="12" row="72" /&gt;&lt;lookup un="[14 Basis].[14 Basis].[Basis Name].&amp;amp;[B]" cap="B - Net - gross" ws="T_10_01" col="12" row="73" /&gt;&lt;lookup un="[14 Basis].[14 Basis].[Basis Name].&amp;amp;[B]" cap="B - Net - gross" ws="T_10_01" col="12" row="74" /&gt;&lt;/lookups&gt;&lt;/memberlookup&gt;&lt;/memberlookupsbyhier&gt;&lt;memberlookupsbyhier hier="[Access Type].[Access Type]"&gt;&lt;memberlookup cap="All Confidentiality"&gt;&lt;lookups match="[Access Type].[Access Type].&amp;amp;[A]" allsame="1"&gt;&lt;lookup un="[Access Type].[Access Type].&amp;amp;[A]" cap="All Confidentiality" ws="T_10_01" col="12" row="75" /&gt;&lt;lookup un="[Access Type].[Access Type].&amp;amp;[A]" cap="All Confidentiality" ws="T_10_01" col="12" row="76" /&gt;&lt;lookup un="[Access Type].[Access Type].&amp;amp;[A]" cap="All Confidentiality" ws="T_10_01" col="12" row="77" /&gt;&lt;/lookups&gt;&lt;/memberlookup&gt;&lt;/memberlookupsbyhier&gt;&lt;memberlookupsbyhier hier="[02 Measure].[02 Measure]"&gt;&lt;memberlookup cap="U - Turnover - notional amounts (daily average)"&gt;&lt;lookups match="[02 Measure].[02 Measure].[L0].&amp;amp;[U]" allsame="1"&gt;&lt;lookup un="[02 Measure].[02 Measure].[L0].&amp;amp;[U]" cap="U - Turnover - notional amounts (daily average)" ws="T_10_01" col="12" row="65" /&gt;&lt;lookup un="[02 Measure].[02 Measure].[L0].&amp;amp;[U]" cap="U - Turnover - notional amounts (daily average)" ws="T_10_01" col="12" row="63" /&gt;&lt;lookup un="[02 Measure].[02 Measure].[L0].&amp;amp;[U]" cap="U - Turnover - notional amounts (daily average)" ws="T_10_01" col="12" row="64" /&gt;&lt;/lookups&gt;&lt;/memberlookup&gt;&lt;/memberlookupsbyhier&gt;&lt;memberlookupsbyhier hier="[01 Period].[01 Period Year]"&gt;&lt;memberlookup cap="2022"&gt;&lt;lookups match="[01 Period].[01 Period Year].[Year].&amp;amp;[2022]" allsame="1"&gt;&lt;lookup un="[01 Period].[01 Period Year].[Year].&amp;amp;[2022]" cap="2022" ws="T_10_01" col="12" row="65" /&gt;&lt;lookup un="[01 Period].[01 Period Year].[Year].&amp;amp;[2022]" cap="2022" ws="T_10_01" col="12" row="66" /&gt;&lt;/lookups&gt;&lt;/memberlookup&gt;&lt;memberlookup cap="2025"&gt;&lt;lookups match="[01 Period].[01 Period Year].[Year].&amp;amp;[2025]" allsame="1"&gt;&lt;lookup un="[01 Period].[01 Period Year].[Year].&amp;amp;[2025]" cap="2025" ws="T_10_01" col="12" row="64" /&gt;&lt;lookup un="[01 Period].[01 Period Year].[Year].&amp;amp;[2025]" cap="2025" ws="T_10_01" col="12" row="65" /&gt;&lt;/lookups&gt;&lt;/memberlookup&gt;&lt;/memberlookupsbyhier&gt;&lt;memberlookupsbyhier hier="[12 Rating].[12 Rating]"&gt;&lt;memberlookup cap="A - Total (all ratings)"&gt;&lt;lookups match="[12 Rating].[12 Rating].[L0].&amp;amp;[A]" allsame="1"&gt;&lt;lookup un="[12 Rating].[12 Rating].[L0].&amp;amp;[A]" cap="A - Total (all ratings)" ws="T_10_01" col="12" row="70" /&gt;&lt;lookup un="[12 Rating].[12 Rating].[L0].&amp;amp;[A]" cap="A - Total (all ratings)" ws="T_10_01" col="12" row="69" /&gt;&lt;lookup un="[12 Rating].[12 Rating].[L0].&amp;amp;[A]" cap="A - Total (all ratings)" ws="T_10_01" col="12" row="71" /&gt;&lt;/lookups&gt;&lt;/memberlookup&gt;&lt;/memberlookupsbyhier&gt;&lt;memberlookupsbyhier hier="[06 Counterparty Sector].[06 Counterparty Sector]"&gt;&lt;memberlookup cap="A - Total (all counterparties)"&gt;&lt;lookups match="[06 Counterparty Sector].[06 Counterparty Sector].[L0].&amp;amp;[A]" allsame="1"&gt;&lt;lookup un="[06 Counterparty Sector].[06 Counterparty Sector].[L0].&amp;amp;[A]" cap="A - Total (all counterparties)" ws="T_10_01" col="12" row="71" /&gt;&lt;lookup un="[06 Counterparty Sector].[06 Counterparty Sector].[L0].&amp;amp;[A]" cap="A - Total (all counterparties)" ws="T_10_01" col="12" row="72" /&gt;&lt;lookup un="[06 Counterparty Sector].[06 Counterparty Sector].[L0].&amp;amp;[A]" cap="A - Total (all counterparties)" ws="T_10_01" col="12" row="70" /&gt;&lt;/lookups&gt;&lt;/memberlookup&gt;&lt;/memberlookupsbyhier&gt;&lt;memberlookupsbyhier hier="[11 Maturity].[11 Maturity]"&gt;&lt;memberlookup cap="A - Total (all maturities)"&gt;&lt;lookups match="[11 Maturity].[11 Maturity].[L0].&amp;amp;[A]" allsame="1"&gt;&lt;lookup un="[11 Maturity].[11 Maturity].[L0].&amp;amp;[A]" cap="A - Total (all maturities)" ws="T_10_01" col="12" row="67" /&gt;&lt;lookup un="[11 Maturity].[11 Maturity].[L0].&amp;amp;[A]" cap="A - Total (all maturities)" ws="T_10_01" col="12" row="68" /&gt;&lt;lookup un="[11 Maturity].[11 Maturity].[L0].&amp;amp;[A]" cap="A - Total (all maturities)" ws="T_10_01" col="12" row="69"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ws="T_10_01" col="12" row="66" /&gt;&lt;lookup un="[08 Sector of Underlying Risk].[08 Sector of Underlying Risk].[L0].&amp;amp;[A]" cap="A - Total (all sectors)" ws="T_10_01" col="12" row="68" /&gt;&lt;lookup un="[08 Sector of Underlying Risk].[08 Sector of Underlying Risk].[L0].&amp;amp;[A]" cap="A - Total (all sectors)" ws="T_10_01" col="12" row="67" /&gt;&lt;/lookups&gt;&lt;/memberlookup&gt;&lt;/memberlookupsbyhier&gt;&lt;memberlookupsbyhier hier="[09 Currency Leg1].[09 Currency Leg1]"&gt;&lt;memberlookup cap="CZK - Czech koruna"&gt;&lt;lookups match="[09 Currency Leg1].[09 Currency Leg1].[Currency].&amp;amp;[CZK]" allsame="1"&gt;&lt;lookup un="[09 Currency Leg1].[09 Currency Leg1].[Currency].&amp;amp;[CZK]" cap="CZK - Czech koruna" ws="T_10_01" col="13" row="93" /&gt;&lt;lookup un="[09 Currency Leg1].[09 Currency Leg1].[Currency].&amp;amp;[CZK]" cap="CZK - Czech koruna" ws="T_10_01" col="13" row="92" /&gt;&lt;/lookups&gt;&lt;/memberlookup&gt;&lt;memberlookup cap="BRL - Brazilian Real"&gt;&lt;lookups match="[09 Currency Leg1].[09 Currency Leg1].[Currency].&amp;amp;[BRL]" allsame="1"&gt;&lt;lookup un="[09 Currency Leg1].[09 Currency Leg1].[Currency].&amp;amp;[BRL]" cap="BRL - Brazilian Real" ws="T_10_01" col="13" row="86" /&gt;&lt;lookup un="[09 Currency Leg1].[09 Currency Leg1].[Currency].&amp;amp;[BRL]" cap="BRL - Brazilian Real" ws="T_10_01" col="13" row="87" /&gt;&lt;/lookups&gt;&lt;/memberlookup&gt;&lt;memberlookup cap="IDR - Rupiah"&gt;&lt;lookups match="[09 Currency Leg1].[09 Currency Leg1].[Currency].&amp;amp;[IDR]" allsame="1"&gt;&lt;lookup un="[09 Currency Leg1].[09 Currency Leg1].[Currency].&amp;amp;[IDR]" cap="IDR - Rupiah" ws="T_10_01" col="13" row="102" /&gt;&lt;lookup un="[09 Currency Leg1].[09 Currency Leg1].[Currency].&amp;amp;[IDR]" cap="IDR - Rupiah" ws="T_10_01" col="13" row="101" /&gt;&lt;lookup un="[09 Currency Leg1].[09 Currency Leg1].[Currency].&amp;amp;[IDR]" cap="IDR - Rupiah" ws="T_10_01" col="13" row="103" /&gt;&lt;/lookups&gt;&lt;/memberlookup&gt;&lt;memberlookup cap="EUR - Euro"&gt;&lt;lookups match="[09 Currency Leg1].[09 Currency Leg1].[Currency].&amp;amp;[EUR]" allsame="1"&gt;&lt;lookup un="[09 Currency Leg1].[09 Currency Leg1].[Currency].&amp;amp;[EUR]" cap="EUR - Euro" ws="T_10_01" col="13" row="114" /&gt;&lt;lookup un="[09 Currency Leg1].[09 Currency Leg1].[Currency].&amp;amp;[EUR]" cap="EUR - Euro" ws="T_10_01" col="13" row="124" /&gt;&lt;lookup un="[09 Currency Leg1].[09 Currency Leg1].[Currency].&amp;amp;[EUR]" cap="EUR - Euro" ws="T_10_01" col="13" row="99" /&gt;&lt;lookup un="[09 Currency Leg1].[09 Currency Leg1].[Currency].&amp;amp;[EUR]" cap="EUR - Euro" ws="T_10_01" col="13" row="109" /&gt;&lt;lookup un="[09 Currency Leg1].[09 Currency Leg1].[Currency].&amp;amp;[EUR]" cap="EUR - Euro" ws="T_10_01" col="13" row="82" /&gt;&lt;lookup un="[09 Currency Leg1].[09 Currency Leg1].[Currency].&amp;amp;[EUR]" cap="EUR - Euro" ws="T_10_01" col="13" row="105" /&gt;&lt;lookup un="[09 Currency Leg1].[09 Currency Leg1].[Currency].&amp;amp;[EUR]" cap="EUR - Euro" ws="T_10_01" col="13" row="111" /&gt;&lt;lookup un="[09 Currency Leg1].[09 Currency Leg1].[Currency].&amp;amp;[EUR]" cap="EUR - Euro" ws="T_10_01" col="13" row="103" /&gt;&lt;lookup un="[09 Currency Leg1].[09 Currency Leg1].[Currency].&amp;amp;[EUR]" cap="EUR - Euro" ws="T_10_01" col="13" row="96" /&gt;&lt;lookup un="[09 Currency Leg1].[09 Currency Leg1].[Currency].&amp;amp;[EUR]" cap="EUR - Euro" ws="T_10_01" col="13" row="102" /&gt;&lt;lookup un="[09 Currency Leg1].[09 Currency Leg1].[Currency].&amp;amp;[EUR]" cap="EUR - Euro" ws="T_10_01" col="13" row="112" /&gt;&lt;lookup un="[09 Currency Leg1].[09 Currency Leg1].[Currency].&amp;amp;[EUR]" cap="EUR - Euro" ws="T_10_01" col="13" row="120" /&gt;&lt;lookup un="[09 Currency Leg1].[09 Currency Leg1].[Currency].&amp;amp;[EUR]" cap="EUR - Euro" ws="T_10_01" col="13" row="83" /&gt;&lt;lookup un="[09 Currency Leg1].[09 Currency Leg1].[Currency].&amp;amp;[EUR]" cap="EUR - Euro" ws="T_10_01" col="13" row="119" /&gt;&lt;lookup un="[09 Currency Leg1].[09 Currency Leg1].[Currency].&amp;amp;[EUR]" cap="EUR - Euro" ws="T_10_01" col="13" row="95" /&gt;&lt;lookup un="[09 Currency Leg1].[09 Currency Leg1].[Currency].&amp;amp;[EUR]" cap="EUR - Euro" ws="T_10_01" col="13" row="86" /&gt;&lt;lookup un="[09 Currency Leg1].[09 Currency Leg1].[Currency].&amp;amp;[EUR]" cap="EUR - Euro" ws="T_10_01" col="13" row="98" /&gt;&lt;lookup un="[09 Currency Leg1].[09 Currency Leg1].[Currency].&amp;amp;[EUR]" cap="EUR - Euro" ws="T_10_01" col="13" row="104" /&gt;&lt;lookup un="[09 Currency Leg1].[09 Currency Leg1].[Currency].&amp;amp;[EUR]" cap="EUR - Euro" ws="T_10_01" col="13" row="106" /&gt;&lt;lookup un="[09 Currency Leg1].[09 Currency Leg1].[Currency].&amp;amp;[EUR]" cap="EUR - Euro" ws="T_10_01" col="13" row="94" /&gt;&lt;lookup un="[09 Currency Leg1].[09 Currency Leg1].[Currency].&amp;amp;[EUR]" cap="EUR - Euro" ws="T_10_01" col="13" row="110" /&gt;&lt;lookup un="[09 Currency Leg1].[09 Currency Leg1].[Currency].&amp;amp;[EUR]" cap="EUR - Euro" ws="T_10_01" col="13" row="84" /&gt;&lt;lookup un="[09 Currency Leg1].[09 Currency Leg1].[Currency].&amp;amp;[EUR]" cap="EUR - Euro" ws="T_10_01" col="13" row="97" /&gt;&lt;lookup un="[09 Currency Leg1].[09 Currency Leg1].[Currency].&amp;amp;[EUR]" cap="EUR - Euro" ws="T_10_01" col="13" row="113" /&gt;&lt;lookup un="[09 Currency Leg1].[09 Currency Leg1].[Currency].&amp;amp;[EUR]" cap="EUR - Euro" ws="T_10_01" col="13" row="126" /&gt;&lt;lookup un="[09 Currency Leg1].[09 Currency Leg1].[Currency].&amp;amp;[EUR]" cap="EUR - Euro" ws="T_10_01" col="13" row="123" /&gt;&lt;lookup un="[09 Currency Leg1].[09 Currency Leg1].[Currency].&amp;amp;[EUR]" cap="EUR - Euro" ws="T_10_01" col="13" row="125" /&gt;&lt;lookup un="[09 Currency Leg1].[09 Currency Leg1].[Currency].&amp;amp;[EUR]" cap="EUR - Euro" ws="T_10_01" col="13" row="108" /&gt;&lt;lookup un="[09 Currency Leg1].[09 Currency Leg1].[Currency].&amp;amp;[EUR]" cap="EUR - Euro" ws="T_10_01" col="13" row="107" /&gt;&lt;lookup un="[09 Currency Leg1].[09 Currency Leg1].[Currency].&amp;amp;[EUR]" cap="EUR - Euro" ws="T_10_01" col="13" row="85" /&gt;&lt;/lookups&gt;&lt;/memberlookup&gt;&lt;memberlookup cap="COP - Colombian Peso"&gt;&lt;lookups match="[09 Currency Leg1].[09 Currency Leg1].[Currency].&amp;amp;[COP]" allsame="1"&gt;&lt;lookup un="[09 Currency Leg1].[09 Currency Leg1].[Currency].&amp;amp;[COP]" cap="COP - Colombian Peso" ws="T_10_01" col="13" row="92" /&gt;&lt;lookup un="[09 Currency Leg1].[09 Currency Leg1].[Currency].&amp;amp;[COP]" cap="COP - Colombian Peso" ws="T_10_01" col="13" row="93" /&gt;&lt;/lookups&gt;&lt;/memberlookup&gt;&lt;memberlookup cap="AED - UAE dirham"&gt;&lt;lookups match="[09 Currency Leg1].[09 Currency Leg1].[Currency].&amp;amp;[AED]" allsame="1"&gt;&lt;lookup un="[09 Currency Leg1].[09 Currency Leg1].[Currency].&amp;amp;[AED]" cap="AED - UAE dirham" ws="T_10_01" col="13" row="130" /&gt;&lt;lookup un="[09 Currency Leg1].[09 Currency Leg1].[Currency].&amp;amp;[AED]" cap="AED - UAE dirham" ws="T_10_01" col="13" row="131" /&gt;&lt;/lookups&gt;&lt;/memberlookup&gt;&lt;memberlookup cap="MXN - Mexican Peso"&gt;&lt;lookups match="[09 Currency Leg1].[09 Currency Leg1].[Currency].&amp;amp;[MXN]" allsame="1"&gt;&lt;lookup un="[09 Currency Leg1].[09 Currency Leg1].[Currency].&amp;amp;[MXN]" cap="MXN - Mexican Peso" ws="T_10_01" col="13" row="112" /&gt;&lt;lookup un="[09 Currency Leg1].[09 Currency Leg1].[Currency].&amp;amp;[MXN]" cap="MXN - Mexican Peso" ws="T_10_01" col="13" row="113" /&gt;&lt;/lookups&gt;&lt;/memberlookup&gt;&lt;memberlookup cap="TO1 - Total (all currencies)"&gt;&lt;lookups match="[09 Currency Leg1].[09 Currency Leg1].[Currency].&amp;amp;[TO1]" allsame="1"&gt;&lt;lookup un="[09 Currency Leg1].[09 Currency Leg1].[Currency].&amp;amp;[TO1]" cap="TO1 - Total (all currencies)" ws="T_10_01" col="13" row="134" /&gt;&lt;lookup un="[09 Currency Leg1].[09 Currency Leg1].[Currency].&amp;amp;[TO1]" cap="TO1 - Total (all currencies)" ws="T_10_01" col="13" row="133" /&gt;&lt;/lookups&gt;&lt;/memberlookup&gt;&lt;memberlookup cap="GBP - Pound (sterling)"&gt;&lt;lookups match="[09 Currency Leg1].[09 Currency Leg1].[Currency].&amp;amp;[GBP]" allsame="1"&gt;&lt;lookup un="[09 Currency Leg1].[09 Currency Leg1].[Currency].&amp;amp;[GBP]" cap="GBP - Pound (sterling)" ws="T_10_01" col="13" row="131" /&gt;&lt;lookup un="[09 Currency Leg1].[09 Currency Leg1].[Currency].&amp;amp;[GBP]" cap="GBP - Pound (sterling)" ws="T_10_01" col="13" row="132" /&gt;&lt;/lookups&gt;&lt;/memberlookup&gt;&lt;memberlookup cap="INR - Indian Rupee"&gt;&lt;lookups match="[09 Currency Leg1].[09 Currency Leg1].[Currency].&amp;amp;[INR]" allsame="1"&gt;&lt;lookup un="[09 Currency Leg1].[09 Currency Leg1].[Currency].&amp;amp;[INR]" cap="INR - Indian Rupee" ws="T_10_01" col="13" row="102" /&gt;&lt;lookup un="[09 Currency Leg1].[09 Currency Leg1].[Currency].&amp;amp;[INR]" cap="INR - Indian Rupee" ws="T_10_01" col="13" row="101" /&gt;&lt;/lookups&gt;&lt;/memberlookup&gt;&lt;memberlookup cap="NZD - New Zealand dollar"&gt;&lt;lookups match="[09 Currency Leg1].[09 Currency Leg1].[Currency].&amp;amp;[NZD]" allsame="1"&gt;&lt;lookup un="[09 Currency Leg1].[09 Currency Leg1].[Currency].&amp;amp;[NZD]" cap="NZD - New Zealand dollar" ws="T_10_01" col="13" row="115" /&gt;&lt;lookup un="[09 Currency Leg1].[09 Currency Leg1].[Currency].&amp;amp;[NZD]" cap="NZD - New Zealand dollar" ws="T_10_01" col="13" row="114" /&gt;&lt;/lookups&gt;&lt;/memberlookup&gt;&lt;memberlookup cap="TWD - New Taiwan Dollar"&gt;&lt;lookups match="[09 Currency Leg1].[09 Currency Leg1].[Currency].&amp;amp;[TWD]" allsame="1"&gt;&lt;lookup un="[09 Currency Leg1].[09 Currency Leg1].[Currency].&amp;amp;[TWD]" cap="TWD - New Taiwan Dollar" ws="T_10_01" col="13" row="91" /&gt;&lt;lookup un="[09 Currency Leg1].[09 Currency Leg1].[Currency].&amp;amp;[TWD]" cap="TWD - New Taiwan Dollar" ws="T_10_01" col="13" row="92" /&gt;&lt;/lookups&gt;&lt;/memberlookup&gt;&lt;memberlookup cap="AUD - Australian Dollar"&gt;&lt;lookups match="[09 Currency Leg1].[09 Currency Leg1].[Currency].&amp;amp;[AUD]" allsame="1"&gt;&lt;lookup un="[09 Currency Leg1].[09 Currency Leg1].[Currency].&amp;amp;[AUD]" cap="AUD - Australian Dollar" ws="T_10_01" col="13" row="82" /&gt;&lt;lookup un="[09 Currency Leg1].[09 Currency Leg1].[Currency].&amp;amp;[AUD]" cap="AUD - Australian Dollar" ws="T_10_01" col="13" row="83" /&gt;&lt;/lookups&gt;&lt;/memberlookup&gt;&lt;memberlookup cap="INR - Indian rupee"&gt;&lt;lookups match="[09 Currency Leg1].[09 Currency Leg1].[Currency].&amp;amp;[INR]" allsame="1"&gt;&lt;lookup un="[09 Currency Leg1].[09 Currency Leg1].[Currency].&amp;amp;[INR]" cap="INR - Indian rupee" ws="T_10_01" col="13" row="100" /&gt;&lt;lookup un="[09 Currency Leg1].[09 Currency Leg1].[Currency].&amp;amp;[INR]" cap="INR - Indian rupee" ws="T_10_01" col="13" row="101" /&gt;&lt;/lookups&gt;&lt;/memberlookup&gt;&lt;memberlookup cap="SEK - Swedish krona"&gt;&lt;lookups match="[09 Currency Leg1].[09 Currency Leg1].[Currency].&amp;amp;[SEK]" allsame="1"&gt;&lt;lookup un="[09 Currency Leg1].[09 Currency Leg1].[Currency].&amp;amp;[SEK]" cap="SEK - Swedish krona" ws="T_10_01" col="13" row="127" /&gt;&lt;lookup un="[09 Currency Leg1].[09 Currency Leg1].[Currency].&amp;amp;[SEK]" cap="SEK - Swedish krona" ws="T_10_01" col="13" row="126" /&gt;&lt;/lookups&gt;&lt;/memberlookup&gt;&lt;memberlookup cap="TWD - New Taiwan dollar"&gt;&lt;lookups match="[09 Currency Leg1].[09 Currency Leg1].[Currency].&amp;amp;[TWD]" allsame="1"&gt;&lt;lookup un="[09 Currency Leg1].[09 Currency Leg1].[Currency].&amp;amp;[TWD]" cap="TWD - New Taiwan dollar" ws="T_10_01" col="13" row="91" /&gt;&lt;lookup un="[09 Currency Leg1].[09 Currency Leg1].[Currency].&amp;amp;[TWD]" cap="TWD - New Taiwan dollar" ws="T_10_01" col="13" row="90" /&gt;&lt;/lookups&gt;&lt;/memberlookup&gt;&lt;memberlookup cap="NZD - New Zealand Dollar"&gt;&lt;lookups match="[09 Currency Leg1].[09 Currency Leg1].[Currency].&amp;amp;[NZD]" allsame="1"&gt;&lt;lookup un="[09 Currency Leg1].[09 Currency Leg1].[Currency].&amp;amp;[NZD]" cap="NZD - New Zealand Dollar" ws="T_10_01" col="13" row="115" /&gt;&lt;lookup un="[09 Currency Leg1].[09 Currency Leg1].[Currency].&amp;amp;[NZD]" cap="NZD - New Zealand Dollar" ws="T_10_01" col="13" row="114" /&gt;&lt;/lookups&gt;&lt;/memberlookup&gt;&lt;memberlookup cap="HKD - Hong Kong Dollar"&gt;&lt;lookups match="[09 Currency Leg1].[09 Currency Leg1].[Currency].&amp;amp;[HKD]" allsame="1"&gt;&lt;lookup un="[09 Currency Leg1].[09 Currency Leg1].[Currency].&amp;amp;[HKD]" cap="HKD - Hong Kong Dollar" ws="T_10_01" col="13" row="99" /&gt;&lt;lookup un="[09 Currency Leg1].[09 Currency Leg1].[Currency].&amp;amp;[HKD]" cap="HKD - Hong Kong Dollar" ws="T_10_01" col="13" row="100" /&gt;&lt;/lookups&gt;&lt;/memberlookup&gt;&lt;memberlookup cap="MYR - Malaysian Ringgit"&gt;&lt;lookups match="[09 Currency Leg1].[09 Currency Leg1].[Currency].&amp;amp;[MYR]" allsame="1"&gt;&lt;lookup un="[09 Currency Leg1].[09 Currency Leg1].[Currency].&amp;amp;[MYR]" cap="MYR - Malaysian Ringgit" ws="T_10_01" col="13" row="112" /&gt;&lt;lookup un="[09 Currency Leg1].[09 Currency Leg1].[Currency].&amp;amp;[MYR]" cap="MYR - Malaysian Ringgit" ws="T_10_01" col="13" row="111" /&gt;&lt;/lookups&gt;&lt;/memberlookup&gt;&lt;memberlookup cap="ILS - New shekel"&gt;&lt;lookups match="[09 Currency Leg1].[09 Currency Leg1].[Currency].&amp;amp;[ILS]" allsame="1"&gt;&lt;lookup un="[09 Currency Leg1].[09 Currency Leg1].[Currency].&amp;amp;[ILS]" cap="ILS - New shekel" ws="T_10_01" col="13" row="105" /&gt;&lt;lookup un="[09 Currency Leg1].[09 Currency Leg1].[Currency].&amp;amp;[ILS]" cap="ILS - New shekel" ws="T_10_01" col="13" row="103" /&gt;&lt;lookup un="[09 Currency Leg1].[09 Currency Leg1].[Currency].&amp;amp;[ILS]" cap="ILS - New shekel" ws="T_10_01" col="13" row="104" /&gt;&lt;/lookups&gt;&lt;/memberlookup&gt;&lt;memberlookup cap="JPY - Yen"&gt;&lt;lookups match="[09 Currency Leg1].[09 Currency Leg1].[Currency].&amp;amp;[JPY]" allsame="1"&gt;&lt;lookup un="[09 Currency Leg1].[09 Currency Leg1].[Currency].&amp;amp;[JPY]" cap="JPY - Yen" ws="T_10_01" col="13" row="107" /&gt;&lt;lookup un="[09 Currency Leg1].[09 Currency Leg1].[Currency].&amp;amp;[JPY]" cap="JPY - Yen" ws="T_10_01" col="13" row="105" /&gt;&lt;lookup un="[09 Currency Leg1].[09 Currency Leg1].[Currency].&amp;amp;[JPY]" cap="JPY - Yen" ws="T_10_01" col="13" row="106" /&gt;&lt;/lookups&gt;&lt;/memberlookup&gt;&lt;memberlookup cap="CNY - Renminbi"&gt;&lt;lookups match="[09 Currency Leg1].[09 Currency Leg1].[Currency].&amp;amp;[CNY]" allsame="1"&gt;&lt;lookup un="[09 Currency Leg1].[09 Currency Leg1].[Currency].&amp;amp;[CNY]" cap="CNY - Renminbi" ws="T_10_01" col="13" row="90" /&gt;&lt;lookup un="[09 Currency Leg1].[09 Currency Leg1].[Currency].&amp;amp;[CNY]" cap="CNY - Renminbi" ws="T_10_01" col="13" row="89" /&gt;&lt;lookup un="[09 Currency Leg1].[09 Currency Leg1].[Currency].&amp;amp;[CNY]" cap="CNY - Renminbi" ws="T_10_01" col="13" row="91" /&gt;&lt;/look</t>
  </si>
  <si>
    <t>ups&gt;&lt;/memberlookup&gt;&lt;memberlookup cap="ARS - Argentine Peso"&gt;&lt;lookups match="[09 Currency Leg1].[09 Currency Leg1].[Currency].&amp;amp;[ARS]" allsame="1"&gt;&lt;lookup un="[09 Currency Leg1].[09 Currency Leg1].[Currency].&amp;amp;[ARS]" cap="ARS - Argentine Peso" ws="T_10_01" col="13" row="82" /&gt;&lt;lookup un="[09 Currency Leg1].[09 Currency Leg1].[Currency].&amp;amp;[ARS]" cap="ARS - Argentine Peso" ws="T_10_01" col="13" row="81" /&gt;&lt;/lookups&gt;&lt;/memberlookup&gt;&lt;memberlookup cap="SAR - Saudi riyal"&gt;&lt;lookups match="[09 Currency Leg1].[09 Currency Leg1].[Currency].&amp;amp;[SAR]" allsame="1"&gt;&lt;lookup un="[09 Currency Leg1].[09 Currency Leg1].[Currency].&amp;amp;[SAR]" cap="SAR - Saudi riyal" ws="T_10_01" col="13" row="121" /&gt;&lt;lookup un="[09 Currency Leg1].[09 Currency Leg1].[Currency].&amp;amp;[SAR]" cap="SAR - Saudi riyal" ws="T_10_01" col="13" row="122" /&gt;&lt;/lookups&gt;&lt;/memberlookup&gt;&lt;memberlookup cap="NOK - Norwegian krone"&gt;&lt;lookups match="[09 Currency Leg1].[09 Currency Leg1].[Currency].&amp;amp;[NOK]" allsame="1"&gt;&lt;lookup un="[09 Currency Leg1].[09 Currency Leg1].[Currency].&amp;amp;[NOK]" cap="NOK - Norwegian krone" ws="T_10_01" col="13" row="116" /&gt;&lt;lookup un="[09 Currency Leg1].[09 Currency Leg1].[Currency].&amp;amp;[NOK]" cap="NOK - Norwegian krone" ws="T_10_01" col="13" row="115" /&gt;&lt;/lookups&gt;&lt;/memberlookup&gt;&lt;memberlookup cap="PEN - Sol"&gt;&lt;lookups match="[09 Currency Leg1].[09 Currency Leg1].[Currency].&amp;amp;[PEN]" allsame="1"&gt;&lt;lookup un="[09 Currency Leg1].[09 Currency Leg1].[Currency].&amp;amp;[PEN]" cap="PEN - Sol" ws="T_10_01" col="13" row="116" /&gt;&lt;lookup un="[09 Currency Leg1].[09 Currency Leg1].[Currency].&amp;amp;[PEN]" cap="PEN - Sol" ws="T_10_01" col="13" row="117" /&gt;&lt;/lookups&gt;&lt;/memberlookup&gt;&lt;memberlookup cap="USD - US dollar"&gt;&lt;lookups match="[09 Currency Leg1].[09 Currency Leg1].[Currency].&amp;amp;[USD]" allsame="1"&gt;&lt;lookup un="[09 Currency Leg1].[09 Currency Leg1].[Currency].&amp;amp;[USD]" cap="USD - US dollar" ws="T_10_01" col="13" row="133" /&gt;&lt;lookup un="[09 Currency Leg1].[09 Currency Leg1].[Currency].&amp;amp;[USD]" cap="USD - US dollar" ws="T_10_01" col="13" row="132" /&gt;&lt;/lookups&gt;&lt;/memberlookup&gt;&lt;memberlookup cap="BGN - Lev"&gt;&lt;lookups match="[09 Currency Leg1].[09 Currency Leg1].[Currency].&amp;amp;[BGN]" allsame="1"&gt;&lt;lookup un="[09 Currency Leg1].[09 Currency Leg1].[Currency].&amp;amp;[BGN]" cap="BGN - Lev" ws="T_10_01" col="13" row="86" /&gt;&lt;lookup un="[09 Currency Leg1].[09 Currency Leg1].[Currency].&amp;amp;[BGN]" cap="BGN - Lev" ws="T_10_01" col="13" row="87" /&gt;&lt;lookup un="[09 Currency Leg1].[09 Currency Leg1].[Currency].&amp;amp;[BGN]" cap="BGN - Lev" ws="T_10_01" col="13" row="88" /&gt;&lt;/lookups&gt;&lt;/memberlookup&gt;&lt;memberlookup cap="BRL - Brazilian real"&gt;&lt;lookups match="[09 Currency Leg1].[09 Currency Leg1].[Currency].&amp;amp;[BRL]" allsame="1"&gt;&lt;lookup un="[09 Currency Leg1].[09 Currency Leg1].[Currency].&amp;amp;[BRL]" cap="BRL - Brazilian real" ws="T_10_01" col="13" row="85" /&gt;&lt;lookup un="[09 Currency Leg1].[09 Currency Leg1].[Currency].&amp;amp;[BRL]" cap="BRL - Brazilian real" ws="T_10_01" col="13" row="86" /&gt;&lt;/lookups&gt;&lt;/memberlookup&gt;&lt;memberlookup cap="SGD - Singapore dollar"&gt;&lt;lookups match="[09 Currency Leg1].[09 Currency Leg1].[Currency].&amp;amp;[SGD]" allsame="1"&gt;&lt;lookup un="[09 Currency Leg1].[09 Currency Leg1].[Currency].&amp;amp;[SGD]" cap="SGD - Singapore dollar" ws="T_10_01" col="13" row="122" /&gt;&lt;lookup un="[09 Currency Leg1].[09 Currency Leg1].[Currency].&amp;amp;[SGD]" cap="SGD - Singapore dollar" ws="T_10_01" col="13" row="123" /&gt;&lt;/lookups&gt;&lt;/memberlookup&gt;&lt;memberlookup cap="DKK - Danish krone"&gt;&lt;lookups match="[09 Currency Leg1].[09 Currency Leg1].[Currency].&amp;amp;[DKK]" allsame="1"&gt;&lt;lookup un="[09 Currency Leg1].[09 Currency Leg1].[Currency].&amp;amp;[DKK]" cap="DKK - Danish krone" ws="T_10_01" col="13" row="94" /&gt;&lt;lookup un="[09 Currency Leg1].[09 Currency Leg1].[Currency].&amp;amp;[DKK]" cap="DKK - Danish krone" ws="T_10_01" col="13" row="93" /&gt;&lt;/lookups&gt;&lt;/memberlookup&gt;&lt;memberlookup cap="CLP - Chilean Peso"&gt;&lt;lookups match="[09 Currency Leg1].[09 Currency Leg1].[Currency].&amp;amp;[CLP]" allsame="1"&gt;&lt;lookup un="[09 Currency Leg1].[09 Currency Leg1].[Currency].&amp;amp;[CLP]" cap="CLP - Chilean Peso" ws="T_10_01" col="13" row="90" /&gt;&lt;lookup un="[09 Currency Leg1].[09 Currency Leg1].[Currency].&amp;amp;[CLP]" cap="CLP - Chilean Peso" ws="T_10_01" col="13" row="89" /&gt;&lt;/lookups&gt;&lt;/memberlookup&gt;&lt;memberlookup cap="RON - Romanian leu"&gt;&lt;lookups match="[09 Currency Leg1].[09 Currency Leg1].[Currency].&amp;amp;[RON]" allsame="1"&gt;&lt;lookup un="[09 Currency Leg1].[09 Currency Leg1].[Currency].&amp;amp;[RON]" cap="RON - Romanian leu" ws="T_10_01" col="13" row="121" /&gt;&lt;lookup un="[09 Currency Leg1].[09 Currency Leg1].[Currency].&amp;amp;[RON]" cap="RON - Romanian leu" ws="T_10_01" col="13" row="120" /&gt;&lt;/lookups&gt;&lt;/memberlookup&gt;&lt;memberlookup cap="MYR - Malaysian ringgit"&gt;&lt;lookups match="[09 Currency Leg1].[09 Currency Leg1].[Currency].&amp;amp;[MYR]" allsame="1"&gt;&lt;lookup un="[09 Currency Leg1].[09 Currency Leg1].[Currency].&amp;amp;[MYR]" cap="MYR - Malaysian ringgit" ws="T_10_01" col="13" row="112" /&gt;&lt;lookup un="[09 Currency Leg1].[09 Currency Leg1].[Currency].&amp;amp;[MYR]" cap="MYR - Malaysian ringgit" ws="T_10_01" col="13" row="110" /&gt;&lt;lookup un="[09 Currency Leg1].[09 Currency Leg1].[Currency].&amp;amp;[MYR]" cap="MYR - Malaysian ringgit" ws="T_10_01" col="13" row="111" /&gt;&lt;/lookups&gt;&lt;/memberlookup&gt;&lt;memberlookup cap="CAD - Canadian Dollar"&gt;&lt;lookups match="[09 Currency Leg1].[09 Currency Leg1].[Currency].&amp;amp;[CAD]" allsame="1"&gt;&lt;lookup un="[09 Currency Leg1].[09 Currency Leg1].[Currency].&amp;amp;[CAD]" cap="CAD - Canadian Dollar" ws="T_10_01" col="13" row="89" /&gt;&lt;lookup un="[09 Currency Leg1].[09 Currency Leg1].[Currency].&amp;amp;[CAD]" cap="CAD - Canadian Dollar" ws="T_10_01" col="13" row="88" /&gt;&lt;/lookups&gt;&lt;/memberlookup&gt;&lt;memberlookup cap="CHF - Swiss Franc"&gt;&lt;lookups match="[09 Currency Leg1].[09 Currency Leg1].[Currency].&amp;amp;[CHF]" allsame="1"&gt;&lt;lookup un="[09 Currency Leg1].[09 Currency Leg1].[Currency].&amp;amp;[CHF]" cap="CHF - Swiss Franc" ws="T_10_01" col="13" row="128" /&gt;&lt;lookup un="[09 Currency Leg1].[09 Currency Leg1].[Currency].&amp;amp;[CHF]" cap="CHF - Swiss Franc" ws="T_10_01" col="13" row="127" /&gt;&lt;/lookups&gt;&lt;/memberlookup&gt;&lt;memberlookup cap="CZK - Czech Koruna"&gt;&lt;lookups match="[09 Currency Leg1].[09 Currency Leg1].[Currency].&amp;amp;[CZK]" allsame="1"&gt;&lt;lookup un="[09 Currency Leg1].[09 Currency Leg1].[Currency].&amp;amp;[CZK]" cap="CZK - Czech Koruna" ws="T_10_01" col="13" row="93" /&gt;&lt;lookup un="[09 Currency Leg1].[09 Currency Leg1].[Currency].&amp;amp;[CZK]" cap="CZK - Czech Koruna" ws="T_10_01" col="13" row="94" /&gt;&lt;/lookups&gt;&lt;/memberlookup&gt;&lt;memberlookup cap="MXN - Mexican peso"&gt;&lt;lookups match="[09 Currency Leg1].[09 Currency Leg1].[Currency].&amp;amp;[MXN]" allsame="1"&gt;&lt;lookup un="[09 Currency Leg1].[09 Currency Leg1].[Currency].&amp;amp;[MXN]" cap="MXN - Mexican peso" ws="T_10_01" col="13" row="112" /&gt;&lt;lookup un="[09 Currency Leg1].[09 Currency Leg1].[Currency].&amp;amp;[MXN]" cap="MXN - Mexican peso" ws="T_10_01" col="13" row="113" /&gt;&lt;/lookups&gt;&lt;/memberlookup&gt;&lt;memberlookup cap="ZAR - Rand"&gt;&lt;lookups match="[09 Currency Leg1].[09 Currency Leg1].[Currency].&amp;amp;[ZAR]" allsame="1"&gt;&lt;lookup un="[09 Currency Leg1].[09 Currency Leg1].[Currency].&amp;amp;[ZAR]" cap="ZAR - Rand" ws="T_10_01" col="13" row="125" /&gt;&lt;lookup un="[09 Currency Leg1].[09 Currency Leg1].[Currency].&amp;amp;[ZAR]" cap="ZAR - Rand" ws="T_10_01" col="13" row="124" /&gt;&lt;/lookups&gt;&lt;/memberlookup&gt;&lt;memberlookup cap="THB - Baht"&gt;&lt;lookups match="[09 Currency Leg1].[09 Currency Leg1].[Currency].&amp;amp;[THB]" allsame="1"&gt;&lt;lookup un="[09 Currency Leg1].[09 Currency Leg1].[Currency].&amp;amp;[THB]" cap="THB - Baht" ws="T_10_01" col="13" row="128" /&gt;&lt;lookup un="[09 Currency Leg1].[09 Currency Leg1].[Currency].&amp;amp;[THB]" cap="THB - Baht" ws="T_10_01" col="13" row="129" /&gt;&lt;/lookups&gt;&lt;/memberlookup&gt;&lt;memberlookup cap="COP - Colombian peso"&gt;&lt;lookups match="[09 Currency Leg1].[09 Currency Leg1].[Currency].&amp;amp;[COP]" allsame="1"&gt;&lt;lookup un="[09 Currency Leg1].[09 Currency Leg1].[Currency].&amp;amp;[COP]" cap="COP - Colombian peso" ws="T_10_01" col="13" row="91" /&gt;&lt;lookup un="[09 Currency Leg1].[09 Currency Leg1].[Currency].&amp;amp;[COP]" cap="COP - Colombian peso" ws="T_10_01" col="13" row="92" /&gt;&lt;/lookups&gt;&lt;/memberlookup&gt;&lt;memberlookup cap="SEK - Swedish Krona"&gt;&lt;lookups match="[09 Currency Leg1].[09 Currency Leg1].[Currency].&amp;amp;[SEK]" allsame="1"&gt;&lt;lookup un="[09 Currency Leg1].[09 Currency Leg1].[Currency].&amp;amp;[SEK]" cap="SEK - Swedish Krona" ws="T_10_01" col="13" row="126" /&gt;&lt;lookup un="[09 Currency Leg1].[09 Currency Leg1].[Currency].&amp;amp;[SEK]" cap="SEK - Swedish Krona" ws="T_10_01" col="13" row="127" /&gt;&lt;/lookups&gt;&lt;/memberlookup&gt;&lt;memberlookup cap="CAD - Canadian dollar"&gt;&lt;lookups match="[09 Currency Leg1].[09 Currency Leg1].[Currency].&amp;amp;[CAD]" allsame="1"&gt;&lt;lookup un="[09 Currency Leg1].[09 Currency Leg1].[Currency].&amp;amp;[CAD]" cap="CAD - Canadian dollar" ws="T_10_01" col="13" row="87" /&gt;&lt;lookup un="[09 Currency Leg1].[09 Currency Leg1].[Currency].&amp;amp;[CAD]" cap="CAD - Canadian dollar" ws="T_10_01" col="13" row="88" /&gt;&lt;/lookups&gt;&lt;/memberlookup&gt;&lt;memberlookup cap="KRW - Won"&gt;&lt;lookups match="[09 Currency Leg1].[09 Currency Leg1].[Currency].&amp;amp;[KRW]" allsame="1"&gt;&lt;lookup un="[09 Currency Leg1].[09 Currency Leg1].[Currency].&amp;amp;[KRW]" cap="KRW - Won" ws="T_10_01" col="13" row="107" /&gt;&lt;lookup un="[09 Currency Leg1].[09 Currency Leg1].[Currency].&amp;amp;[KRW]" cap="KRW - Won" ws="T_10_01" col="13" row="108" /&gt;&lt;lookup un="[09 Currency Leg1].[09 Currency Leg1].[Currency].&amp;amp;[KRW]" cap="KRW - Won" ws="T_10_01" col="13" row="106" /&gt;&lt;/lookups&gt;&lt;/memberlookup&gt;&lt;memberlookup cap="AUD - Australian dollar"&gt;&lt;lookups match="[09 Currency Leg1].[09 Currency Leg1].[Currency].&amp;amp;[AUD]" allsame="1"&gt;&lt;lookup un="[09 Currency Leg1].[09 Currency Leg1].[Currency].&amp;amp;[AUD]" cap="AUD - Australian dollar" ws="T_10_01" col="13" row="82" /&gt;&lt;lookup un="[09 Currency Leg1].[09 Currency Leg1].[Currency].&amp;amp;[AUD]" cap="AUD - Australian dollar" ws="T_10_01" col="13" row="81" /&gt;&lt;/lookups&gt;&lt;/memberlookup&gt;&lt;memberlookup cap="PLN - Zloty"&gt;&lt;lookups match="[09 Currency Leg1].[09 Currency Leg1].[Currency].&amp;amp;[PLN]" allsame="1"&gt;&lt;lookup un="[09 Currency Leg1].[09 Currency Leg1].[Currency].&amp;amp;[PLN]" cap="PLN - Zloty" ws="T_10_01" col="13" row="118" /&gt;&lt;lookup un="[09 Currency Leg1].[09 Currency Leg1].[Currency].&amp;amp;[PLN]" cap="PLN - Zloty" ws="T_10_01" col="13" row="119" /&gt;&lt;/lookups&gt;&lt;/memberlookup&gt;&lt;memberlookup cap="BHD - Bahraini dinar"&gt;&lt;lookups match="[09 Currency Leg1].[09 Currency Leg1].[Currency].&amp;amp;[BHD]" allsame="1"&gt;&lt;lookup un="[09 Currency Leg1].[09 Currency Leg1].[Currency].&amp;amp;[BHD]" cap="BHD - Bahraini dinar" ws="T_10_01" col="13" row="83" /&gt;&lt;lookup un="[09 Currency Leg1].[09 Currency Leg1].[Currency].&amp;amp;[BHD]" cap="BHD - Bahraini dinar" ws="T_10_01" col="13" row="84" /&gt;&lt;/lookups&gt;&lt;/memberlookup&gt;&lt;memberlookup cap="PHP - Philippine peso"&gt;&lt;lookups match="[09 Currency Leg1].[09 Currency Leg1].[Currency].&amp;amp;[PHP]" allsame="1"&gt;&lt;lookup un="[09 Currency Leg1].[09 Currency Leg1].[Currency].&amp;amp;[PHP]" cap="PHP - Philippine peso" ws="T_10_01" col="13" row="118" /&gt;&lt;lookup un="[09 Currency Leg1].[09 Currency Leg1].[Currency].&amp;amp;[PHP]" cap="PHP - Philippine peso" ws="T_10_01" col="13" row="117" /&gt;&lt;/lookups&gt;&lt;/memberlookup&gt;&lt;memberlookup cap="ARS - Argentine peso"&gt;&lt;lookups match="[09 Currency Leg1].[09 Currency Leg1].[Currency].&amp;amp;[ARS]" allsame="1"&gt;&lt;lookup un="[09 Currency Leg1].[09 Currency Leg1].[Currency].&amp;amp;[ARS]" cap="ARS - Argentine peso" ws="T_10_01" col="13" row="80" /&gt;&lt;lookup un="[09 Currency Leg1].[09 Currency Leg1].[Currency].&amp;amp;[ARS]" cap="ARS - Argentine peso" ws="T_10_01" col="13" row="81" /&gt;&lt;/lookups&gt;&lt;/memberlookup&gt;&lt;memberlookup cap="BHD - Bahraini Dinar"&gt;&lt;lookups match="[09 Currency Leg1].[09 Currency Leg1].[Currency].&amp;amp;[BHD]" allsame="1"&gt;&lt;lookup un="[09 Currency Leg1].[09 Currency Leg1].[Currency].&amp;amp;[BHD]" cap="BHD - Bahraini Dinar" ws="T_10_01" col="13" row="85" /&gt;&lt;lookup un="[09 Currency Leg1].[09 Currency Leg1].[Currency].&amp;amp;[BHD]" cap="BHD - Bahraini Dinar" ws="T_10_01" col="13" row="84" /&gt;&lt;/lookups&gt;&lt;/memberlookup&gt;&lt;memberlookup cap="SAR - Saudi Riyal"&gt;&lt;lookups match="[09 Currency Leg1].[09 Currency Leg1].[Currency].&amp;amp;[SAR]" allsame="1"&gt;&lt;lookup un="[09 Currency Leg1].[09 Currency Leg1].[Currency].&amp;amp;[SAR]" cap="SAR - Saudi Riyal" ws="T_10_01" col="13" row="122" /&gt;&lt;lookup un="[09 Currency Leg1].[09 Currency Leg1].[Currency].&amp;amp;[SAR]" cap="SAR - Saudi Riyal" ws="T_10_01" col="13" row="121" /&gt;&lt;/lookups&gt;&lt;/memberlookup&gt;&lt;memberlookup cap="HKD - Hong Kong dollar"&gt;&lt;lookups match="[09 Currency Leg1].[09 Currency Leg1].[Currency].&amp;amp;[HKD]" allsame="1"&gt;&lt;lookup un="[09 Currency Leg1].[09 Currency Leg1].[Currency].&amp;amp;[HKD]" cap="HKD - Hong Kong dollar" ws="T_10_01" col="13" row="98" /&gt;&lt;lookup un="[09 Currency Leg1].[09 Currency Leg1].[Currency].&amp;amp;[HKD]" cap="HKD - Hong Kong dollar" ws="T_10_01" col="13" row="99" /&gt;&lt;/lookups&gt;&lt;/memberlookup&gt;&lt;memberlookup cap="SGD - Singapore Dollar"&gt;&lt;lookups match="[09 Currency Leg1].[09 Currency Leg1].[Currency].&amp;amp;[SGD]" allsame="1"&gt;&lt;lookup un="[09 Currency Leg1].[09 Currency Leg1].[Currency].&amp;amp;[SGD]" cap="SGD - Singapore Dollar" ws="T_10_01" col="13" row="123" /&gt;&lt;lookup un="[09 Currency Leg1].[09 Currency Leg1].[Currency].&amp;amp;[SGD]" cap="SGD - Singapore Dollar" ws="T_10_01" col="13" row="122" /&gt;&lt;/lookups&gt;&lt;/memberlookup&gt;&lt;memberlookup cap="CLP - Chilean peso"&gt;&lt;lookups match="[09 Currency Leg1].[09 Currency Leg1].[Currency].&amp;amp;[CLP]" allsame="1"&gt;&lt;lookup un="[09 Currency Leg1].[09 Currency Leg1].[Currency].&amp;amp;[CLP]" cap="CLP - Chilean peso" ws="T_10_01" col="13" row="89" /&gt;&lt;lookup un="[09 Currency Leg1].[09 Currency Leg1].[Currency].&amp;amp;[CLP]" cap="CLP - Chilean peso" ws="T_10_01" col="13" row="88" /&gt;&lt;/lookups&gt;&lt;/memberlookup&gt;&lt;memberlookup cap="NOK - Norwegian Krone"&gt;&lt;lookups match="[09 Currency Leg1].[09 Currency Leg1].[Currency].&amp;amp;[NOK]" allsame="1"&gt;&lt;lookup un="[09 Currency Leg1].[09 Currency Leg1].[Currency].&amp;amp;[NOK]" cap="NOK - Norwegian Krone" ws="T_10_01" col="13" row="116" /&gt;&lt;lookup un="[09 Currency Leg1].[09 Currency Leg1].[Currency].&amp;amp;[NOK]" cap="NOK - Norwegian Krone" ws="T_10_01" col="13" row="115" /&gt;&lt;/lookups&gt;&lt;/memberlookup&gt;&lt;memberlookup cap="USD - US Dollar"&gt;&lt;lookups match="[09 Currency Leg1].[09 Currency Leg1].[Currency].&amp;amp;[USD]" allsame="1"&gt;&lt;lookup un="[09 Currency Leg1].[09 Currency Leg1].[Currency].&amp;amp;[USD]" cap="USD - US Dollar" ws="T_10_01" col="13" row="132" /&gt;&lt;lookup un="[09 Currency Leg1].[09 Currency Leg1].[Currency].&amp;amp;[USD]" cap="USD - US Dollar" ws="T_10_01" col="13" row="134" /&gt;&lt;lookup un="[09 Currency Leg1].[09 Currency Leg1].[Currency].&amp;amp;[USD]" cap="USD - US Dollar" ws="T_10_01" col="13" row="133" /&gt;&lt;/lookups&gt;&lt;/memberlookup&gt;&lt;memberlookup cap="TRY - Turkish lira"&gt;&lt;lookups match="[09 Currency Leg1].[09 Currency Leg1].[Currency].&amp;amp;[TRY]" allsame="1"&gt;&lt;lookup un="[09 Currency Leg1].[09 Currency Leg1].[Currency].&amp;amp;[TRY]" cap="TRY - Turkish lira" ws="T_10_01" col="13" row="129" /&gt;&lt;lookup un="[09 Currency Leg1].[09 Currency Leg1].[Currency].&amp;amp;[TRY]" cap="TRY - Turkish lira" ws="T_10_01" col="13" row="130" /&gt;&lt;/lookups&gt;&lt;/memberlookup&gt;&lt;memberlookup cap="DKK - Danish Krone"&gt;&lt;lookups match="[09 Currency Leg1].[09 Currency Leg1].[Currency].&amp;amp;[DKK]" allsame="1"&gt;&lt;lookup un="[09 Currency Leg1].[09 Currency Leg1].[Currency].&amp;amp;[DKK]" cap="DKK - Danish Krone" ws="T_10_01" col="13" row="95" /&gt;&lt;lookup un="[09 Currency Leg1].[09 Currency Leg1].[Currency].&amp;amp;[DKK]" cap="DKK - Danish Krone" ws="T_10_01" col="13" row="94" /&gt;&lt;/lookups&gt;&lt;/memberlookup&gt;&lt;memberlookup cap="HUF - Forint"&gt;&lt;lookups match="[09 Currency Leg1].[09 Currency Leg1].[Currency].&amp;amp;[HUF]" allsame="1"&gt;&lt;lookup un="[09 Currency Leg1].[09 Currency Leg1].[Currency].&amp;amp;[HUF]" cap="HUF - Forint" ws="T_10_01" col="13" row="101" /&gt;&lt;lookup un="[09 Currency Leg1].[09 Currency Leg1].[Currency].&amp;amp;[HUF]" cap="HUF - Forint" ws="T_10_01" col="13" row="100" /&gt;&lt;lookup un="[09 Currency Leg1].[09 Currency Leg1].[Currency].&amp;amp;[HUF]" cap="HUF - Forint" ws="T_10_01" col="13" row="99" /&gt;&lt;/lookups&gt;&lt;/memberlookup&gt;&lt;memberlookup cap="CHF - Swiss franc"&gt;&lt;lookups match="[09 Currency Leg1].[09 Currency Leg1].[Currency].&amp;amp;[CHF]" allsame="1"&gt;&lt;lookup un="[09 Currency Leg1].[09 Currency Leg1].[Currency].&amp;amp;[CHF]" cap="CHF - Swiss franc" ws="T_10_01" col="13" row="127" /&gt;&lt;lookup un="[09 Currency Leg1].[09 Currency Leg1].[Currency].&amp;amp;[CHF]" cap="CHF - Swiss franc" ws="T_10_01" col="13" row="128" /&gt;&lt;/lookups&gt;&lt;/memberlookup&gt;&lt;/memberlookupsbyhier&gt;&lt;memberlookupsbyhier hier="[07 Location of Counterparty].[07 Location of Counterparty]"&gt;&lt;memberlookup cap="5J - All countries (total)"&gt;&lt;lookups match="[07 Location of Counterparty].[07 Location of Counterparty].[L0].&amp;amp;[5J]" allsame="1"&gt;&lt;lookup un="[07 Location of Counterparty].[07 Location of Counterparty].[L0].&amp;amp;[5J]" cap="5J - All countries (total)" ws="T_10_01" col="12" row="69" /&gt;&lt;lookup un="[07 Location of Counterparty].[07 Location of Counterparty].[L0].&amp;amp;[5J]" cap="5J - All countries (total)" ws="T_10_01" col="12" row="68" /&gt;&lt;lookup un="[07 Location of Counterparty].[07 Location of Counterparty].[L0].&amp;amp;[5J]" cap="5J - All countries (total)" ws="T_10_01" col="12" row="70" /&gt;&lt;/lookups&gt;&lt;/memberlookup&gt;&lt;/memberlookupsbyhier&gt;&lt;memberlookupsbyhier hier="[10 Currency Leg2].[10 Currency Leg2]"&gt;&lt;memberlookup cap="EUR - Euro"&gt;&lt;lookups match="[10 Currency Leg2].[10 Currency Leg2].[Currency].&amp;amp;[EUR]" allsame="1"&gt;&lt;lookup un="[10 Currency Leg2].[10 Currency Leg2].[Currency].&amp;amp;[EUR]" cap="EUR - Euro" ws="T_10_01" col="17" row="79" /&gt;&lt;lookup un="[10 Currency Leg2].[10 Currency Leg2].[Currency].&amp;amp;[EUR]" cap="EUR - Euro" ws="T_10_01" col="17" row="80" /&gt;&lt;lookup un="[10 Currency Leg2].[10 Currency Leg2].[Currency].&amp;amp;[EUR]" cap="EUR - Euro" ws="T_10_01" col="17" row="81" /&gt;&lt;/lookups&gt;&lt;/memberlookup&gt;&lt;memberlookup cap="AUD - Australian Dollar"&gt;&lt;lookups match="[10 Currency Leg2].[10 Currency Leg2].[Currency].&amp;amp;[AUD]" allsame="1"&gt;&lt;lookup un="[10 Currency Leg2].[10 Currency Leg2].[Currency].&amp;amp;[AUD]" cap="AUD - Australian Dollar" ws="T_10_01" col="14" row="81" /&gt;&lt;lookup un="[10 Currency Leg2].[10 Currency Leg2].[Currency].&amp;amp;[AUD]" cap="AUD - Australian Dollar" ws="T_10_01" col="14" row="80" /&gt;&lt;/lookups&gt;&lt;/memberlookup&gt;&lt;memberlookup cap="USD - US Dollar"&gt;&lt;lookups match="[10 Currency Leg2].[10 Currency Leg2].[Currency].&amp;amp;[USD]" allsame="1"&gt;&lt;lookup un="[10 Currency Leg2].[10 Currency Leg2].[Currency].&amp;amp;[USD]" cap="USD - US Dollar" ws="T_10_01" col="21" row="80" /&gt;&lt;lookup un="[10 Currency Leg2].[10 Currency Leg2].[Currency].&amp;amp;[USD]" cap="USD - US Dollar" ws="T_10_01" col="21" row="81" /&gt;&lt;lookup un="[10 Currency Leg2].[10 Currency Leg2].[Currency].&amp;amp;[USD]" cap="USD - US Dollar" ws="T_10_01" col="22" row="81" /&gt;&lt;/lookups&gt;&lt;/memberlookup&gt;&lt;memberlookup cap="CAD - Canadian dollar"&gt;&lt;lookups match="[10 Currency Leg2].[10 Currency Leg2].[Currency].&amp;amp;[CAD]" allsame="1"&gt;&lt;lookup un="[10 Currency Leg2].[10 Currency Leg2].[Currency].&amp;amp;[CAD]" cap="CAD - Canadian dollar" ws="T_10_01" col="15" row="79" /&gt;&lt;lookup un="[10 Currency Leg2].[10 Currency Leg2].[Currency].&amp;amp;[CAD]" cap="CAD - Canadian dollar" ws="T_10_01" col="15" row="80" /&gt;&lt;/lookups&gt;&lt;/memberlookup&gt;&lt;memberlookup cap="TO1 - Total (all currencies)"&gt;&lt;lookups match="[10 Currency Leg2].[10 Currency Leg2].[Currency].&amp;amp;[TO1]" allsame="1"&gt;&lt;lookup un="[10 Currency Leg2].[10 Currency Leg2].[Currency].&amp;amp;[TO1]" cap="TO1 - Total (all currencies)" ws="T_10_01" col="22" row="80" /&gt;&lt;lookup un="[10 Currency Leg2].[10 Currency Leg2].[Currency].&amp;amp;[TO1]" cap="TO1 - Total (all currencies)" ws="T_10_01" col="22" row="79" /&gt;&lt;lookup un="[10 Currency Leg2].[10 Currency Leg2].[Currency].&amp;amp;[TO1]" cap="TO1 - Total (all currencies)" ws="T_10_01" col="22" row="81" /&gt;&lt;/lookups&gt;&lt;/memberlookup&gt;&lt;memberlookup cap="SEK - Swedish krona"&gt;&lt;lookups match="[10 Currency Leg2].[10 Currency Leg2].[Currency].&amp;amp;[SEK]" allsame="1"&gt;&lt;lookup un="[10 Currency Leg2].[10 Currency Leg2].[Currency].&amp;amp;[SEK]" cap="SEK - Swedish krona" ws="T_10_01" col="20" row="80" /&gt;&lt;lookup un="[10 Currency Leg2].[10 Currency Leg2].[Currency].&amp;amp;[SEK]" cap="SEK - Swedish krona" ws="T_10_01" col="20" row="79" /&gt;&lt;/lookups&gt;&lt;/memberlookup&gt;&lt;memberlookup cap="AUD - Australian dollar"&gt;&lt;lookups match="[10 Currency Leg2].[10 Currency Leg2].[Currency].&amp;amp;[AUD]" allsame="1"&gt;&lt;lookup un="[10 Currency Leg2].[10 Currency Leg2].[Currency].&amp;amp;[AUD]" cap="AUD - Australian dollar" ws="T_10_01" col="14" row="80" /&gt;&lt;lookup un="[10 Currency Leg2].[10 Currency Leg2].[Currency].&amp;amp;[AUD]" cap="AUD - Australian dollar" ws="T_10_01" col="14" row="79" /&gt;&lt;/lookups&gt;&lt;/memberlookup&gt;&lt;memberlookup cap="CAD - Canadian Dollar"&gt;&lt;lookups match="[10 Currency Leg2].[10 Currency Leg2].[Currency].&amp;amp;[CAD]" allsame="1"&gt;&lt;lookup un="[10 Currency Leg2].[10 Currency Leg2].[Currency].&amp;amp;[CAD]" cap="CAD - Canadian Dollar" ws="T_10_01" col="15" row="81" /&gt;&lt;lookup un="[10 Currency Leg2].[10 Currency Leg2].[Currency].&amp;amp;[CAD]" cap="CAD - Canadian Dollar" ws="T_10_01" col="15" row="80" /&gt;&lt;/lookups&gt;&lt;/memberlookup&gt;&lt;memberlookup cap="CHF - Swiss franc"&gt;&lt;lookups match="[10 Currency Leg2].[10 Currency Leg2].[Currency].&amp;amp;[CHF]" allsame="1"&gt;&lt;lookup un="[10 Currency Leg2].[10 Currency Leg2].[Currency].&amp;amp;[CHF]" cap="CHF - Swiss franc" ws="T_10_01" col="16" row="80" /&gt;&lt;lookup un="[10 Currency Leg2].[10 Currency Leg2].[Currency].&amp;amp;[CHF]" cap="CHF - Swiss franc" ws="T_10_01" col="16" row="79" /&gt;&lt;/lookups&gt;&lt;/memberlookup&gt;&lt;memberlookup cap="USD - US dollar"&gt;&lt;lookups match="[10 Currency Leg2].[10 Currency Leg2].[Currency].&amp;amp;[USD]" allsame="1"&gt;&lt;lookup un="[10 Currency Leg2].[10 Currency Leg2].[Currency].&amp;amp;[USD]" cap="USD - US dollar" ws="T_10_01" col="21" row="80" /&gt;&lt;lookup un="[10 Currency Leg2].[10 Currency Leg2].[Currency].&amp;amp;[USD]" cap="USD - US dollar" ws="T_10_01" col="21" row="79" /&gt;&lt;/lookups&gt;&lt;/memberlookup&gt;&lt;memberlookup cap="CHF - Swiss Franc"&gt;&lt;lookups match="[10 Currency Leg2].[10 Currency Leg2].[Currency].&amp;amp;[CHF]" allsame="1"&gt;&lt;lookup un="[10 Currency Leg2].[10 Currency Leg2].[Currency].&amp;amp;[CHF]" cap="CHF - Swiss Franc" ws="T_10_01" col="16" row="80" /&gt;&lt;lookup un="[10 Currency Leg2].[10 Currency Leg2].[Currency].&amp;amp;[CHF]" cap="CHF - Swiss Franc" ws="T_10_01" col="16" row="81" /&gt;&lt;/lookups&gt;&lt;/memberlookup&gt;&lt;memberlookup cap="SEK - Swedish Krona"&gt;&lt;lookups match="[10 Currency Leg2].[10 Currency Leg2].[Currency].&amp;amp;[SEK]" allsame="1"&gt;&lt;lookup un="[10 Currency Leg2].[10 Currency Leg2].[Currency].&amp;amp;[SEK]" cap="SEK - Swedish Krona" ws="T_10_01" col="21" row="81" /&gt;&lt;lookup un="[10 Currency Leg2].[10 Currency Leg2].[Currency].&amp;amp;[SEK]" cap="SEK - Swedish Krona" ws="T_10_01" col="20" row="80" /&gt;&lt;lookup un="[10 Currency Leg2].[10 Currency Leg2].[Currency].&amp;amp;[SEK]" cap="SEK - Swedish Krona" ws="T_10_01" col="20" row="81" /&gt;&lt;lookup un="[10 Currency Leg2].[10 Currency Leg2].[Currency].&amp;amp;[SEK]" cap="SEK - Swedish Krona" ws="T_10_01" col="22" row="81" /&gt;&lt;/lookups&gt;&lt;/memberlookup&gt;&lt;memberlookup cap="JPY - Yen"&gt;&lt;lookups match="[10 Currency Leg2].[10 Currency Leg2].[Currency].&amp;amp;[JPY]" allsame="1"&gt;&lt;lookup un="[10 Currency Leg2].[10 Currency Leg2].[Currency].&amp;amp;[JPY]" cap="JPY - Yen" ws="T_10_01" col="19" row="81" /&gt;&lt;lookup un="[10 Currency Leg2].[10 Currency Leg2].[Currency].&amp;amp;[JPY]" cap="JPY - Yen" ws="T_10_01" col="19" row="80" /&gt;&lt;lookup un="[10 Currency Leg2].[10 Currency Leg2].[Currency].&amp;amp;[JPY]" cap="JPY - Yen" ws="T_10_01" col="19" row="79" /&gt;&lt;/lookups&gt;&lt;/memberlookup&gt;&lt;memberlookup cap="GBP - Pound (sterling)"&gt;&lt;lookups match="[10 Currency Leg2].[10 Currency Leg2].[Currency].&amp;amp;[GBP]" allsame="1"&gt;&lt;lookup un="[10 Currency Leg2].[10 Currency Leg2].[Currency].&amp;amp;[GBP]" cap="GBP - Pound (sterling)" ws="T_10_01" col="18" row="79" /&gt;&lt;lookup un="[10 Currency Leg2].[10 Currency Leg2].[Currency].&amp;amp;[GBP]" cap="GBP - Pound (sterling)" ws="T_10_01" col="18" row="80" /&gt;&lt;lookup un="[10 Currency Leg2].[10 Currency Leg2].[Currency].&amp;amp;[GBP]" cap="GBP - Pound (sterling)" ws="T_10_01" col="18" row="81"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ws="T_10_01" col="12" row="75" /&gt;&lt;lookup un="[13 Execution Method].[13 Execution Method].[L0].&amp;amp;[3]" cap="3 - Total (all methods)" ws="T_10_01" col="12" row="73" /&gt;&lt;lookup un="[13 Execution Method].[13 Execution Method].[L0].&amp;amp;[3]" cap="3 - Total (all methods)" ws="T_10_01" col="12" row="74"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row="65" /&gt;&lt;lookup un="[04 Risk Category].[04 Risk Category].[L1].&amp;amp;[B]" cap="B - Foreign exchange" ws="T_10_01" col="12" row="67" /&gt;&lt;lookup un="[04 Risk Category].[04 Risk Category].[L1].&amp;amp;[B]" cap="B - Foreign exchange" ws="T_10_01" col="12" row="66" /&gt;&lt;/lookups&gt;&lt;/memberlookup&gt;&lt;/memberlookupsbyhier&gt;&lt;memberlookupsbyhier hier="[Measures]"&gt;&lt;memberlookup cap="Value"&gt;&lt;lookups match="[Measures].[Value]" allsame="1"&gt;&lt;lookup un="[Measures].[Value]" cap="Value" ws="T_10_01" col="12" row="62" /&gt;&lt;lookup un="[Measures].[Value]" cap="Value" ws="T_10_01" col="12" row="64" /&gt;&lt;lookup un="[Measures].[Value]" cap="Value" ws="T_10_01" col="12" row="63" /&gt;&lt;/lookups&gt;&lt;/memberlookup&gt;&lt;/memberlookupsbyhier&gt;&lt;memberlookupsbyhier hier="[91 Dataset].[Dataset]"&gt;&lt;memberlookup cap="Turnover"&gt;&lt;lookups match="[91 Dataset].[Dataset].[L0].&amp;amp;[DER_OTC_TOV]" allsame="1"&gt;&lt;lookup un="[91 Dataset].[Dataset].[L0].&amp;amp;[DER_OTC_TOV]" cap="Turnover" ws="T_10_01" col="12" row="74" /&gt;&lt;lookup un="[91 Dataset].[Dataset].[L0].&amp;amp;[DER_OTC_TOV]" cap="Turnover" ws="T_10_01" col="12" row="75" /&gt;&lt;lookup un="[91 Dataset].[Dataset].[L0].&amp;amp;[DER_OTC_TOV]" cap="Turnover" ws="T_10_01" col="12" row="76" /&gt;&lt;/lookups&gt;&lt;/memberlookup&gt;&lt;/memberlookupsbyhier&gt;&lt;memberlookupsbyhier hier="[03 Instrument].[03 Instrument]"&gt;&lt;memberlookup cap="A - Total (all instruments)"&gt;&lt;lookups match="[03 Instrument].[03 Instrument].[L0].&amp;amp;[A]" allsame="1"&gt;&lt;lookup un="[03 Instrument].[03 Instrument].[L0].&amp;amp;[A]" cap="A - Total (all instruments)" ws="T_10_01" col="11" row="119" /&gt;&lt;lookup un="[03 Instrument].[03 Instrument].[L0].&amp;amp;[A]" cap="A - Total (all instruments)" ws="T_10_01" col="11" row="114" /&gt;&lt;lookup un="[03 Instrument].[03 Instrument].[L0].&amp;amp;[A]" cap="A - Total (all instruments)" ws="T_10_01" col="11" row="95" /&gt;&lt;lookup un="[03 Instrument].[03 Instrument].[L0].&amp;amp;[A]" cap="A - Total (all instruments)" ws="T_10_01" col="11" row="127" /&gt;&lt;lookup un="[03 Instrument].[03 Instrument].[L0].&amp;amp;[A]" cap="A - Total (all instruments)" ws="T_10_01" col="11" row="112" /&gt;&lt;lookup un="[03 Instrument].[03 Instrument].[L0].&amp;amp;[A]" cap="A - Total (all instruments)" ws="T_10_01" col="11" row="87" /&gt;&lt;lookup un="[03 Instrument].[03 Instrument].[L0].&amp;amp;[A]" cap="A - Total (all instruments)" ws="T_10_01" col="11" row="117" /&gt;&lt;lookup un="[03 Instrument].[03 Instrument].[L0].&amp;amp;[A]" cap="A - Total (all instruments)" ws="T_10_01" col="11" row="115" /&gt;&lt;lookup un="[03 Instrument].[03 Instrument].[L0].&amp;amp;[A]" cap="A - Total (all instruments)" ws="T_10_01" col="11" row="124" /&gt;&lt;lookup un="[03 Instrument].[03 Instrument].[L0].&amp;amp;[A]" cap="A - Total (all instruments)" ws="T_10_01" col="11" row="80" /&gt;&lt;lookup un="[03 Instrument].[03 Instrument].[L0].&amp;amp;[A]" cap="A - Total (all instruments)" ws="T_10_01" col="11" row="116" /&gt;&lt;lookup un="[03 Instrument].[03 Instrument].[L0].&amp;amp;[A]" cap="A - Total (all instruments)" ws="T_10_01" col="11" row="90" /&gt;&lt;lookup un="[03 Instrument].[03 Instrument].[L0].&amp;amp;[A]" cap="A - Total (all instruments)" ws="T_10_01" col="11" row="86" /&gt;&lt;lookup un="[03 Instrument].[03 Instrument].[L0].&amp;amp;[A]" cap="A - Total (all instruments)" ws="T_10_01" col="11" row="125" /&gt;&lt;lookup un="[03 Instrument].[03 Instrument].[L0].&amp;amp;[A]" cap="A - Total (all instruments)" ws="T_10_01" col="11" row="134" /&gt;&lt;lookup un="[03 Instrument].[03 Instrument].[L0].&amp;amp;[A]" cap="A - Total (all instruments)" ws="T_10_01" col="11" row="111" /&gt;&lt;lookup un="[03 Instrument].[03 Instrument].[L0].&amp;amp;[A]" cap="A - Total (all instruments)" ws="T_10_01" col="11" row="91" /&gt;&lt;lookup un="[03 Instrument].[03 Instrument].[L0].&amp;amp;[A]" cap="A - Total (all instruments)" ws="T_10_01" col="11" row="103" /&gt;&lt;lookup un="[03 Instrument].[03 Instrument].[L0].&amp;amp;[A]" cap="A - Total (all instruments)" ws="T_10_01" col="11" row="102" /&gt;&lt;lookup un="[03 Instrument].[03 Instrument].[L0].&amp;amp;[A]" cap="A - Total (all instruments)" ws="T_10_01" col="11" row="101" /&gt;&lt;lookup un="[03 Instrument].[03 Instrument].[L0].&amp;amp;[A]" cap="A - Total (all instruments)" ws="T_10_01" col="11" row="121" /&gt;&lt;lookup un="[03 Instrument].[03 Instrument].[L0].&amp;amp;[A]" cap="A - Total (all instruments)" ws="T_10_01" col="11" row="130" /&gt;&lt;lookup un="[03 Instrument].[03 Instrument].[L0].&amp;amp;[A]" cap="A - Total (all instruments)" ws="T_10_01" col="11" row="98" /&gt;&lt;lookup un="[03 Instrument].[03 Instrument].[L0].&amp;amp;[A]" cap="A - Total (all instruments)" ws="T_10_01" col="11" row="126" /&gt;&lt;lookup un="[03 Instrument].[03 Instrument].[L0].&amp;amp;[A]" cap="A - Total (all instruments)" ws="T_10_01" col="11" row="122" /&gt;&lt;lookup un="[03 Instrument].[03 Instrument].[L0].&amp;amp;[A]" cap="A - Total (all instruments)" ws="T_10_01" col="11" row="82" /&gt;&lt;lookup un="[03 Instrument].[03 Instrument].[L0].&amp;amp;[A]" cap="A - Total (all instruments)" ws="T_10_01" col="11" row="96" /&gt;&lt;lookup un="[03 Instrument].[03 Instrument].[L0].&amp;amp;[A]" cap="A - Total (all instruments)" ws="T_10_01" col="11" row="83" /&gt;&lt;lookup un="[03 Instrument].[03 Instrument].[L0].&amp;amp;[A]" cap="A - Total (all instruments)" ws="T_10_01" col="11" row="131" /&gt;&lt;lookup un="[03 Instrument].[03 Instrument].[L0].&amp;amp;[A]" cap="A - Total (all instruments)" ws="T_10_01" col="11" row="108" /&gt;&lt;lookup un="[03 Instrument].[03 Instrument].[L0].&amp;amp;[A]" cap="A - Total (all instruments)" ws="T_10_01" col="11" row="113" /&gt;&lt;lookup un="[03 Instrument].[03 Instrument].[L0].&amp;amp;[A]" cap="A - Total (all instruments)" ws="T_10_01" col="11" row="99" /&gt;&lt;lookup un="[03 Instrument].[03 Instrument].[L0].&amp;amp;[A]" cap="A - Total (all instruments)" ws="T_10_01" col="11" row="118" /&gt;&lt;lookup un="[03 Instrument].[03 Instrument].[L0].&amp;amp;[A]" cap="A - Total (all instruments)" ws="T_10_01" col="11" row="133" /&gt;&lt;lookup un="[03 Instrument].[03 Instrument].[L0].&amp;amp;[A]" cap="A - Total (all instruments)" ws="T_10_01" col="11" row="85" /&gt;&lt;lookup un="[03 Instrument].[03 Instrument].[L0].&amp;amp;[A]" cap="A - Total (all instruments)" ws="T_10_01" col="11" row="107" /&gt;&lt;lookup un="[03 Instrument].[03 Instrument].[L0].&amp;amp;[A]" cap="A - Total (all instruments)" ws="T_10_01" col="11" row="129" /&gt;&lt;lookup un="[03 Instrument].[03 Instrument].[L0].&amp;amp;[A]" cap="A - Total (all instruments)" ws="T_10_01" col="11" row="132" /&gt;&lt;lookup un="[03 Instrument].[03 Instrument].[L0].&amp;amp;[A]" cap="A - Total (all instruments)" ws="T_10_01" col="11" row="106" /&gt;&lt;lookup un="[03 Instrument].[03 Instrument].[L0].&amp;amp;[A]" cap="A - Total (all instruments)" ws="T_10_01" col="11" row="104" /&gt;&lt;lookup un="[03 Instrument].[03 Instrument].[L0].&amp;amp;[A]" cap="A - Total (all instruments)" ws="T_10_01" col="11" row="93" /&gt;&lt;lookup un="[03 Instrument].[03 Instrument].[L0].&amp;amp;[A]" cap="A - Total (all instruments)" ws="T_10_01" col="11" row="100" /&gt;&lt;lookup un="[03 Instrument].[03 Instrument].[L0].&amp;amp;[A]" cap="A - Total (all instruments)" ws="T_10_01" col="11" row="109" /&gt;&lt;lookup un="[03 Instrument].[03 Instrument].[L0].&amp;amp;[A]" cap="A - Total (all instruments)" ws="T_10_01" col="11" row="128" /&gt;&lt;lookup un="[03 Instrument].[03 Instrument].[L0].&amp;amp;[A]" cap="A - Total (all instruments)" ws="T_10_01" col="11" row="88" /&gt;&lt;lookup un="[03 Instrument].[03 Instrument].[L0].&amp;amp;[A]" cap="A - Total (all instruments)" ws="T_10_01" col="11" row="81" /&gt;&lt;lookup un="[03 Instrument].[03 Instrument].[L0].&amp;amp;[A]" cap="A - Total (all instruments)" ws="T_10_01" col="11" row="123" /&gt;&lt;lookup un="[03 Instrument].[03 Instrument].[L0].&amp;amp;[A]" cap="A - Total (all instruments)" ws="T_10_01" col="11" row="120" /&gt;&lt;lookup un="[03 Instrument].[03 Instrument].[L0].&amp;amp;[A]" cap="A - Total (all instruments)" ws="T_10_01" col="11" row="94" /&gt;&lt;lookup un="[03 Instrument].[03 Instrument].[L0].&amp;amp;[A]" cap="A - Total (all instruments)" ws="T_10_01" col="11" row="84" /&gt;&lt;lookup un="[03 Instrument].[03</t>
  </si>
  <si>
    <t xml:space="preserve"> Instrument].[L0].&amp;amp;[A]" cap="A - Total (all instruments)" ws="T_10_01" col="11" row="92" /&gt;&lt;lookup un="[03 Instrument].[03 Instrument].[L0].&amp;amp;[A]" cap="A - Total (all instruments)" ws="T_10_01" col="11" row="105" /&gt;&lt;lookup un="[03 Instrument].[03 Instrument].[L0].&amp;amp;[A]" cap="A - Total (all instruments)" ws="T_10_01" col="11" row="97" /&gt;&lt;lookup un="[03 Instrument].[03 Instrument].[L0].&amp;amp;[A]" cap="A - Total (all instruments)" ws="T_10_01" col="11" row="110" /&gt;&lt;lookup un="[03 Instrument].[03 Instrument].[L0].&amp;amp;[A]" cap="A - Total (all instruments)" ws="T_10_01" col="11" row="89"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/&gt;&lt;/qlikqueryopt&gt;&lt;incortaqueryopt&gt;&lt;queryoptimiser /&gt;&lt;/incortaqueryopt&gt;&lt;anaplanqueryopt&gt;&lt;queryoptimiser /&gt;&lt;/anaplanqueryopt&gt;&lt;essrestqueryopt&gt;&lt;queryoptimiser /&gt;&lt;/essrestqueryopt&gt;&lt;/queryengine&gt;&lt;formulabreakoutdefinitions /&gt;&lt;writeback allowWriteback="0" entryMode="Online" atLevel="LowestOnly" highlightMembers="0" highlightData="0" highlightColour="0" changedColour="0" spreadMethod="" weightExpression="" writetodatamember="0" allowWritebackMemProps="0" useBatches="0" cellMustBeUnlocked="0" /&gt;&lt;maxgridrefreshdepth&gt;5&lt;/maxgridrefreshdepth&gt;&lt;/book&gt;</t>
  </si>
  <si>
    <t>OTC foreign exchange market turnover in April 2025</t>
  </si>
  <si>
    <t>p;[INR]" cap="INR - Indian Rupee" ws="T_10_01" col="13" row="102" /&gt;&lt;lookup un="[09 Currency Leg1].[09 Currency Leg1].[Currency].&amp;amp;[INR]" cap="INR - Indian Rupee" ws="T_10_01" col="13" row="101" /&gt;&lt;/lookups&gt;&lt;/memberlookup&gt;&lt;memberlookup cap="NZD - New Zealand dollar"&gt;&lt;lookups match="[09 Currency Leg1].[09 Currency Leg1].[Currency].&amp;amp;[NZD]" allsame="1"&gt;&lt;lookup un="[09 Currency Leg1].[09 Currency Leg1].[Currency].&amp;amp;[NZD]" cap="NZD - New Zealand dollar" ws="T_10_01" col="13" row="115" /&gt;&lt;lookup un="[09 Currency Leg1].[09 Currency Leg1].[Currency].&amp;amp;[NZD]" cap="NZD - New Zealand dollar" ws="T_10_01" col="13" row="114" /&gt;&lt;/lookups&gt;&lt;/memberlookup&gt;&lt;memberlookup cap="TWD - New Taiwan Dollar"&gt;&lt;lookups match="[09 Currency Leg1].[09 Currency Leg1].[Currency].&amp;amp;[TWD]" allsame="1"&gt;&lt;lookup un="[09 Currency Leg1].[09 Currency Leg1].[Currency].&amp;amp;[TWD]" cap="TWD - New Taiwan Dollar" ws="T_10_01" col="13" row="91" /&gt;&lt;lookup un="[09 Currency Leg1].[09 Currency Leg1].[Currency].&amp;amp;[TWD]" cap="TWD - New Taiwan Dollar" ws="T_10_01" col="13" row="92" /&gt;&lt;/lookups&gt;&lt;/memberlookup&gt;&lt;memberlookup cap="AUD - Australian Dollar"&gt;&lt;lookups match="[09 Currency Leg1].[09 Currency Leg1].[Currency].&amp;amp;[AUD]" allsame="1"&gt;&lt;lookup un="[09 Currency Leg1].[09 Currency Leg1].[Currency].&amp;amp;[AUD]" cap="AUD - Australian Dollar" ws="T_10_01" col="13" row="82" /&gt;&lt;lookup un="[09 Currency Leg1].[09 Currency Leg1].[Currency].&amp;amp;[AUD]" cap="AUD - Australian Dollar" ws="T_10_01" col="13" row="83" /&gt;&lt;/lookups&gt;&lt;/memberlookup&gt;&lt;memberlookup cap="INR - Indian rupee"&gt;&lt;lookups match="[09 Currency Leg1].[09 Currency Leg1].[Currency].&amp;amp;[INR]" allsame="1"&gt;&lt;lookup un="[09 Currency Leg1].[09 Currency Leg1].[Currency].&amp;amp;[INR]" cap="INR - Indian rupee" ws="T_10_01" col="13" row="100" /&gt;&lt;lookup un="[09 Currency Leg1].[09 Currency Leg1].[Currency].&amp;amp;[INR]" cap="INR - Indian rupee" ws="T_10_01" col="13" row="101" /&gt;&lt;/lookups&gt;&lt;/memberlookup&gt;&lt;memberlookup cap="SEK - Swedish krona"&gt;&lt;lookups match="[09 Currency Leg1].[09 Currency Leg1].[Currency].&amp;amp;[SEK]" allsame="1"&gt;&lt;lookup un="[09 Currency Leg1].[09 Currency Leg1].[Currency].&amp;amp;[SEK]" cap="SEK - Swedish krona" ws="T_10_01" col="13" row="127" /&gt;&lt;lookup un="[09 Currency Leg1].[09 Currency Leg1].[Currency].&amp;amp;[SEK]" cap="SEK - Swedish krona" ws="T_10_01" col="13" row="126" /&gt;&lt;/lookups&gt;&lt;/memberlookup&gt;&lt;memberlookup cap="TWD - New Taiwan dollar"&gt;&lt;lookups match="[09 Currency Leg1].[09 Currency Leg1].[Currency].&amp;amp;[TWD]" allsame="1"&gt;&lt;lookup un="[09 Currency Leg1].[09 Currency Leg1].[Currency].&amp;amp;[TWD]" cap="TWD - New Taiwan dollar" ws="T_10_01" col="13" row="91" /&gt;&lt;lookup un="[09 Currency Leg1].[09 Currency Leg1].[Currency].&amp;amp;[TWD]" cap="TWD - New Taiwan dollar" ws="T_10_01" col="13" row="90" /&gt;&lt;/lookups&gt;&lt;/memberlookup&gt;&lt;memberlookup cap="NZD - New Zealand Dollar"&gt;&lt;lookups match="[09 Currency Leg1].[09 Currency Leg1].[Currency].&amp;amp;[NZD]" allsame="1"&gt;&lt;lookup un="[09 Currency Leg1].[09 Currency Leg1].[Currency].&amp;amp;[NZD]" cap="NZD - New Zealand Dollar" ws="T_10_01" col="13" row="115" /&gt;&lt;lookup un="[09 Currency Leg1].[09 Currency Leg1].[Currency].&amp;amp;[NZD]" cap="NZD - New Zealand Dollar" ws="T_10_01" col="13" row="114" /&gt;&lt;/lookups&gt;&lt;/memberlookup&gt;&lt;memberlookup cap="HKD - Hong Kong Dollar"&gt;&lt;lookups match="[09 Currency Leg1].[09 Currency Leg1].[Currency].&amp;amp;[HKD]" allsame="1"&gt;&lt;lookup un="[09 Currency Leg1].[09 Currency Leg1].[Currency].&amp;amp;[HKD]" cap="HKD - Hong Kong Dollar" ws="T_10_01" col="13" row="99" /&gt;&lt;lookup un="[09 Currency Leg1].[09 Currency Leg1].[Currency].&amp;amp;[HKD]" cap="HKD - Hong Kong Dollar" ws="T_10_01" col="13" row="100" /&gt;&lt;/lookups&gt;&lt;/memberlookup&gt;&lt;memberlookup cap="MYR - Malaysian Ringgit"&gt;&lt;lookups match="[09 Currency Leg1].[09 Currency Leg1].[Currency].&amp;amp;[MYR]" allsame="1"&gt;&lt;lookup un="[09 Currency Leg1].[09 Currency Leg1].[Currency].&amp;amp;[MYR]" cap="MYR - Malaysian Ringgit" ws="T_10_01" col="13" row="112" /&gt;&lt;lookup un="[09 Currency Leg1].[09 Currency Leg1].[Currency].&amp;amp;[MYR]" cap="MYR - Malaysian Ringgit" ws="T_10_01" col="13" row="111" /&gt;&lt;/lookups&gt;&lt;/memberlookup&gt;&lt;memberlookup cap="ILS - New shekel"&gt;&lt;lookups match="[09 Currency Leg1].[09 Currency Leg1].[Currency].&amp;amp;[ILS]" allsame="1"&gt;&lt;lookup un="[09 Currency Leg1].[09 Currency Leg1].[Currency].&amp;amp;[ILS]" cap="ILS - New shekel" ws="T_10_01" col="13" row="103" /&gt;&lt;lookup un="[09 Currency Leg1].[09 Currency Leg1].[Currency].&amp;amp;[ILS]" cap="ILS - New shekel" ws="T_10_01" col="13" row="104" /&gt;&lt;lookup un="[09 Currency Leg1].[09 Currency Leg1].[Currency].&amp;amp;[ILS]" cap="ILS - New shekel" ws="T_10_01" col="13" row="105" /&gt;&lt;/lookups&gt;&lt;/memberlookup&gt;&lt;memberlookup cap="JPY - Yen"&gt;&lt;lookups match="[09 Currency Leg1].[09 Currency Leg1].[Currency].&amp;amp;[JPY]" allsame="1"&gt;&lt;lookup un="[09 Currency Leg1].[09 Currency Leg1].[Currency].&amp;amp;[JPY]" cap="JPY - Yen" ws="T_10_01" col="13" row="105" /&gt;&lt;lookup un="[09 Currency Leg1].[09 Currency Leg1].[Currency].&amp;amp;[JPY]" cap="JPY - Yen" ws="T_10_01" col="13" row="106" /&gt;&lt;lookup un="[09 Currency Leg1].[09 Currency Leg1].[Currency].&amp;amp;[JPY]" cap="JPY - Yen" ws="T_10_01" col="13" row="107" /&gt;&lt;/lookups&gt;&lt;/memberlookup&gt;&lt;memberlookup cap="CNY - Renminbi"&gt;&lt;lookups match="[09 Currency Leg1].[09 Currency Leg1].[Currency].&amp;amp;[CNY]" allsame="1"&gt;&lt;lookup un="[09 Currency Leg1].[09 Currency Leg1].[Currency].&amp;amp;[CNY]" cap="CNY - Renminbi" ws="T_10_01" col="13" row="90" /&gt;&lt;lookup un="[09 Currency Leg1].[09 Currency Leg1].[Currency].&amp;amp;[CNY]" cap="CNY - Renminbi" ws="T_10_01" col="13" row="89" /&gt;&lt;lookup un="[09 Currency Leg1].[09 Currency Leg1].[Currency].&amp;amp;[CNY]" cap="CNY - Renminbi" ws="T_10_01" col="13" row="91" /&gt;&lt;/lookups&gt;&lt;/memberlookup&gt;&lt;memberlookup cap="ARS - Argentine Peso"&gt;&lt;lookups match="[09 Currency Leg1].[09 Currency Leg1].[Currency].&amp;amp;[ARS]" allsame="1"&gt;&lt;lookup un="[09 Currency Leg1].[09 Currency Leg1].[Currency].&amp;amp;[ARS]" cap="ARS - Argentine Peso" ws="T_10_01" col="13" row="82" /&gt;&lt;lookup un="[09 Currency Leg1].[09 Currency Leg1].[Currency].&amp;amp;[ARS]" cap="ARS - Argentine Peso" ws="T_10_01" col="13" row="81" /&gt;&lt;/lookups&gt;&lt;/memberlookup&gt;&lt;memberlookup cap="SAR - Saudi riyal"&gt;&lt;lookups match="[09 Currency Leg1].[09 Currency Leg1].[Currency].&amp;amp;[SAR]" allsame="1"&gt;&lt;lookup un="[09 Currency Leg1].[09 Currency Leg1].[Currency].&amp;amp;[SAR]" cap="SAR - Saudi riyal" ws="T_10_01" col="13" row="121" /&gt;&lt;lookup un="[09 Currency Leg1].[09 Currency Leg1].[Currency].&amp;amp;[SAR]" cap="SAR - Saudi riyal" ws="T_10_01" col="13" row="122" /&gt;&lt;/lookups&gt;&lt;/memberlookup&gt;&lt;memberlookup cap="NOK - Norwegian krone"&gt;&lt;lookups match="[09 Currency Leg1].[09 Currency Leg1].[Currency].&amp;amp;[NOK]" allsame="1"&gt;&lt;lookup un="[09 Currency Leg1].[09 Currency Leg1].[Currency].&amp;amp;[NOK]" cap="NOK - Norwegian krone" ws="T_10_01" col="13" row="116" /&gt;&lt;lookup un="[09 Currency Leg1].[09 Currency Leg1].[Currency].&amp;amp;[NOK]" cap="NOK - Norwegian krone" ws="T_10_01" col="13" row="115" /&gt;&lt;/lookups&gt;&lt;/memberlookup&gt;&lt;memberlookup cap="PEN - Sol"&gt;&lt;lookups match="[09 Currency Leg1].[09 Currency Leg1].[Currency].&amp;amp;[PEN]" allsame="1"&gt;&lt;lookup un="[09 Currency Leg1].[09 Currency Leg1].[Currency].&amp;amp;[PEN]" cap="PEN - Sol" ws="T_10_01" col="13" row="116" /&gt;&lt;lookup un="[09 Currency Leg1].[09 Currency Leg1].[Currency].&amp;amp;[PEN]" cap="PEN - Sol" ws="T_10_01" col="13" row="117" /&gt;&lt;/lookups&gt;&lt;/memberlookup&gt;&lt;memberlookup cap="USD - US dollar"&gt;&lt;lookups match="[09 Currency Leg1].[09 Currency Leg1].[Currency].&amp;amp;[USD]" allsame="1"&gt;&lt;lookup un="[09 Currency Leg1].[09 Currency Leg1].[Currency].&amp;amp;[USD]" cap="USD - US dollar" ws="T_10_01" col="13" row="133" /&gt;&lt;lookup un="[09 Currency Leg1].[09 Currency Leg1].[Currency].&amp;amp;[USD]" cap="USD - US dollar" ws="T_10_01" col="13" row="132" /&gt;&lt;/lookups&gt;&lt;/memberlookup&gt;&lt;memberlookup cap="BGN - Lev"&gt;&lt;lookups match="[09 Currency Leg1].[09 Currency Leg1].[Currency].&amp;amp;[BGN]" allsame="1"&gt;&lt;lookup un="[09 Currency Leg1].[09 Currency Leg1].[Currency].&amp;amp;[BGN]" cap="BGN - Lev" ws="T_10_01" col="13" row="86" /&gt;&lt;lookup un="[09 Currency Leg1].[09 Currency Leg1].[Currency].&amp;amp;[BGN]" cap="BGN - Lev" ws="T_10_01" col="13" row="87" /&gt;&lt;lookup un="[09 Currency Leg1].[09 Currency Leg1].[Currency].&amp;amp;[BGN]" cap="BGN - Lev" ws="T_10_01" col="13" row="88" /&gt;&lt;/lookups&gt;&lt;/memberlookup&gt;&lt;memberlookup cap="BRL - Brazilian real"&gt;&lt;lookups match="[09 Currency Leg1].[09 Currency Leg1].[Currency].&amp;amp;[BRL]" allsame="1"&gt;&lt;lookup un="[09 Currency Leg1].[09 Currency Leg1].[Currency].&amp;amp;[BRL]" cap="BRL - Brazilian real" ws="T_10_01" col="13" row="85" /&gt;&lt;lookup un="[09 Currency Leg1].[09 Currency Leg1].[Currency].&amp;amp;[BRL]" cap="BRL - Brazilian real" ws="T_10_01" col="13" row="86" /&gt;&lt;/lookups&gt;&lt;/memberlookup&gt;&lt;memberlookup cap="SGD - Singapore dollar"&gt;&lt;lookups match="[09 Currency Leg1].[09 Currency Leg1].[Currency].&amp;amp;[SGD]" allsame="1"&gt;&lt;lookup un="[09 Currency Leg1].[09 Currency Leg1].[Currency].&amp;amp;[SGD]" cap="SGD - Singapore dollar" ws="T_10_01" col="13" row="122" /&gt;&lt;lookup un="[09 Currency Leg1].[09 Currency Leg1].[Currency].&amp;amp;[SGD]" cap="SGD - Singapore dollar" ws="T_10_01" col="13" row="123" /&gt;&lt;/lookups&gt;&lt;/memberlookup&gt;&lt;memberlookup cap="DKK - Danish krone"&gt;&lt;lookups match="[09 Currency Leg1].[09 Currency Leg1].[Currency].&amp;amp;[DKK]" allsame="1"&gt;&lt;lookup un="[09 Currency Leg1].[09 Currency Leg1].[Currency].&amp;amp;[DKK]" cap="DKK - Danish krone" ws="T_10_01" col="13" row="94" /&gt;&lt;lookup un="[09 Currency Leg1].[09 Currency Leg1].[Currency].&amp;amp;[DKK]" cap="DKK - Danish krone" ws="T_10_01" col="13" row="93" /&gt;&lt;/lookups&gt;&lt;/memberlookup&gt;&lt;memberlookup cap="CLP - Chilean Peso"&gt;&lt;lookups match="[09 Currency Leg1].[09 Currency Leg1].[Currency].&amp;amp;[CLP]" allsame="1"&gt;&lt;lookup un="[09 Currency Leg1].[09 Currency Leg1].[Currency].&amp;amp;[CLP]" cap="CLP - Chilean Peso" ws="T_10_01" col="13" row="90" /&gt;&lt;lookup un="[09 Currency Leg1].[09 Currency Leg1].[Currency].&amp;amp;[CLP]" cap="CLP - Chilean Peso" ws="T_10_01" col="13" row="89" /&gt;&lt;/lookups&gt;&lt;/memberlookup&gt;&lt;memberlookup cap="RON - Romanian leu"&gt;&lt;lookups match="[09 Currency Leg1].[09 Currency Leg1].[Currency].&amp;amp;[RON]" allsame="1"&gt;&lt;lookup un="[09 Currency Leg1].[09 Currency Leg1].[Currency].&amp;amp;[RON]" cap="RON - Romanian leu" ws="T_10_01" col="13" row="121" /&gt;&lt;lookup un="[09 Currency Leg1].[09 Currency Leg1].[Currency].&amp;amp;[RON]" cap="RON - Romanian leu" ws="T_10_01" col="13" row="120" /&gt;&lt;/lookups&gt;&lt;/memberlookup&gt;&lt;memberlookup cap="MYR - Malaysian ringgit"&gt;&lt;lookups match="[09 Currency Leg1].[09 Currency Leg1].[Currency].&amp;amp;[MYR]" allsame="1"&gt;&lt;lookup un="[09 Currency Leg1].[09 Currency Leg1].[Currency].&amp;amp;[MYR]" cap="MYR - Malaysian ringgit" ws="T_10_01" col="13" row="112" /&gt;&lt;lookup un="[09 Currency Leg1].[09 Currency Leg1].[Currency].&amp;amp;[MYR]" cap="MYR - Malaysian ringgit" ws="T_10_01" col="13" row="110" /&gt;&lt;lookup un="[09 Currency Leg1].[09 Currency Leg1].[Currency].&amp;amp;[MYR]" cap="MYR - Malaysian ringgit" ws="T_10_01" col="13" row="111" /&gt;&lt;/lookups&gt;&lt;/memberlookup&gt;&lt;memberlookup cap="CAD - Canadian Dollar"&gt;&lt;lookups match="[09 Currency Leg1].[09 Currency Leg1].[Currency].&amp;amp;[CAD]" allsame="1"&gt;&lt;lookup un="[09 Currency Leg1].[09 Currency Leg1].[Currency].&amp;amp;[CAD]" cap="CAD - Canadian Dollar" ws="T_10_01" col="13" row="89" /&gt;&lt;lookup un="[09 Currency Leg1].[09 Currency Leg1].[Currency].&amp;amp;[CAD]" cap="CAD - Canadian Dollar" ws="T_10_01" col="13" row="88" /&gt;&lt;/lookups&gt;&lt;/memberlookup&gt;&lt;memberlookup cap="CHF - Swiss Franc"&gt;&lt;lookups match="[09 Currency Leg1].[09 Currency Leg1].[Currency].&amp;amp;[CHF]" allsame="1"&gt;&lt;lookup un="[09 Currency Leg1].[09 Currency Leg1].[Currency].&amp;amp;[CHF]" cap="CHF - Swiss Franc" ws="T_10_01" col="13" row="128" /&gt;&lt;lookup un="[09 Currency Leg1].[09 Currency Leg1].[Currency].&amp;amp;[CHF]" cap="CHF - Swiss Franc" ws="T_10_01" col="13" row="127" /&gt;&lt;/lookups&gt;&lt;/memberlookup&gt;&lt;memberlookup cap="CZK - Czech Koruna"&gt;&lt;lookups match="[09 Currency Leg1].[09 Currency Leg1].[Currency].&amp;amp;[CZK]" allsame="1"&gt;&lt;lookup un="[09 Currency Leg1].[09 Currency Leg1].[Currency].&amp;amp;[CZK]" cap="CZK - Czech Koruna" ws="T_10_01" col="13" row="93" /&gt;&lt;lookup un="[09 Currency Leg1].[09 Currency Leg1].[Currency].&amp;amp;[CZK]" cap="CZK - Czech Koruna" ws="T_10_01" col="13" row="94" /&gt;&lt;/lookups&gt;&lt;/memberlookup&gt;&lt;memberlookup cap="MXN - Mexican peso"&gt;&lt;lookups match="[09 Currency Leg1].[09 Currency Leg1].[Currency].&amp;amp;[MXN]" allsame="1"&gt;&lt;lookup un="[09 Currency Leg1].[09 Currency Leg1].[Currency].&amp;amp;[MXN]" cap="MXN - Mexican peso" ws="T_10_01" col="13" row="112" /&gt;&lt;lookup un="[09 Currency Leg1].[09 Currency Leg1].[Currency].&amp;amp;[MXN]" cap="MXN - Mexican peso" ws="T_10_01" col="13" row="113" /&gt;&lt;/lookups&gt;&lt;/memberlookup&gt;&lt;memberlookup cap="ZAR - Rand"&gt;&lt;lookups match="[09 Currency Leg1].[09 Currency Leg1].[Currency].&amp;amp;[ZAR]" allsame="1"&gt;&lt;lookup un="[09 Currency Leg1].[09 Currency Leg1].[Currency].&amp;amp;[ZAR]" cap="ZAR - Rand" ws="T_10_01" col="13" row="125" /&gt;&lt;lookup un="[09 Currency Leg1].[09 Currency Leg1].[Currency].&amp;amp;[ZAR]" cap="ZAR - Rand" ws="T_10_01" col="13" row="124" /&gt;&lt;/lookups&gt;&lt;/memberlookup&gt;&lt;memberlookup cap="THB - Baht"&gt;&lt;lookups match="[09 Currency Leg1].[09 Currency Leg1].[Currency].&amp;amp;[THB]" allsame="1"&gt;&lt;lookup un="[09 Currency Leg1].[09 Currency Leg1].[Currency].&amp;amp;[THB]" cap="THB - Baht" ws="T_10_01" col="13" row="128" /&gt;&lt;lookup un="[09 Currency Leg1].[09 Currency Leg1].[Currency].&amp;amp;[THB]" cap="THB - Baht" ws="T_10_01" col="13" row="129" /&gt;&lt;/lookups&gt;&lt;/memberlookup&gt;&lt;memberlookup cap="COP - Colombian peso"&gt;&lt;lookups match="[09 Currency Leg1].[09 Currency Leg1].[Currency].&amp;amp;[COP]" allsame="1"&gt;&lt;lookup un="[09 Currency Leg1].[09 Currency Leg1].[Currency].&amp;amp;[COP]" cap="COP - Colombian peso" ws="T_10_01" col="13" row="91" /&gt;&lt;lookup un="[09 Currency Leg1].[09 Currency Leg1].[Currency].&amp;amp;[COP]" cap="COP - Colombian peso" ws="T_10_01" col="13" row="92" /&gt;&lt;/lookups&gt;&lt;/memberlookup&gt;&lt;memberlookup cap="SEK - Swedish Krona"&gt;&lt;lookups match="[09 Currency Leg1].[09 Currency Leg1].[Currency].&amp;amp;[SEK]" allsame="1"&gt;&lt;lookup un="[09 Currency Leg1].[09 Currency Leg1].[Currency].&amp;amp;[SEK]" cap="SEK - Swedish Krona" ws="T_10_01" col="13" row="126" /&gt;&lt;lookup un="[09 Currency Leg1].[09 Currency Leg1].[Currency].&amp;amp;[SEK]" cap="SEK - Swedish Krona" ws="T_10_01" col="13" row="127" /&gt;&lt;/lookups&gt;&lt;/memberlookup&gt;&lt;memberlookup cap="CAD - Canadian dollar"&gt;&lt;lookups match="[09 Currency Leg1].[09 Currency Leg1].[Currency].&amp;amp;[CAD]" allsame="1"&gt;&lt;lookup un="[09 Currency Leg1].[09 Currency Leg1].[Currency].&amp;amp;[CAD]" cap="CAD - Canadian dollar" ws="T_10_01" col="13" row="87" /&gt;&lt;lookup un="[09 Currency Leg1].[09 Currency Leg1].[Currency].&amp;amp;[CAD]" cap="CAD - Canadian dollar" ws="T_10_01" col="13" row="88" /&gt;&lt;/lookups&gt;&lt;/memberlookup&gt;&lt;memberlookup cap="KRW - Won"&gt;&lt;lookups match="[09 Currency Leg1].[09 Currency Leg1].[Currency].&amp;amp;[KRW]" allsame="1"&gt;&lt;lookup un="[09 Currency Leg1].[09 Currency Leg1].[Currency].&amp;amp;[KRW]" cap="KRW - Won" ws="T_10_01" col="13" row="106" /&gt;&lt;lookup un="[09 Currency Leg1].[09 Currency Leg1].[Currency].&amp;amp;[KRW]" cap="KRW - Won" ws="T_10_01" col="13" row="108" /&gt;&lt;lookup un="[09 Currency Leg1].[09 Currency Leg1].[Currency].&amp;amp;[KRW]" cap="KRW - Won" ws="T_10_01" col="13" row="107" /&gt;&lt;/lookups&gt;&lt;/memberlookup&gt;&lt;memberlookup cap="AUD - Australian dollar"&gt;&lt;lookups match="[09 Currency Leg1].[09 Currency Leg1].[Currency].&amp;amp;[AUD]" allsame="1"&gt;&lt;lookup un="[09 Currency Leg1].[09 Currency Leg1].[Currency].&amp;amp;[AUD]" cap="AUD - Australian dollar" ws="T_10_01" col="13" row="81" /&gt;&lt;lookup un="[09 Currency Leg1].[09 Currency Leg1].[Currency].&amp;amp;[AUD]" cap="AUD - Australian dollar" ws="T_10_01" col="13" row="82" /&gt;&lt;/lookups&gt;&lt;/memberlookup&gt;&lt;memberlookup cap="PLN - Zloty"&gt;&lt;lookups match="[09 Currency Leg1].[09 Currency Leg1].[Currency].&amp;amp;[PLN]" allsame="1"&gt;&lt;lookup un="[09 Currency Leg1].[09 Currency Leg1].[Currency].&amp;amp;[PLN]" cap="PLN - Zloty" ws="T_10_01" col="13" row="118" /&gt;&lt;lookup un="[09 Currency Leg1].[09 Currency Leg1].[Currency].&amp;amp;[PLN]" cap="PLN - Zloty" ws="T_10_01" col="13" row="119" /&gt;&lt;/lookups&gt;&lt;/memberlookup&gt;&lt;memberlookup cap="BHD - Bahraini dinar"&gt;&lt;lookups match="[09 Currency Leg1].[09 Currency Leg1].[Currency].&amp;amp;[BHD]" allsame="1"&gt;&lt;lookup un="[09 Currency Leg1].[09 Currency Leg1].[Currency].&amp;amp;[BHD]" cap="BHD - Bahraini dinar" ws="T_10_01" col="13" row="83" /&gt;&lt;lookup un="[09 Currency Leg1].[09 Currency Leg1].[Currency].&amp;amp;[BHD]" cap="BHD - Bahraini dinar" ws="T_10_01" col="13" row="84" /&gt;&lt;/lookups&gt;&lt;/memberlookup&gt;&lt;memberlookup cap="PHP - Philippine peso"&gt;&lt;lookups match="[09 Currency Leg1].[09 Currency Leg1].[Currency].&amp;amp;[PHP]" allsame="1"&gt;&lt;lookup un="[09 Currency Leg1].[09 Currency Leg1].[Currency].&amp;amp;[PHP]" cap="PHP - Philippine peso" ws="T_10_01" col="13" row="118" /&gt;&lt;lookup un="[09 Currency Leg1].[09 Currency Leg1].[Currency].&amp;amp;[PHP]" cap="PHP - Philippine peso" ws="T_10_01" col="13" row="117" /&gt;&lt;/lookups&gt;&lt;/memberlookup&gt;&lt;memberlookup cap="ARS - Argentine peso"&gt;&lt;lookups match="[09 Currency Leg1].[09 Currency Leg1].[Currency].&amp;amp;[ARS]" allsame="1"&gt;&lt;lookup un="[09 Currency Leg1].[09 Currency Leg1].[Currency].&amp;amp;[ARS]" cap="ARS - Argentine peso" ws="T_10_01" col="13" row="80" /&gt;&lt;lookup un="[09 Currency Leg1].[09 Currency Leg1].[Currency].&amp;amp;[ARS]" cap="ARS - Argentine peso" ws="T_10_01" col="13" row="81" /&gt;&lt;/lookups&gt;&lt;/memberlookup&gt;&lt;memberlookup cap="BHD - Bahraini Dinar"&gt;&lt;lookups match="[09 Currency Leg1].[09 Currency Leg1].[Currency].&amp;amp;[BHD]" allsame="1"&gt;&lt;lookup un="[09 Currency Leg1].[09 Currency Leg1].[Currency].&amp;amp;[BHD]" cap="BHD - Bahraini Dinar" ws="T_10_01" col="13" row="85" /&gt;&lt;lookup un="[09 Currency Leg1].[09 Currency Leg1].[Currency].&amp;amp;[BHD]" cap="BHD - Bahraini Dinar" ws="T_10_01" col="13" row="84" /&gt;&lt;/lookups&gt;&lt;/memberlookup&gt;&lt;memberlookup cap="SAR - Saudi Riyal"&gt;&lt;lookups match="[09 Currency Leg1].[09 Currency Leg1].[Currency].&amp;amp;[SAR]" allsame="1"&gt;&lt;lookup un="[09 Currency Leg1].[09 Currency Leg1].[Currency].&amp;amp;[SAR]" cap="SAR - Saudi Riyal" ws="T_10_01" col="13" row="122" /&gt;&lt;lookup un="[09 Currency Leg1].[09 Currency Leg1].[Currency].&amp;amp;[SAR]" cap="SAR - Saudi Riyal" ws="T_10_01" col="13" row="121" /&gt;&lt;/lookups&gt;&lt;/memberlookup&gt;&lt;memberlookup cap="HKD - Hong Kong dollar"&gt;&lt;lookups match="[09 Currency Leg1].[09 Currency Leg1].[Currency].&amp;amp;[HKD]" allsame="1"&gt;&lt;lookup un="[09 Currency Leg1].[09 Currency Leg1].[Currency].&amp;amp;[HKD]" cap="HKD - Hong Kong dollar" ws="T_10_01" col="13" row="98" /&gt;&lt;lookup un="[09 Currency Leg1].[09 Currency Leg1].[Currency].&amp;amp;[HKD]" cap="HKD - Hong Kong dollar" ws="T_10_01" col="13" row="99" /&gt;&lt;/lookups&gt;&lt;/memberlookup&gt;&lt;memberlookup cap="SGD - Singapore Dollar"&gt;&lt;lookups match="[09 Currency Leg1].[09 Currency Leg1].[Currency].&amp;amp;[SGD]" allsame="1"&gt;&lt;lookup un="[09 Currency Leg1].[09 Currency Leg1].[Currency].&amp;amp;[SGD]" cap="SGD - Singapore Dollar" ws="T_10_01" col="13" row="123" /&gt;&lt;lookup un="[09 Currency Leg1].[09 Currency Leg1].[Currency].&amp;amp;[SGD]" cap="SGD - Singapore Dollar" ws="T_10_01" col="13" row="122" /&gt;&lt;/lookups&gt;&lt;/memberlookup&gt;&lt;memberlookup cap="CLP - Chilean peso"&gt;&lt;lookups match="[09 Currency Leg1].[09 Currency Leg1].[Currency].&amp;amp;[CLP]" allsame="1"&gt;&lt;lookup un="[09 Currency Leg1].[09 Currency Leg1].[Currency].&amp;amp;[CLP]" cap="CLP - Chilean peso" ws="T_10_01" col="13" row="89" /&gt;&lt;lookup un="[09 Currency Leg1].[09 Currency Leg1].[Currency].&amp;amp;[CLP]" cap="CLP - Chilean peso" ws="T_10_01" col="13" row="88" /&gt;&lt;/lookups&gt;&lt;/memberlookup&gt;&lt;memberlookup cap="NOK - Norwegian Krone"&gt;&lt;lookups match="[09 Currency Leg1].[09 Currency Leg1].[Currency].&amp;amp;[NOK]" allsame="1"&gt;&lt;lookup un="[09 Currency Leg1].[09 Currency Leg1].[Currency].&amp;amp;[NOK]" cap="NOK - Norwegian Krone" ws="T_10_01" col="13" row="116" /&gt;&lt;lookup un="[09 Currency Leg1].[09 Currency Leg1].[Currency].&amp;amp;[NOK]" cap="NOK - Norwegian Krone" ws="T_10_01" col="13" row="115" /&gt;&lt;/lookups&gt;&lt;/memberlookup&gt;&lt;memberlookup cap="USD - US Dollar"&gt;&lt;lookups match="[09 Currency Leg1].[09 Currency Leg1].[Currency].&amp;amp;[USD]" allsame="1"&gt;&lt;lookup un="[09 Currency Leg1].[09 Currency Leg1].[Currency].&amp;amp;[USD]" cap="USD - US Dollar" ws="T_10_01" col="13" row="133" /&gt;&lt;lookup un="[09 Currency Leg1].[09 Currency Leg1].[Currency].&amp;amp;[USD]" cap="USD - US Dollar" ws="T_10_01" col="13" row="132" /&gt;&lt;lookup un="[09 Currency Leg1].[09 Currency Leg1].[Currency].&amp;amp;[USD]" cap="USD - US Dollar" ws="T_10_01" col="13" row="134" /&gt;&lt;/lookups&gt;&lt;/memberlookup&gt;&lt;memberlookup cap="TRY - Turkish lira"&gt;&lt;lookups match="[09 Currency Leg1].[09 Currency Leg1].[Currency].&amp;amp;[TRY]" allsame="1"&gt;&lt;lookup un="[09 Currency Leg1].[09 Currency Leg1].[Currency].&amp;amp;[TRY]" cap="TRY - Turkish lira" ws="T_10_01" col="13" row="129" /&gt;&lt;lookup un="[09 Currency Leg1].[09 Currency Leg1].[Currency].&amp;amp;[TRY]" cap="TRY - Turkish lira" ws="T_10_01" col="13" row="130" /&gt;&lt;/lookups&gt;&lt;/memberlookup&gt;&lt;memberlookup cap="DKK - Danish Krone"&gt;&lt;lookups match="[09 Currency Leg1].[09 Currency Leg1].[Currency].&amp;amp;[DKK]" allsame="1"&gt;&lt;lookup un="[09 Currency Leg1].[09 Currency Leg1].[Currency].&amp;amp;[DKK]" cap="DKK - Danish Krone" ws="T_10_01" col="13" row="95" /&gt;&lt;lookup un="[09 Currency Leg1].[09 Currency Leg1].[Currency].&amp;amp;[DKK]" cap="DKK - Danish Krone" ws="T_10_01" col="13" row="94" /&gt;&lt;/lookups&gt;&lt;/memberlookup&gt;&lt;memberlookup cap="HUF - Forint"&gt;&lt;lookups match="[09 Currency Leg1].[09 Currency Leg1].[Currency].&amp;amp;[HUF]" allsame="1"&gt;&lt;lookup un="[09 Currency Leg1].[09 Currency Leg1].[Currency].&amp;amp;[HUF]" cap="HUF - Forint" ws="T_10_01" col="13" row="101" /&gt;&lt;lookup un="[09 Currency Leg1].[09 Currency Leg1].[Currency].&amp;amp;[HUF]" cap="HUF - Forint" ws="T_10_01" col="13" row="100" /&gt;&lt;lookup un="[09 Currency Leg1].[09 Currency Leg1].[Currency].&amp;amp;[HUF]" cap="HUF - Forint" ws="T_10_01" col="13" row="99" /&gt;&lt;/lookups&gt;&lt;/memberlookup&gt;&lt;memberlookup cap="CHF - Swiss franc"&gt;&lt;lookups match="[09 Currency Leg1].[09 Currency Leg1].[Currency].&amp;amp;[CHF]" allsame="1"&gt;&lt;lookup un="[09 Currency Leg1].[09 Currency Leg1].[Currency].&amp;amp;[CHF]" cap="CHF - Swiss franc" ws="T_10_01" col="13" row="127" /&gt;&lt;lookup un="[09 Currency Leg1].[09 Currency Leg1].[Currency].&amp;amp;[CHF]" cap="CHF - Swiss franc" ws="T_10_01" col="13" row="128" /&gt;&lt;/lookups&gt;&lt;/memberlookup&gt;&lt;/memberlookupsbyhier&gt;&lt;memberlookupsbyhier hier="[07 Location of Counterparty].[07 Location of Counterparty]"&gt;&lt;memberlookup cap="5J - All countries (total)"&gt;&lt;lookups match="[07 Location of Counterparty].[07 Location of Counterparty].[L0].&amp;amp;[5J]" allsame="1"&gt;&lt;lookup un="[07 Location of Counterparty].[07 Location of Counterparty].[L0].&amp;amp;[5J]" cap="5J - All countries (total)" ws="T_10_01" col="12" row="68" /&gt;&lt;lookup un="[07 Location of Counterparty].[07 Location of Counterparty].[L0].&amp;amp;[5J]" cap="5J - All countries (total)" ws="T_10_01" col="12" row="70" /&gt;&lt;lookup un="[07 Location of Counterparty].[07 Location of Counterparty].[L0].&amp;amp;[5J]" cap="5J - All countries (total)" ws="T_10_01" col="12" row="69" /&gt;&lt;/lookups&gt;&lt;/memberlookup&gt;&lt;/memberlookupsbyhier&gt;&lt;memberlookupsbyhier hier="[10 Currency Leg2].[10 Currency Leg2]"&gt;&lt;memberlookup cap="EUR - Euro"&gt;&lt;lookups match="[10 Currency Leg2].[10 Currency Leg2].[Currency].&amp;amp;[EUR]" allsame="1"&gt;&lt;lookup un="[10 Currency Leg2].[10 Currency Leg2].[Currency].&amp;amp;[EUR]" cap="EUR - Euro" ws="T_10_01" col="17" row="81" /&gt;&lt;lookup un="[10 Currency Leg2].[10 Currency Leg2].[Currency].&amp;amp;[EUR]" cap="EUR - Euro" ws="T_10_01" col="17" row="80" /&gt;&lt;lookup un="[10 Currency Leg2].[10 Currency Leg2].[Currency].&amp;amp;[EUR]" cap="EUR - Euro" ws="T_10_01" col="17" row="79" /&gt;&lt;/lookups&gt;&lt;/memberlookup&gt;&lt;memberlookup cap="AUD - Australian Dollar"&gt;&lt;lookups match="[10 Currency Leg2].[10 Currency Leg2].[Currency].&amp;amp;[AUD]" allsame="1"&gt;&lt;lookup un="[10 Currency Leg2].[10 Currency Leg2].[Currency].&amp;amp;[AUD]" cap="AUD - Australian Dollar" ws="T_10_01" col="14" row="81" /&gt;&lt;lookup un="[10 Currency Leg2].[10 Currency Leg2].[Currency].&amp;amp;[AUD]" cap="AUD - Australian Dollar" ws="T_10_01" col="14" row="80" /&gt;&lt;/lookups&gt;&lt;/memberlookup&gt;&lt;memberlookup cap="USD - US Dollar"&gt;&lt;lookups match="[10 Currency Leg2].[10 Currency Leg2].[Currency].&amp;amp;[USD]" allsame="1"&gt;&lt;lookup un="[10 Currency Leg2].[10 Currency Leg2].[Currency].&amp;amp;[USD]" cap="USD - US Dollar" ws="T_10_01" col="21" row="81" /&gt;&lt;lookup un="[10 Currency Leg2].[10 Currency Leg2].[Currency].&amp;amp;[USD]" cap="USD - US Dollar" ws="T_10_01" col="21" row="80" /&gt;&lt;lookup un="[10 Currency Leg2].[10 Currency Leg2].[Currency].&amp;amp;[USD]" cap="USD - US Dollar" ws="T_10_01" col="22" row="81" /&gt;&lt;/lookups&gt;&lt;/memberlookup&gt;&lt;memberlookup cap="CAD - Canadian dollar"&gt;&lt;lookups match="[10 Currency Leg2].[10 Currency Leg2].[Currency].&amp;amp;[CAD]" allsame="1"&gt;&lt;lookup un="[10 Currency Leg2].[10 Currency Leg2].[Currency].&amp;amp;[CAD]" cap="CAD - Canadian dollar" ws="T_10_01" col="15" row="80" /&gt;&lt;lookup un="[10 Currency Leg2].[10 Currency Leg2].[Currency].&amp;amp;[CAD]" cap="CAD - Canadian dollar" ws="T_10_01" col="15" row="79" /&gt;&lt;/lookups&gt;&lt;/memberlookup&gt;&lt;memberlookup cap="TO1 - Total (all currencies)"&gt;&lt;lookups match="[10 Currency Leg2].[10 Currency Leg2].[Currency].&amp;amp;[TO1]" allsame="1"&gt;&lt;lookup un="[10 Currency Leg2].[10 Currency Leg2].[Currency].&amp;amp;[TO1]" cap="TO1 - Total (all currencies)" ws="T_10_01" col="22" row="80" /&gt;&lt;lookup un="[10 Currency Leg2].[10 Currency Leg2].[Currency].&amp;amp;[TO1]" cap="TO1 - Total (all currencies)" ws="T_10_01" col="22" row="81" /&gt;&lt;lookup un="[10 Currency Leg2].[10 Currency Leg2].[Currency].&amp;amp;[TO1]" cap="TO1 - Total (all currencies)" ws="T_10_01" col="22" row="79" /&gt;&lt;/lookups&gt;&lt;/memberlookup&gt;&lt;memberlookup cap="SEK - Swedish krona"&gt;&lt;lookups match="[10 Currency Leg2].[10 Currency Leg2].[Currency].&amp;amp;[SEK]" allsame="1"&gt;&lt;lookup un="[10 Currency Leg2].[10 Currency Leg2].[Currency].&amp;amp;[SEK]" cap="SEK - Swedish krona" ws="T_10_01" col="20" row="80" /&gt;&lt;lookup un="[10 Currency Leg2].[10 Currency Leg2].[Currency].&amp;amp;[SEK]" cap="SEK - Swedish krona" ws="T_10_01" col="20" row="79" /&gt;&lt;/lookups&gt;&lt;/memberlookup&gt;&lt;memberlookup cap="AUD - Australian dollar"&gt;&lt;lookups match="[10 Currency Leg2].[10 Currency Leg2].[Currency].&amp;amp;[AUD]" allsame="1"&gt;&lt;lookup un="[10 Currency Leg2].[10 Currency Leg2].[Currency].&amp;amp;[AUD]" cap="AUD - Australian dollar" ws="T_10_01" col="14" row="79" /&gt;&lt;lookup un="[10 Currency Leg2].[10 Currency Leg2].[Currency].&amp;amp;[AUD]" cap="AUD - Australian dollar" ws="T_10_01" col="14" row="80" /&gt;&lt;/lookups&gt;&lt;/memberlookup&gt;&lt;memberlookup cap="CAD - Canadian Dollar"&gt;&lt;lookups match="[10 Currency Leg2].[10 Currency Leg2].[Currency].&amp;amp;[CAD]" allsame="1"&gt;&lt;lookup un="[10 Currency Leg2].[10 Currency Leg2].[Currency].&amp;amp;[CAD]" cap="CAD - Canadian Dollar" ws="T_10_01" col="15" row="80" /&gt;&lt;lookup un="[10 Currency Leg2].[10 Currency Leg2].[Currency].&amp;amp;[CAD]" cap="CAD - Canadian Dollar" ws="T_10_01" col="15" row="81" /&gt;&lt;/lookups&gt;&lt;/memberlookup&gt;&lt;memberlookup cap="CHF - Swiss franc"&gt;&lt;lookups match="[10 Currency Leg2].[10 Currency Leg2].[Currency].&amp;amp;[CHF]" allsame="1"&gt;&lt;lookup un="[10 Currency Leg2].[10 Currency Leg2].[Currency].&amp;amp;[CHF]" cap="CHF - Swiss franc" ws="T_10_01" col="16" row="80" /&gt;&lt;lookup un="[10 Currency Leg2].[10 Currency Leg2].[Currency].&amp;amp;[CHF]" cap="CHF - Swiss franc" ws="T_10_01" col="16" row="79" /&gt;&lt;/lookups&gt;&lt;/memberlookup&gt;&lt;memberlookup cap="USD - US dollar"&gt;&lt;lookups match="[10 Currency Leg2].[10 Currency Leg2].[Currency].&amp;amp;[USD]" allsame="1"&gt;&lt;lookup un="[10 Currency Leg2].[10 Currency Leg2].[Currency].&amp;amp;[USD]" cap="USD - US dollar" ws="T_10_01" col="21" row="79" /&gt;&lt;lookup un="[10 Currency Leg2].[10 Currency Leg2].[Currency].&amp;amp;[USD]" cap="USD - US dollar" ws="T_10_01" col="21" row="80" /&gt;&lt;/lookups&gt;&lt;/memberlookup&gt;&lt;memberlookup cap="CHF - Swiss Franc"&gt;&lt;lookups match="[10 Currency Leg2].[10 Currency Leg2].[Currency].&amp;amp;[CHF]" allsame="1"&gt;&lt;lookup un="[10 Currency Leg2].[10 Currency Leg2].[Currency].&amp;amp;[CHF]" cap="CHF - Swiss Franc" ws="T_10_01" col="16" row="81" /&gt;&lt;lookup un="[10 Currency Leg2].[10 Currency Leg2].[Currency].&amp;amp;[CHF]" cap="CHF - Swiss Franc" ws="T_10_01" col="16" row="80" /&gt;&lt;/lookups&gt;&lt;/memberlookup&gt;&lt;memberlookup cap="SEK - Swedish Krona"&gt;&lt;lookups match="[10 Currency Leg2].[10 Currency Leg2].[Currency].&amp;amp;[SEK]" allsame="1"&gt;&lt;lookup un="[10 Currency Leg2].[10 Currency Leg2].[Currency].&amp;amp;[SEK]" cap="SEK - Swedish Krona" ws="T_10_01" col="22" row="81" /&gt;&lt;lookup un="[10 Currency Leg2].[10 Currency Leg2].[Currency].&amp;amp;[SEK]" cap="SEK - Swedish Krona" ws="T_10_01" col="21" row="81" /&gt;&lt;lookup un="[10 Currency Leg2].[10 Currency Leg2].[Currency].&amp;amp;[SEK]" cap="SEK - Swedish Krona" ws="T_10_01" col="20" row="81" /&gt;&lt;lookup un="[10 Currency Leg2].[10 Currency Leg2].[Currency].&amp;amp;[SEK]" cap="SEK - Swedish Krona" ws="T_10_01" col="20" row="80" /&gt;&lt;/lookups&gt;&lt;/memberlookup&gt;&lt;memberlookup cap="JPY - Yen"&gt;&lt;lookups match="[10 Currency Leg2].[10 Currency Leg2].[Currency].&amp;amp;[JPY]" allsame="1"&gt;&lt;lookup un="[10 Currency Leg2].[10 Currency Leg2].[Currency].&amp;amp;[JPY]" cap="JPY - Yen" ws="T_10_01" col="19" row="79" /&gt;&lt;lookup un="[10 Currency Leg2].[10 Currency Leg2].[Currency].&amp;amp;[JPY]" cap="JPY - Yen" ws="T_10_01" col="19" row="80" /&gt;&lt;lookup un="[10 Currency Leg2].[10 Currency Leg2].[Currency].&amp;amp;[JPY]" cap="JPY - Yen" ws="T_10_01" col="19" row="81" /&gt;&lt;/lookups&gt;&lt;/memberlookup&gt;&lt;memberlookup cap="GBP - Pound (sterling)"&gt;&lt;lookups match="[10 Currency Leg2].[10 Currency Leg2].[Currency].&amp;amp;[GBP]" allsame="1"&gt;&lt;lookup un="[10 Currency Leg2].[10 Currency Leg2].[Currency].&amp;amp;[GBP]" cap="GBP - Pound (sterling)" ws="T_10_01" col="18" row="80" /&gt;&lt;lookup un="[10 Currency Leg2].[10 Currency Leg2].[Currency].&amp;amp;[GBP]" cap="GBP - Pound (sterling)" ws="T_10_01" col="18" row="81" /&gt;&lt;lookup un="[10 Currency Leg2].[10 Currency Leg2].[Currency].&amp;amp;[GBP]" cap="GBP - Pound (sterling)" ws="T_10_01" col="18" row="79"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ws="T_10_01" col="12" row="75" /&gt;&lt;lookup un="[13 Execution Method].[13 Execution Method].[L0].&amp;amp;[3]" cap="3 - Total (all methods)" ws="T_10_01" col="12" row="73" /&gt;&lt;lookup un="[13 Execution Method].[13 Execution Method].[L0].&amp;amp;[3]" cap="3 - Total (all methods)" ws="T_10_01" col="12" row="74"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row="67" /&gt;&lt;lookup un="[04 Risk Category].[04 Risk Category].[L1].&amp;amp;[B]" cap="B - Foreign exchange" ws="T_10_01" col="12" row="66" /&gt;&lt;lookup un="[04 Risk Category].[04 Risk Category].[L1].&amp;amp;[B]" cap="B - Foreign exchange" ws="T_10_01" col="12" row="65" /&gt;&lt;/lookups&gt;&lt;/memberlookup&gt;&lt;/memberlookupsbyhier&gt;&lt;memberlookupsbyhier hier="[Measures]"&gt;&lt;memberlookup cap="Value"&gt;&lt;lookups match="[Measures].[Value]" allsame="1"&gt;&lt;lookup un="[Measures].[Value]" cap="Value" ws="T_10_01" col="12" row="63" /&gt;&lt;lookup un="[Measures].[Value]" cap="Value" ws="T_10_01" col="12" row="62" /&gt;&lt;lookup un="[Measures].[Value]" cap="Value" ws="T_10_01" col="12" row="64" /&gt;&lt;/lookups&gt;&lt;/memberlookup&gt;&lt;/memberlookupsbyhier&gt;&lt;memberlookupsbyhier hier="[91 Dataset].[Dataset]"&gt;&lt;memberlookup cap="Turnover"&gt;&lt;lookups match="[91 Dataset].[Dataset].[L0].&amp;amp;[DER_OTC_TOV]" allsame="1"&gt;&lt;lookup un="[91 Dataset].[Dataset].[L0].&amp;amp;[DER_OTC_TOV]" cap="Turnover" ws="T_10_01" col="12" row="76" /&gt;&lt;lookup un="[91 Dataset].[Dataset].[L0].&amp;amp;[DER_OTC_TOV]" cap="Turnover" ws="T_10_01" col="12" row="74" /&gt;&lt;lookup un="[91 Dataset].[Dataset].[L0].&amp;amp;[DER_OTC_TOV]" cap="Turnover" ws="T_10_01" col="12" row="75" /&gt;&lt;/lookups&gt;&lt;/memberlookup&gt;&lt;/memberlookupsbyhier&gt;&lt;memberlookupsbyhier hier="[03 Instrument].[03 Instrument]"&gt;&lt;memberlookup cap="A - Total (all instruments)"&gt;&lt;lookups match="[03 Instrument].[03 Instrument].[L0].&amp;amp;[A]" allsame="1"&gt;&lt;lookup un="[03 Instrument].[03 Instrument].[L0].&amp;amp;[A]" cap="A - Total (all instruments)" ws="T_10_01" col="11" row="128" /&gt;&lt;lookup un="[03 Instrument].[03 Instrument].[L0].&amp;amp;[A]" cap="A - Total (all instruments)" ws="T_10_01" col="11" row="95" /&gt;&lt;lookup un="[03 Instrument].[03 Instrument].[L0].&amp;amp;[A]" cap="A - Total (all instruments)" ws="T_10_01" col="11" row="96" /&gt;&lt;lookup un="[03 Instrument].[03 Instrument].[L0].&amp;amp;[A]" cap="A - Total (all instruments)" ws="T_10_01" col="11" row="126" /&gt;&lt;lookup un="[03 Instrument].[03 Instrument].[L0].&amp;amp;[A]" cap="A - Total (all instruments)" ws="T_10_01" col="11" row="91" /&gt;&lt;lookup un="[03 Instrument].[03 Instrument].[L0].&amp;amp;[A]" cap="A - Total (all instru</t>
  </si>
  <si>
    <t>ments)" ws="T_10_01" col="11" row="107" /&gt;&lt;lookup un="[03 Instrument].[03 Instrument].[L0].&amp;amp;[A]" cap="A - Total (all instruments)" ws="T_10_01" col="11" row="115" /&gt;&lt;lookup un="[03 Instrument].[03 Instrument].[L0].&amp;amp;[A]" cap="A - Total (all instruments)" ws="T_10_01" col="11" row="109" /&gt;&lt;lookup un="[03 Instrument].[03 Instrument].[L0].&amp;amp;[A]" cap="A - Total (all instruments)" ws="T_10_01" col="11" row="108" /&gt;&lt;lookup un="[03 Instrument].[03 Instrument].[L0].&amp;amp;[A]" cap="A - Total (all instruments)" ws="T_10_01" col="11" row="124" /&gt;&lt;lookup un="[03 Instrument].[03 Instrument].[L0].&amp;amp;[A]" cap="A - Total (all instruments)" ws="T_10_01" col="11" row="80" /&gt;&lt;lookup un="[03 Instrument].[03 Instrument].[L0].&amp;amp;[A]" cap="A - Total (all instruments)" ws="T_10_01" col="11" row="106" /&gt;&lt;lookup un="[03 Instrument].[03 Instrument].[L0].&amp;amp;[A]" cap="A - Total (all instruments)" ws="T_10_01" col="11" row="103" /&gt;&lt;lookup un="[03 Instrument].[03 Instrument].[L0].&amp;amp;[A]" cap="A - Total (all instruments)" ws="T_10_01" col="11" row="84" /&gt;&lt;lookup un="[03 Instrument].[03 Instrument].[L0].&amp;amp;[A]" cap="A - Total (all instruments)" ws="T_10_01" col="11" row="133" /&gt;&lt;lookup un="[03 Instrument].[03 Instrument].[L0].&amp;amp;[A]" cap="A - Total (all instruments)" ws="T_10_01" col="11" row="113" /&gt;&lt;lookup un="[03 Instrument].[03 Instrument].[L0].&amp;amp;[A]" cap="A - Total (all instruments)" ws="T_10_01" col="11" row="86" /&gt;&lt;lookup un="[03 Instrument].[03 Instrument].[L0].&amp;amp;[A]" cap="A - Total (all instruments)" ws="T_10_01" col="11" row="121" /&gt;&lt;lookup un="[03 Instrument].[03 Instrument].[L0].&amp;amp;[A]" cap="A - Total (all instruments)" ws="T_10_01" col="11" row="97" /&gt;&lt;lookup un="[03 Instrument].[03 Instrument].[L0].&amp;amp;[A]" cap="A - Total (all instruments)" ws="T_10_01" col="11" row="131" /&gt;&lt;lookup un="[03 Instrument].[03 Instrument].[L0].&amp;amp;[A]" cap="A - Total (all instruments)" ws="T_10_01" col="11" row="122" /&gt;&lt;lookup un="[03 Instrument].[03 Instrument].[L0].&amp;amp;[A]" cap="A - Total (all instruments)" ws="T_10_01" col="11" row="105" /&gt;&lt;lookup un="[03 Instrument].[03 Instrument].[L0].&amp;amp;[A]" cap="A - Total (all instruments)" ws="T_10_01" col="11" row="90" /&gt;&lt;lookup un="[03 Instrument].[03 Instrument].[L0].&amp;amp;[A]" cap="A - Total (all instruments)" ws="T_10_01" col="11" row="93" /&gt;&lt;lookup un="[03 Instrument].[03 Instrument].[L0].&amp;amp;[A]" cap="A - Total (all instruments)" ws="T_10_01" col="11" row="100" /&gt;&lt;lookup un="[03 Instrument].[03 Instrument].[L0].&amp;amp;[A]" cap="A - Total (all instruments)" ws="T_10_01" col="11" row="134" /&gt;&lt;lookup un="[03 Instrument].[03 Instrument].[L0].&amp;amp;[A]" cap="A - Total (all instruments)" ws="T_10_01" col="11" row="102" /&gt;&lt;lookup un="[03 Instrument].[03 Instrument].[L0].&amp;amp;[A]" cap="A - Total (all instruments)" ws="T_10_01" col="11" row="111" /&gt;&lt;lookup un="[03 Instrument].[03 Instrument].[L0].&amp;amp;[A]" cap="A - Total (all instruments)" ws="T_10_01" col="11" row="129" /&gt;&lt;lookup un="[03 Instrument].[03 Instrument].[L0].&amp;amp;[A]" cap="A - Total (all instruments)" ws="T_10_01" col="11" row="117" /&gt;&lt;lookup un="[03 Instrument].[03 Instrument].[L0].&amp;amp;[A]" cap="A - Total (all instruments)" ws="T_10_01" col="11" row="114" /&gt;&lt;lookup un="[03 Instrument].[03 Instrument].[L0].&amp;amp;[A]" cap="A - Total (all instruments)" ws="T_10_01" col="11" row="125" /&gt;&lt;lookup un="[03 Instrument].[03 Instrument].[L0].&amp;amp;[A]" cap="A - Total (all instruments)" ws="T_10_01" col="11" row="110" /&gt;&lt;lookup un="[03 Instrument].[03 Instrument].[L0].&amp;amp;[A]" cap="A - Total (all instruments)" ws="T_10_01" col="11" row="119" /&gt;&lt;lookup un="[03 Instrument].[03 Instrument].[L0].&amp;amp;[A]" cap="A - Total (all instruments)" ws="T_10_01" col="11" row="98" /&gt;&lt;lookup un="[03 Instrument].[03 Instrument].[L0].&amp;amp;[A]" cap="A - Total (all instruments)" ws="T_10_01" col="11" row="104" /&gt;&lt;lookup un="[03 Instrument].[03 Instrument].[L0].&amp;amp;[A]" cap="A - Total (all instruments)" ws="T_10_01" col="11" row="85" /&gt;&lt;lookup un="[03 Instrument].[03 Instrument].[L0].&amp;amp;[A]" cap="A - Total (all instruments)" ws="T_10_01" col="11" row="132" /&gt;&lt;lookup un="[03 Instrument].[03 Instrument].[L0].&amp;amp;[A]" cap="A - Total (all instruments)" ws="T_10_01" col="11" row="87" /&gt;&lt;lookup un="[03 Instrument].[03 Instrument].[L0].&amp;amp;[A]" cap="A - Total (all instruments)" ws="T_10_01" col="11" row="120" /&gt;&lt;lookup un="[03 Instrument].[03 Instrument].[L0].&amp;amp;[A]" cap="A - Total (all instruments)" ws="T_10_01" col="11" row="127" /&gt;&lt;lookup un="[03 Instrument].[03 Instrument].[L0].&amp;amp;[A]" cap="A - Total (all instruments)" ws="T_10_01" col="11" row="118" /&gt;&lt;lookup un="[03 Instrument].[03 Instrument].[L0].&amp;amp;[A]" cap="A - Total (all instruments)" ws="T_10_01" col="11" row="81" /&gt;&lt;lookup un="[03 Instrument].[03 Instrument].[L0].&amp;amp;[A]" cap="A - Total (all instruments)" ws="T_10_01" col="11" row="99" /&gt;&lt;lookup un="[03 Instrument].[03 Instrument].[L0].&amp;amp;[A]" cap="A - Total (all instruments)" ws="T_10_01" col="11" row="130" /&gt;&lt;lookup un="[03 Instrument].[03 Instrument].[L0].&amp;amp;[A]" cap="A - Total (all instruments)" ws="T_10_01" col="11" row="89" /&gt;&lt;lookup un="[03 Instrument].[03 Instrument].[L0].&amp;amp;[A]" cap="A - Total (all instruments)" ws="T_10_01" col="11" row="88" /&gt;&lt;lookup un="[03 Instrument].[03 Instrument].[L0].&amp;amp;[A]" cap="A - Total (all instruments)" ws="T_10_01" col="11" row="82" /&gt;&lt;lookup un="[03 Instrument].[03 Instrument].[L0].&amp;amp;[A]" cap="A - Total (all instruments)" ws="T_10_01" col="11" row="123" /&gt;&lt;lookup un="[03 Instrument].[03 Instrument].[L0].&amp;amp;[A]" cap="A - Total (all instruments)" ws="T_10_01" col="11" row="116" /&gt;&lt;lookup un="[03 Instrument].[03 Instrument].[L0].&amp;amp;[A]" cap="A - Total (all instruments)" ws="T_10_01" col="11" row="92" /&gt;&lt;lookup un="[03 Instrument].[03 Instrument].[L0].&amp;amp;[A]" cap="A - Total (all instruments)" ws="T_10_01" col="11" row="101" /&gt;&lt;lookup un="[03 Instrument].[03 Instrument].[L0].&amp;amp;[A]" cap="A - Total (all instruments)" ws="T_10_01" col="11" row="94" /&gt;&lt;lookup un="[03 Instrument].[03 Instrument].[L0].&amp;amp;[A]" cap="A - Total (all instruments)" ws="T_10_01" col="11" row="83" /&gt;&lt;lookup un="[03 Instrument].[03 Instrument].[L0].&amp;amp;[A]" cap="A - Total (all instruments)" ws="T_10_01" col="11" row="112"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/&gt;&lt;/qlikqueryopt&gt;&lt;incortaqueryopt&gt;&lt;queryoptimiser /&gt;&lt;/incortaqueryopt&gt;&lt;anaplanqueryopt&gt;&lt;queryoptimiser /&gt;&lt;/anaplanqueryopt&gt;&lt;essrestqueryopt&gt;&lt;queryoptimiser /&gt;&lt;/essrestqueryopt&gt;&lt;/queryengine&gt;&lt;formulabreakoutdefinitions /&gt;&lt;writeback allowWriteback="0" entryMode="Online" atLevel="LowestOnly" highlightMembers="0" highlightData="0" highlightColour="0" changedColour="0" spreadMethod="" weightExpression="" writetodatamember="0" allowWritebackMemProps="0" useBatches="0" cellMustBeUnlocked="0" /&gt;&lt;maxgridrefreshdepth&gt;5&lt;/maxgridrefreshdepth&gt;&lt;/book&gt;</t>
  </si>
  <si>
    <t>&lt;?xml version="1.0" encoding="utf-8"?&gt;&lt;book createdby="10.0.125.0" savedby="2411.1.9997.0" publishedby="6.0" designmode="0" publishedpath="" commentswebserver="" dimensionslicersoutputtyped="1" removeinvalidreportobjectsonopen="0"&gt;&lt;permissions&gt;&lt;permission name="ConvertShapesToImagesOnPublish" value="1" /&gt;&lt;permission name="UseRefreshOnDrivingCellChangeOnWeb" value="1" /&gt;&lt;permission name="SaveToPowerPoint" value="0" /&gt;&lt;permission name="DundasChartRendering" value="0" /&gt;&lt;permission name="DrillMemberFormulae" value="1" /&gt;&lt;permission name="EditMemberFormulae" value="1" /&gt;&lt;permission name="UsePrintObjectSettings" value="1" /&gt;&lt;/permissions&gt;&lt;connections /&gt;&lt;sqlconnections /&gt;&lt;cubealiases /&gt;&lt;parameters /&gt;&lt;sheets&gt;&lt;sheet name="1" protectDownload="0"&gt;&lt;requires ismanual="0" allgrids="0" alltables="0" allquerygenerators="0" allfreestylereports="0" /&gt;&lt;newwidthforscale&gt;4857&lt;/newwidthforscale&gt;&lt;newheightforscale&gt;1794.75&lt;/newheightforscale&gt;&lt;/sheet&gt;&lt;sheet name="2" protectDownload="0"&gt;&lt;requires ismanual="0" allgrids="0" alltables="0" allquerygenerators="0" allfreestylereports="0" /&gt;&lt;newwidthforscale&gt;4851&lt;/newwidthforscale&gt;&lt;newheightforscale&gt;1572.75&lt;/newheightforscale&gt;&lt;/sheet&gt;&lt;sheet name="T_01_01" protectDownload="0"&gt;&lt;requires ismanual="0" allgrids="0" alltables="0" allquerygenerators="0" allfreestylereports="0" /&gt;&lt;newwidthforscale&gt;4842&lt;/newwidthforscale&gt;&lt;newheightforscale&gt;1370.25&lt;/newheightforscale&gt;&lt;/sheet&gt;&lt;sheet name="T_02_01" protectDownload="0"&gt;&lt;requires ismanual="0" allgrids="0" alltables="0" allquerygenerators="0" allfreestylereports="0" /&gt;&lt;newwidthforscale&gt;4854&lt;/newwidthforscale&gt;&lt;newheightforscale&gt;1340.25&lt;/newheightforscale&gt;&lt;/sheet&gt;&lt;sheet name="T_02_02" protectDownload="0"&gt;&lt;requires ismanual="0" allgrids="0" alltables="0" allquerygenerators="0" allfreestylereports="0" /&gt;&lt;newwidthforscale&gt;4802.25&lt;/newwidthforscale&gt;&lt;newheightforscale&gt;1340.25&lt;/newheightforscale&gt;&lt;/sheet&gt;&lt;sheet name="T_02_03" protectDownload="0"&gt;&lt;requires ismanual="0" allgrids="0" alltables="0" allquerygenerators="0" allfreestylereports="0" /&gt;&lt;newwidthforscale&gt;4851&lt;/newwidthforscale&gt;&lt;newheightforscale&gt;1340.25&lt;/newheightforscale&gt;&lt;/sheet&gt;&lt;sheet name="T_02_04" protectDownload="0"&gt;&lt;requires ismanual="0" allgrids="0" alltables="0" allquerygenerators="0" allfreestylereports="0" /&gt;&lt;newwidthforscale&gt;4852.5&lt;/newwidthforscale&gt;&lt;newheightforscale&gt;1362&lt;/newheightforscale&gt;&lt;/sheet&gt;&lt;sheet name="T_02_05" protectDownload="0"&gt;&lt;requires ismanual="0" allgrids="0" alltables="0" allquerygenerators="0" allfreestylereports="0" /&gt;&lt;newwidthforscale&gt;4854&lt;/newwidthforscale&gt;&lt;newheightforscale&gt;1340.25&lt;/newheightforscale&gt;&lt;/sheet&gt;&lt;sheet name="T_02_06" protectDownload="0"&gt;&lt;requires ismanual="0" allgrids="0" alltables="0" allquerygenerators="0" allfreestylereports="0" /&gt;&lt;newwidthforscale&gt;4807.5&lt;/newwidthforscale&gt;&lt;newheightforscale&gt;1340.25&lt;/newheightforscale&gt;&lt;/sheet&gt;&lt;sheet name="T_02_07" protectDownload="0"&gt;&lt;requires ismanual="0" allgrids="0" alltables="0" allquerygenerators="0" allfreestylereports="0" /&gt;&lt;newwidthforscale&gt;4857.75&lt;/newwidthforscale&gt;&lt;newheightforscale&gt;1340.25&lt;/newheightforscale&gt;&lt;/sheet&gt;&lt;sheet name="T_02_08" protectDownload="0"&gt;&lt;requires ismanual="0" allgrids="0" alltables="0" allquerygenerators="0" allfreestylereports="0" /&gt;&lt;newwidthforscale&gt;4854.75&lt;/newwidthforscale&gt;&lt;newheightforscale&gt;1353.75&lt;/newheightforscale&gt;&lt;/sheet&gt;&lt;sheet name="T_02_09" protectDownload="0"&gt;&lt;requires ismanual="0" allgrids="0" alltables="0" allquerygenerators="0" allfreestylereports="0" /&gt;&lt;newwidthforscale&gt;4854&lt;/newwidthforscale&gt;&lt;newheightforscale&gt;1305.75&lt;/newheightforscale&gt;&lt;/sheet&gt;&lt;sheet name="T_02_10" protectDownload="0"&gt;&lt;requires ismanual="0" allgrids="0" alltables="0" allquerygenerators="0" allfreestylereports="0" /&gt;&lt;newwidthforscale&gt;4810.5&lt;/newwidthforscale&gt;&lt;newheightforscale&gt;1305.75&lt;/newheightforscale&gt;&lt;/sheet&gt;&lt;sheet name="T_02_11" protectDownload="0"&gt;&lt;requires ismanual="0" allgrids="0" alltables="0" allquerygenerators="0" allfreestylereports="0" /&gt;&lt;newwidthforscale&gt;4856.25&lt;/newwidthforscale&gt;&lt;newheightforscale&gt;1305.75&lt;/newheightforscale&gt;&lt;/sheet&gt;&lt;sheet name="T_02_12" protectDownload="0"&gt;&lt;requires ismanual="0" allgrids="0" alltables="0" allquerygenerators="0" allfreestylereports="0" /&gt;&lt;newwidthforscale&gt;4799.25&lt;/newwidthforscale&gt;&lt;newheightforscale&gt;1326&lt;/newheightforscale&gt;&lt;/sheet&gt;&lt;sheet name="T_03_01" protectDownload="0"&gt;&lt;requires ismanual="0" allgrids="0" alltables="0" allquerygenerators="0" allfreestylereports="0" /&gt;&lt;newwidthforscale&gt;4901.25&lt;/newwidthforscale&gt;&lt;newheightforscale&gt;1317.75&lt;/newheightforscale&gt;&lt;/sheet&gt;&lt;sheet name="T_03_02" protectDownload="0"&gt;&lt;requires ismanual="0" allgrids="0" alltables="0" allquerygenerators="0" allfreestylereports="0" /&gt;&lt;newwidthforscale&gt;4852.5&lt;/newwidthforscale&gt;&lt;newheightforscale&gt;1332.75&lt;/newheightforscale&gt;&lt;/sheet&gt;&lt;sheet name="T_03_03" protectDownload="0"&gt;&lt;requires ismanual="0" allgrids="0" alltables="0" allquerygenerators="0" allfreestylereports="0" /&gt;&lt;newwidthforscale&gt;4902&lt;/newwidthforscale&gt;&lt;newheightforscale&gt;1332.75&lt;/newheightforscale&gt;&lt;/sheet&gt;&lt;sheet name="T_03_04" protectDownload="0"&gt;&lt;requires ismanual="0" allgrids="0" alltables="0" allquerygenerators="0" allfreestylereports="0" /&gt;&lt;newwidthforscale&gt;4849.5&lt;/newwidthforscale&gt;&lt;newheightforscale&gt;1340.25&lt;/newheightforscale&gt;&lt;/sheet&gt;&lt;sheet name="T_03_05" protectDownload="0"&gt;&lt;requires ismanual="0" allgrids="0" alltables="0" allquerygenerators="0" allfreestylereports="0" /&gt;&lt;newwidthforscale&gt;4899&lt;/newwidthforscale&gt;&lt;newheightforscale&gt;1339.5&lt;/newheightforscale&gt;&lt;/sheet&gt;&lt;sheet name="T_03_06" protectDownload="0"&gt;&lt;requires ismanual="0" allgrids="0" alltables="0" allquerygenerators="0" allfreestylereports="0" /&gt;&lt;newwidthforscale&gt;4850.25&lt;/newwidthforscale&gt;&lt;newheightforscale&gt;1332.75&lt;/newheightforscale&gt;&lt;/sheet&gt;&lt;sheet name="T_03_07" protectDownload="0"&gt;&lt;requires ismanual="0" allgrids="0" alltables="0" allquerygenerators="0" allfreestylereports="0" /&gt;&lt;newwidthforscale&gt;4899.75&lt;/newwidthforscale&gt;&lt;newheightforscale&gt;1332&lt;/newheightforscale&gt;&lt;/sheet&gt;&lt;sheet name="T_03_08" protectDownload="0"&gt;&lt;requires ismanual="0" allgrids="0" alltables="0" allquerygenerators="0" allfreestylereports="0" /&gt;&lt;newwidthforscale&gt;4852.5&lt;/newwidthforscale&gt;&lt;newheightforscale&gt;1344&lt;/newheightforscale&gt;&lt;/sheet&gt;&lt;sheet name="T_03_09" protectDownload="0"&gt;&lt;requires ismanual="0" allgrids="0" alltables="0" allquerygenerators="0" allfreestylereports="0" /&gt;&lt;newwidthforscale&gt;4897.5&lt;/newwidthforscale&gt;&lt;newheightforscale&gt;1302.75&lt;/newheightforscale&gt;&lt;/sheet&gt;&lt;sheet name="T_03_10" protectDownload="0"&gt;&lt;requires ismanual="0" allgrids="0" alltables="0" allquerygenerators="0" allfreestylereports="0" /&gt;&lt;newwidthforscale&gt;4850.25&lt;/newwidthforscale&gt;&lt;newheightforscale&gt;1310.25&lt;/newheightforscale&gt;&lt;/sheet&gt;&lt;sheet name="T_03_11" protectDownload="0"&gt;&lt;requires ismanual="0" allgrids="0" alltables="0" allquerygenerators="0" allfreestylereports="0" /&gt;&lt;newwidthforscale&gt;4904.25&lt;/newwidthforscale&gt;&lt;newheightforscale&gt;1302.75&lt;/newheightforscale&gt;&lt;/sheet&gt;&lt;sheet name="T_03_12" protectDownload="0"&gt;&lt;requires ismanual="0" allgrids="0" alltables="0" allquerygenerators="0" allfreestylereports="0" /&gt;&lt;newwidthforscale&gt;4851.75&lt;/newwidthforscale&gt;&lt;newheightforscale&gt;1314&lt;/newheightforscale&gt;&lt;/sheet&gt;&lt;sheet name="T_04_01" protectDownload="0"&gt;&lt;requires ismanual="0" allgrids="0" alltables="0" allquerygenerators="0" allfreestylereports="0" /&gt;&lt;newwidthforscale&gt;4898.25&lt;/newwidthforscale&gt;&lt;newheightforscale&gt;1332.75&lt;/newheightforscale&gt;&lt;/sheet&gt;&lt;sheet name="T_04_02" protectDownload="0"&gt;&lt;requires ismanual="0" allgrids="0" alltables="0" allquerygenerators="0" allfreestylereports="0" /&gt;&lt;newwidthforscale&gt;4896&lt;/newwidthforscale&gt;&lt;newheightforscale&gt;1332.75&lt;/newheightforscale&gt;&lt;/sheet&gt;&lt;sheet name="T_04_03" protectDownload="0"&gt;&lt;requires ismanual="0" allgrids="0" alltables="0" allquerygenerators="0" allfreestylereports="0" /&gt;&lt;newwidthforscale&gt;4950&lt;/newwidthforscale&gt;&lt;newheightforscale&gt;1343.25&lt;/newheightforscale&gt;&lt;/sheet&gt;&lt;sheet name="T_04_04" protectDownload="0"&gt;&lt;requires ismanual="0" allgrids="0" alltables="0" allquerygenerators="0" allfreestylereports="0" /&gt;&lt;newwidthforscale&gt;4900.5&lt;/newwidthforscale&gt;&lt;newheightforscale&gt;1332.75&lt;/newheightforscale&gt;&lt;/sheet&gt;&lt;sheet name="T_04_05" protectDownload="0"&gt;&lt;requires ismanual="0" allgrids="0" alltables="0" allquerygenerators="0" allfreestylereports="0" /&gt;&lt;newwidthforscale&gt;4949.25&lt;/newwidthforscale&gt;&lt;newheightforscale&gt;1332.75&lt;/newheightforscale&gt;&lt;/sheet&gt;&lt;sheet name="T_04_06" protectDownload="0"&gt;&lt;requires ismanual="0" allgrids="0" alltables="0" allquerygenerators="0" allfreestylereports="0" /&gt;&lt;newwidthforscale&gt;4900.5&lt;/newwidthforscale&gt;&lt;newheightforscale&gt;1343.25&lt;/newheightforscale&gt;&lt;/sheet&gt;&lt;sheet name="T_04_07" protectDownload="0"&gt;&lt;requires ismanual="0" allgrids="0" alltables="0" allquerygenerators="0" allfreestylereports="0" /&gt;&lt;newwidthforscale&gt;4899.75&lt;/newwidthforscale&gt;&lt;newheightforscale&gt;1310.25&lt;/newheightforscale&gt;&lt;/sheet&gt;&lt;sheet name="T_04_08" protectDownload="0"&gt;&lt;requires ismanual="0" allgrids="0" alltables="0" allquerygenerators="0" allfreestylereports="0" /&gt;&lt;newwidthforscale&gt;4895.25&lt;/newwidthforscale&gt;&lt;newheightforscale&gt;1310.25&lt;/newheightforscale&gt;&lt;/sheet&gt;&lt;sheet name="T_04_09" protectDownload="0"&gt;&lt;requires ismanual="0" allgrids="0" alltables="0" allquerygenerators="0" allfreestylereports="0" /&gt;&lt;newwidthforscale&gt;4946.25&lt;/newwidthforscale&gt;&lt;newheightforscale&gt;1313.25&lt;/newheightforscale&gt;&lt;/sheet&gt;&lt;sheet name="T_05_01" protectDownload="0"&gt;&lt;requires ismanual="0" allgrids="0" alltables="0" allquerygenerators="0" allfreestylereports="0" /&gt;&lt;newwidthforscale&gt;4892.25&lt;/newwidthforscale&gt;&lt;newheightforscale&gt;1332.75&lt;/newheightforscale&gt;&lt;/sheet&gt;&lt;sheet name="T_05_02" protectDownload="0"&gt;&lt;requires ismanual="0" allgrids="0" alltables="0" allquerygenerators="0" allfreestylereports="0" /&gt;&lt;newwidthforscale&gt;4894.5&lt;/newwidthforscale&gt;&lt;newheightforscale&gt;1343.25&lt;/newheightforscale&gt;&lt;/sheet&gt;&lt;sheet name="T_05_03" protectDownload="0"&gt;&lt;requires ismanual="0" allgrids="0" alltables="0" allquerygenerators="0" allfreestylereports="0" /&gt;&lt;newwidthforscale&gt;4900.5&lt;/newwidthforscale&gt;&lt;newheightforscale&gt;1332.75&lt;/newheightforscale&gt;&lt;/sheet&gt;&lt;sheet name="T_05_04" protectDownload="0"&gt;&lt;requires ismanual="0" allgrids="0" alltables="0" allquerygenerators="0" allfreestylereports="0" /&gt;&lt;newwidthforscale&gt;4896.75&lt;/newwidthforscale&gt;&lt;newheightforscale&gt;1340.25&lt;/newheightforscale&gt;&lt;/sheet&gt;&lt;sheet name="T_05_05" protectDownload="0"&gt;&lt;requires ismanual="0" allgrids="0" alltables="0" allquerygenerators="0" allfreestylereports="0" /&gt;&lt;newwidthforscale&gt;4900.5&lt;/newwidthforscale&gt;&lt;newheightforscale&gt;1310.25&lt;/newheightforscale&gt;&lt;/sheet&gt;&lt;sheet name="T_05_06" protectDownload="0"&gt;&lt;requires ismanual="0" allgrids="0" alltables="0" allquerygenerators="0" allfreestylereports="0" /&gt;&lt;newwidthforscale&gt;4897.5&lt;/newwidthforscale&gt;&lt;newheightforscale&gt;1313.25&lt;/newheightforscale&gt;&lt;/sheet&gt;&lt;sheet name="T_06_01" protectDownload="0"&gt;&lt;requires ismanual="0" allgrids="0" alltables="0" allquerygenerators="0" allfreestylereports="0" /&gt;&lt;newwidthforscale&gt;4890.75&lt;/newwidthforscale&gt;&lt;newheightforscale&gt;1290.75&lt;/newheightforscale&gt;&lt;/sheet&gt;&lt;sheet name="T_06_02" protectDownload="0"&gt;&lt;requires ismanual="0" allgrids="0" alltables="0" allquerygenerators="0" allfreestylereports="0" /&gt;&lt;newwidthforscale&gt;4801.5&lt;/newwidthforscale&gt;&lt;newheightforscale&gt;1273.5&lt;/newheightforscale&gt;&lt;/sheet&gt;&lt;sheet name="T_06_03" protectDownload="0"&gt;&lt;requires ismanual="0" allgrids="0" alltables="0" allquerygenerators="0" allfreestylereports="0" /&gt;&lt;newwidthforscale&gt;4887.75&lt;/newwidthforscale&gt;&lt;newheightforscale&gt;1275.75&lt;/newheightforscale&gt;&lt;/sheet&gt;&lt;sheet name="T_06_04" protectDownload="0"&gt;&lt;requires ismanual="0" allgrids="0" alltables="0" allquerygenerators="0" allfreestylereports="0" /&gt;&lt;newwidthforscale&gt;4850.25&lt;/newwidthforscale&gt;&lt;newheightforscale&gt;1287&lt;/newheightforscale&gt;&lt;/sheet&gt;&lt;sheet name="T_07_01" protectDownload="0"&gt;&lt;requires ismanual="0" allgrids="0" alltables="0" allquerygenerators="0" allfreestylereports="0" /&gt;&lt;newwidthforscale&gt;4936.5&lt;/newwidthforscale&gt;&lt;newheightforscale&gt;1275.75&lt;/newheightforscale&gt;&lt;/sheet&gt;&lt;sheet name="T_07_02" protectDownload="0"&gt;&lt;requires ismanual="0" allgrids="0" alltables="0" allquerygenerators="0" allfreestylereports="0" /&gt;&lt;newwidthforscale&gt;4851.75&lt;/newwidthforscale&gt;&lt;newheightforscale&gt;1276.5&lt;/newheightforscale&gt;&lt;/sheet&gt;&lt;sheet name="T_07_03" protectDownload="0"&gt;&lt;requires ismanual="0" allgrids="0" alltables="0" allquerygenerators="0" allfreestylereports="0" /&gt;&lt;newwidthforscale&gt;4939.5&lt;/newwidthforscale&gt;&lt;newheightforscale&gt;1277.25&lt;/newheightforscale&gt;&lt;/sheet&gt;&lt;sheet name="T_07_04" protectDownload="0"&gt;&lt;requires ismanual="0" allgrids="0" alltables="0" allquerygenerators="0" allfreestylereports="0" /&gt;&lt;newwidthforscale&gt;4854&lt;/newwidthforscale&gt;&lt;newheightforscale&gt;1275.75&lt;/newheightforscale&gt;&lt;/sheet&gt;&lt;sheet name="T_08_01" protectDownload="0"&gt;&lt;requires ismanual="0" allgrids="0" alltables="0" allquerygenerators="0" allfreestylereports="0" /&gt;&lt;newwidthforscale&gt;6099&lt;/newwidthforscale&gt;&lt;newheightforscale&gt;1277.25&lt;/newheightforscale&gt;&lt;/sheet&gt;&lt;sheet name="T_08_02" protectDownload="0"&gt;&lt;requires ismanual="0" allgrids="0" alltables="0" allquerygenerators="0" allfreestylereports="0" /&gt;&lt;newwidthforscale&gt;4938.75&lt;/newwidthforscale&gt;&lt;newheightforscale&gt;1277.25&lt;/newheightforscale&gt;&lt;/sheet&gt;&lt;sheet name="T_08_03" protectDownload="0"&gt;&lt;requires ismanual="0" allgrids="0" alltables="0" allquerygenerators="0" allfreestylereports="0" /&gt;&lt;newwidthforscale&gt;4949.25&lt;/newwidthforscale&gt;&lt;newheightforscale&gt;1279.5&lt;/newheightforscale&gt;&lt;/sheet&gt;&lt;sheet name="T_09_01" protectDownload="0"&gt;&lt;requires ismanual="0" allgrids="0" alltables="0" allquerygenerators="0" allfreestylereports="0" /&gt;&lt;newwidthforscale&gt;4941.75&lt;/newwidthforscale&gt;&lt;newheightforscale&gt;1279.5&lt;/newheightforscale&gt;&lt;/sheet&gt;&lt;sheet name="T_09_02" protectDownload="0"&gt;&lt;requires ismanual="0" allgrids="0" alltables="0" allquerygenerators="0" allfreestylereports="0" /&gt;&lt;newwidthforscale&gt;4896.75&lt;/newwidthforscale&gt;&lt;newheightforscale&gt;1281&lt;/newheightforscale&gt;&lt;/sheet&gt;&lt;sheet name="T_10_01" protectDownload="0"&gt;&lt;requires ismanual="0" allgrids="0" alltables="0" allquerygenerators="0" allfreestylereports="0" /&gt;&lt;newwidthforscale&gt;4986.75&lt;/newwidthforscale&gt;&lt;newheightforscale&gt;1276.5&lt;/newheightforscale&gt;&lt;/sheet&gt;&lt;sheet name="T_10_02" protectDownload="0"&gt;&lt;requires ismanual="0" allgrids="0" alltables="0" allquerygenerators="0" allfreestylereports="0" /&gt;&lt;newwidthforscale&gt;4899.75&lt;/newwidthforscale&gt;&lt;newheightforscale&gt;1275.75&lt;/newheightforscale&gt;&lt;/sheet&gt;&lt;sheet name="T_11_01" protectDownload="0"&gt;&lt;requires ismanual="0" allgrids="0" alltables="0" allquerygenerators="0" allfreestylereports="0" /&gt;&lt;newwidthforscale&gt;8090.25&lt;/newwidthforscale&gt;&lt;newheightforscale&gt;1264.5&lt;/newheightforscale&gt;&lt;/sheet&gt;&lt;sheet name="T_12_01" protectDownload="0"&gt;&lt;requires ismanual="0" allgrids="0" alltables="0" allquerygenerators="0" allfreestylereports="0" /&gt;&lt;newwidthforscale&gt;7582.5&lt;/newwidthforscale&gt;&lt;newheightforscale&gt;1239.75&lt;/newheightforscale&gt;&lt;/sheet&gt;&lt;sheet name="T_13_01" protectDownload="0"&gt;&lt;requires ismanual="0" allgrids="0" alltables="0" allquerygenerators="0" allfreestylereports="0" /&gt;&lt;newwidthforscale&gt;4851&lt;/newwidthforscale&gt;&lt;newheightforscale&gt;1239&lt;/newheightforscale&gt;&lt;/sheet&gt;&lt;sheet name="T_14_01" protectDownload="0"&gt;&lt;requires ismanual="0" allgrids="0" alltables="0" allquerygenerators="0" allfreestylereports="0" /&gt;&lt;newwidthforscale&gt;4851&lt;/newwidthforscale&gt;&lt;newheightforscale&gt;1237.5&lt;/newheightforscale&gt;&lt;/sheet&gt;&lt;sheet name="T_15_01" protectDownload="0"&gt;&lt;requires ismanual="0" allgrids="0" alltables="0" allquerygenerators="0" allfreestylereports="0" /&gt;&lt;newwidthforscale&gt;4851&lt;/newwidthforscale&gt;&lt;newheightforscale&gt;1239.75&lt;/newheightforscale&gt;&lt;/sheet&gt;&lt;sheet name="T_16_01" protectDownload="0"&gt;&lt;requires ismanual="0" allgrids="0" alltables="0" allquerygenerators="0" allfreestylereports="0" /&gt;&lt;newwidthforscale&gt;4851&lt;/newwidthforscale&gt;&lt;newheightforscale&gt;1238.25&lt;/newheightforscale&gt;&lt;/sheet&gt;&lt;sheet name="T_17_01" protectDownload="0"&gt;&lt;requires ismanual="0" allgrids="0" alltables="0" allquerygenerators="0" allfreestylereports="0" /&gt;&lt;newwidthforscale&gt;5601.75&lt;/newwidthforscale&gt;&lt;newheightforscale&gt;1267.5&lt;/newheightforscale&gt;&lt;/sheet&gt;&lt;sheet name="T_18_01" protectDownload="0"&gt;&lt;requires ismanual="0" allgrids="0" alltables="0" allquerygenerators="0" allfreestylereports="0" /&gt;&lt;newwidthforscale&gt;4870.5&lt;/newwidthforscale&gt;&lt;newheightforscale&gt;1265.25&lt;/newheightforscale&gt;&lt;/sheet&gt;&lt;sheet name="T_19_01" protectDownload="0"&gt;&lt;requires ismanual="0" allgrids="0" alltables="0" allquerygenerators="0" allfreestylereports="0" /&gt;&lt;newwidthforscale&gt;5448&lt;/newwidthforscale&gt;&lt;newheightforscale&gt;1256.25&lt;/newheightforscale&gt;&lt;/sheet&gt;&lt;sheet name="T_20_01" protectDownload="0"&gt;&lt;requires ismanual="0" allgrids="0" alltables="0" allquerygenerators="0" allfreestylereports="0" /&gt;&lt;newwidthforscale&gt;4662.75&lt;/newwidthforscale&gt;&lt;newheightforscale&gt;1256.25&lt;/newheightforscale&gt;&lt;/sheet&gt;&lt;sheet name="T_21_01" protectDownload="0"&gt;&lt;requires ismanual="0" allgrids="0" alltables="0" allquerygenerators="0" allfreestylereports="0" /&gt;&lt;newwidthforscale&gt;4662.75&lt;/newwidthforscale&gt;&lt;newheightforscale&gt;1256.25&lt;/newheightforscale&gt;&lt;/sheet&gt;&lt;sheet name="T_22_01" protectDownload="0"&gt;&lt;requires ismanual="0" allgrids="0" alltables="0" allquerygenerators="0" allfreestylereports="0" /&gt;&lt;newwidthforscale&gt;4624.5&lt;/newwidthforscale&gt;&lt;newheightforscale&gt;1256.25&lt;/newheightforscale&gt;&lt;/sheet&gt;&lt;sheet name="T_23_01" protectDownload="0"&gt;&lt;requires ismanual="0" allgrids="0" alltables="0" allquerygenerators="0" allfreestylereports="0" /&gt;&lt;newwidthforscale&gt;4624.5&lt;/newwidthforscale&gt;&lt;newheightforscale&gt;1256.25&lt;/newheightforscale&gt;&lt;/sheet&gt;&lt;sheet name="T_24_01" protectDownload="0"&gt;&lt;requires ismanual="0" allgrids="0" alltables="0" allquerygenerators="0" allfreestylereports="0" /&gt;&lt;newwidthforscale&gt;4624.5&lt;/newwidthforscale&gt;&lt;newheightforscale&gt;1243.5&lt;/newheightforscale&gt;&lt;/sheet&gt;&lt;sheet name="T_25_01" protectDownload="0"&gt;&lt;requires ismanual="0" allgrids="0" alltables="0" allquerygenerators="0" allfreestylereports="0" /&gt;&lt;newwidthforscale&gt;4611.75&lt;/newwidthforscale&gt;&lt;newheightforscale&gt;1428.75&lt;/newheightforscale&gt;&lt;/sheet&gt;&lt;sheet name="T_25_02" protectDownload="0"&gt;&lt;requires ismanual="0" allgrids="0" alltables="0" allquerygenerators="0" allfreestylereports="0" /&gt;&lt;newwidthforscale&gt;4620.75&lt;/newwidthforscale&gt;&lt;newheightforscale&gt;1446&lt;/newheightforscale&gt;&lt;/sheet&gt;&lt;sheet name="Cde" protectDownload="0"&gt;&lt;requires ismanual="0" allgrids="0" alltables="0" allquerygenerators="0" allfreestylereports="0" /&gt;&lt;newwidthforscale&gt;4809&lt;/newwidthforscale&gt;&lt;newheightforscale&gt;1223.25&lt;/newheightforscale&gt;&lt;/sheet&gt;&lt;sheet name="@@XLCUBEDDEFS@@" protectDownload="0"&gt;&lt;requires ismanual="0" allgrids="0" alltables="0" allquerygenerators="0" allfreestylereports="0" /&gt;&lt;newwidthforscale&gt;4848&lt;/newwidthforscale&gt;&lt;newheightforscale&gt;1212&lt;/newheightforscale&gt;&lt;/sheet&gt;&lt;/sheets&gt;&lt;workbookcalculationdefinitions /&gt;&lt;formulaoptions replacenulls="1" replacenullswith="" hidenullondrill="1" hidezeroondrill="0" autofitondrill="0" enablewriteback="0" indentondrill="1" lightenbackgroundondrill="0" validatemembers="1" validatememberhiers="0" trimgridprefix="1" useXL3LookupLegacyByDefault="0" parseTM1DBRWUsingCubewiseRules="0" whereclauseuseexisting="0" /&gt;&lt;publicationoptions autorefreshfrequency="0" refreshfrequencyunit="Minutes" multisheetenableprint="0" multisheetenablesavetoexcel="0" multisheetnameoverride="" usepowerpointtemplate="0" powerpointdownloadtemplate="" preferaliasedimages="0" allowscheduleimage="0" usemultisheetslicertosheet="0" globalparameters="0"&gt;&lt;multisheetslicetosheet /&gt;&lt;/publicationoptions&gt;&lt;publishdetails /&gt;&lt;dataentryoptions&gt;&lt;enabledataentry&gt;0&lt;/enabledataentry&gt;&lt;isworkbookvalidated&gt;0&lt;/isworkbookvalidated&gt;&lt;isworkbooksoftvalidated&gt;0&lt;/isworkbooksoftvalidated&gt;&lt;/dataentryoptions&gt;&lt;workbookaspects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useembeddedstyles&gt;0&lt;/useembeddedstyles&gt;&lt;iscomplexsendto&gt;0&lt;/iscomplexsendto&gt;&lt;ismultisheettemplate&gt;0&lt;/ismultisheettemplate&gt;&lt;defaultdrillthroughtype&gt;0&lt;/defaultdrillthroughtype&gt;&lt;queryengine&gt;&lt;asqueryopt&gt;&lt;queryoptimiser /&gt;&lt;/asqueryopt&gt;&lt;ptqueryopt&gt;&lt;queryoptimiser /&gt;&lt;/ptqueryopt&gt;&lt;fluencequeryopt&gt;&lt;queryoptimiser /&gt;&lt;/fluencequeryopt&gt;&lt;qlikqueryopt&gt;&lt;queryoptimiser /&gt;&lt;/qlikqueryopt&gt;&lt;incortaqueryopt&gt;&lt;queryoptimiser /&gt;&lt;/incortaqueryopt&gt;&lt;anaplanqueryopt&gt;&lt;queryoptimiser /&gt;&lt;/anaplanqueryopt&gt;&lt;essrestqueryopt&gt;&lt;queryoptimiser /&gt;&lt;/essrestqueryopt&gt;&lt;/queryengine&gt;&lt;formulabreakoutdefinitions /&gt;&lt;writeback allowWriteback="0" entryMode="Online" atLevel="LowestOnly" highlightMembers="0" highlightData="0" highlightColour="0" changedColour="0" spreadMethod="" weightExpression="" writetodatamember="0" allowWritebackMemProps="0" useBatches="0" cellMustBeUnlocked="0" /&gt;&lt;maxgridrefreshdepth&gt;5&lt;/maxgridrefreshdepth&gt;&lt;/book&gt;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</si>
</sst>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_(* #,##0_);_(* #,##0;_(* &quot;...&quot;_);_(@_)"/>
    <numFmt numFmtId="166" formatCode="_(* #,##0_);_(* \(#,##0\);_(* &quot;...&quot;_);_(@_)"/>
    <numFmt numFmtId="167" formatCode="_(* #,##0.0_);_(* \(#,##0.0\);_(* &quot;-&quot;??_);_(@_)"/>
    <numFmt numFmtId="168" formatCode="_-* #,##0_-;\-* #,##0_-;_-* &quot;-&quot;??_-;_-@_-"/>
  </numFmts>
  <fonts count="53" x14ac:knownFonts="1">
    <font>
      <sz val="9"/>
      <name val="Arial"/>
    </font>
    <font>
      <sz val="11"/>
      <color theme="1"/>
      <name val="Arial"/>
      <family val="2"/>
    </font>
    <font>
      <sz val="11"/>
      <color theme="1"/>
      <name val="Arial"/>
      <family val="2"/>
    </font>
    <font>
      <sz val="11"/>
      <color theme="1"/>
      <name val="Arial"/>
      <family val="2"/>
    </font>
    <font>
      <sz val="9"/>
      <name val="Arial"/>
      <family val="2"/>
    </font>
    <font>
      <sz val="8"/>
      <name val="Arial"/>
      <family val="2"/>
    </font>
    <font>
      <sz val="9"/>
      <name val="Segoe UI"/>
      <family val="2"/>
    </font>
    <font>
      <b/>
      <sz val="22"/>
      <name val="Segoe UI"/>
      <family val="2"/>
    </font>
    <font>
      <sz val="22"/>
      <name val="Segoe UI"/>
      <family val="2"/>
    </font>
    <font>
      <sz val="11"/>
      <name val="Segoe UI"/>
      <family val="2"/>
    </font>
    <font>
      <sz val="7"/>
      <name val="Segoe UI"/>
      <family val="2"/>
    </font>
    <font>
      <sz val="8.5"/>
      <name val="Segoe UI"/>
      <family val="2"/>
    </font>
    <font>
      <b/>
      <sz val="8.5"/>
      <name val="Segoe UI"/>
      <family val="2"/>
    </font>
    <font>
      <b/>
      <sz val="8"/>
      <name val="Segoe UI"/>
      <family val="2"/>
    </font>
    <font>
      <b/>
      <sz val="9.5"/>
      <name val="Segoe UI"/>
      <family val="2"/>
    </font>
    <font>
      <sz val="8"/>
      <name val="Segoe UI"/>
      <family val="2"/>
    </font>
    <font>
      <sz val="7.5"/>
      <name val="Segoe UI"/>
      <family val="2"/>
    </font>
    <font>
      <vertAlign val="superscript"/>
      <sz val="7"/>
      <name val="Segoe UI"/>
      <family val="2"/>
    </font>
    <font>
      <sz val="9.5"/>
      <name val="Segoe UI"/>
      <family val="2"/>
    </font>
    <font>
      <sz val="9"/>
      <name val="Arial"/>
      <family val="2"/>
    </font>
    <font>
      <sz val="10"/>
      <name val="Arial"/>
      <family val="2"/>
    </font>
    <font>
      <sz val="10"/>
      <name val="Segoe UI"/>
      <family val="2"/>
    </font>
    <font>
      <sz val="9"/>
      <color theme="0" tint="-0.249977111117893"/>
      <name val="Segoe UI"/>
      <family val="2"/>
    </font>
    <font>
      <b/>
      <sz val="9"/>
      <color theme="0" tint="-0.249977111117893"/>
      <name val="Segoe UI"/>
      <family val="2"/>
    </font>
    <font>
      <b/>
      <sz val="8"/>
      <color theme="0" tint="-0.249977111117893"/>
      <name val="Segoe UI"/>
      <family val="2"/>
    </font>
    <font>
      <i/>
      <sz val="8"/>
      <color theme="0" tint="-0.249977111117893"/>
      <name val="Segoe UI"/>
      <family val="2"/>
    </font>
    <font>
      <sz val="8"/>
      <color theme="0" tint="-0.249977111117893"/>
      <name val="Segoe UI"/>
      <family val="2"/>
    </font>
    <font>
      <i/>
      <sz val="9"/>
      <color theme="0" tint="-0.249977111117893"/>
      <name val="Segoe UI"/>
      <family val="2"/>
    </font>
    <font>
      <b/>
      <sz val="11"/>
      <name val="Segoe UI"/>
      <family val="2"/>
    </font>
    <font>
      <b/>
      <sz val="11"/>
      <color theme="0" tint="-0.249977111117893"/>
      <name val="Segoe UI"/>
      <family val="2"/>
    </font>
    <font>
      <b/>
      <sz val="9"/>
      <name val="Segoe UI"/>
      <family val="2"/>
    </font>
    <font>
      <sz val="12"/>
      <name val="Segoe UI"/>
      <family val="2"/>
    </font>
    <font>
      <i/>
      <sz val="9"/>
      <name val="Segoe UI"/>
      <family val="2"/>
    </font>
    <font>
      <i/>
      <sz val="9.5"/>
      <name val="Segoe UI"/>
      <family val="2"/>
    </font>
    <font>
      <i/>
      <sz val="8"/>
      <name val="Segoe UI"/>
      <family val="2"/>
    </font>
    <font>
      <i/>
      <sz val="11"/>
      <color theme="1"/>
      <name val="Arial"/>
      <family val="2"/>
    </font>
    <font>
      <vertAlign val="superscript"/>
      <sz val="7"/>
      <color theme="0" tint="-0.249977111117893"/>
      <name val="Segoe UI"/>
      <family val="2"/>
    </font>
    <font>
      <sz val="7"/>
      <color indexed="10"/>
      <name val="Segoe UI"/>
      <family val="2"/>
    </font>
    <font>
      <sz val="18"/>
      <color rgb="FFC00000"/>
      <name val="Segoe UI"/>
      <family val="2"/>
    </font>
    <font>
      <sz val="16"/>
      <name val="Segoe UI"/>
      <family val="2"/>
    </font>
    <font>
      <i/>
      <sz val="10"/>
      <name val="Segoe UI"/>
      <family val="2"/>
    </font>
    <font>
      <sz val="10"/>
      <color theme="1"/>
      <name val="Segoe UI"/>
      <family val="2"/>
    </font>
    <font>
      <i/>
      <sz val="10"/>
      <color theme="1"/>
      <name val="Segoe UI"/>
      <family val="2"/>
    </font>
    <font>
      <sz val="9"/>
      <name val="Arial"/>
      <family val="2"/>
    </font>
    <font>
      <sz val="9"/>
      <name val="Calibri"/>
      <family val="2"/>
      <scheme val="minor"/>
    </font>
    <font>
      <b/>
      <sz val="9"/>
      <name val="Calibri"/>
      <family val="2"/>
      <scheme val="minor"/>
    </font>
    <font>
      <vertAlign val="superscript"/>
      <sz val="8"/>
      <name val="Segoe UI"/>
      <family val="2"/>
    </font>
    <font>
      <sz val="10"/>
      <color theme="0" tint="-0.249977111117893"/>
      <name val="Segoe UI"/>
      <family val="2"/>
    </font>
    <font>
      <vertAlign val="superscript"/>
      <sz val="8.5"/>
      <name val="Segoe UI"/>
      <family val="2"/>
    </font>
    <font>
      <sz val="3"/>
      <name val="Segoe UI"/>
      <family val="2"/>
    </font>
    <font>
      <i/>
      <sz val="3"/>
      <name val="Segoe UI"/>
      <family val="2"/>
    </font>
    <font>
      <i/>
      <sz val="3"/>
      <color theme="0" tint="-0.249977111117893"/>
      <name val="Segoe UI"/>
      <family val="2"/>
    </font>
    <font>
      <sz val="9"/>
      <color theme="1"/>
      <name val="Segoe UI"/>
      <family val="2"/>
    </font>
  </fonts>
  <fills count="8">
    <fill>
      <patternFill patternType="none"/>
    </fill>
    <fill>
      <patternFill patternType="gray125"/>
    </fill>
    <fill>
      <patternFill patternType="solid">
        <fgColor indexed="12"/>
      </patternFill>
    </fill>
    <fill>
      <patternFill patternType="solid">
        <fgColor indexed="11"/>
      </patternFill>
    </fill>
    <fill>
      <patternFill patternType="solid">
        <fgColor indexed="52"/>
      </patternFill>
    </fill>
    <fill>
      <patternFill patternType="solid">
        <fgColor indexed="10"/>
      </patternFill>
    </fill>
    <fill>
      <patternFill patternType="solid">
        <fgColor indexed="13"/>
      </patternFill>
    </fill>
    <fill>
      <patternFill patternType="solid">
        <fgColor theme="0"/>
        <bgColor indexed="64"/>
      </patternFill>
    </fill>
  </fills>
  <borders count="42">
    <border>
      <left/>
      <right/>
      <top/>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top/>
      <bottom/>
      <diagonal/>
    </border>
    <border>
      <left/>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theme="1"/>
      </left>
      <right style="hair">
        <color indexed="64"/>
      </right>
      <top style="hair">
        <color indexed="64"/>
      </top>
      <bottom/>
      <diagonal/>
    </border>
    <border>
      <left style="hair">
        <color theme="1"/>
      </left>
      <right style="hair">
        <color indexed="64"/>
      </right>
      <top/>
      <bottom/>
      <diagonal/>
    </border>
    <border>
      <left style="hair">
        <color theme="1"/>
      </left>
      <right/>
      <top style="hair">
        <color indexed="64"/>
      </top>
      <bottom style="hair">
        <color indexed="64"/>
      </bottom>
      <diagonal/>
    </border>
    <border>
      <left style="hair">
        <color theme="1"/>
      </left>
      <right/>
      <top style="hair">
        <color indexed="64"/>
      </top>
      <bottom/>
      <diagonal/>
    </border>
    <border>
      <left style="hair">
        <color theme="1"/>
      </left>
      <right/>
      <top/>
      <bottom/>
      <diagonal/>
    </border>
    <border>
      <left/>
      <right/>
      <top/>
      <bottom style="hair">
        <color theme="0" tint="-0.24994659260841701"/>
      </bottom>
      <diagonal/>
    </border>
    <border>
      <left style="hair">
        <color indexed="64"/>
      </left>
      <right style="hair">
        <color indexed="64"/>
      </right>
      <top/>
      <bottom style="hair">
        <color theme="0" tint="-0.24994659260841701"/>
      </bottom>
      <diagonal/>
    </border>
    <border>
      <left style="hair">
        <color indexed="64"/>
      </left>
      <right/>
      <top/>
      <bottom style="hair">
        <color theme="0" tint="-0.24994659260841701"/>
      </bottom>
      <diagonal/>
    </border>
    <border>
      <left/>
      <right/>
      <top style="hair">
        <color theme="0" tint="-0.24994659260841701"/>
      </top>
      <bottom/>
      <diagonal/>
    </border>
    <border>
      <left style="hair">
        <color indexed="64"/>
      </left>
      <right style="hair">
        <color indexed="64"/>
      </right>
      <top style="hair">
        <color theme="0" tint="-0.24994659260841701"/>
      </top>
      <bottom/>
      <diagonal/>
    </border>
    <border>
      <left style="hair">
        <color indexed="64"/>
      </left>
      <right/>
      <top style="hair">
        <color theme="0" tint="-0.24994659260841701"/>
      </top>
      <bottom/>
      <diagonal/>
    </border>
    <border>
      <left/>
      <right/>
      <top style="hair">
        <color theme="0" tint="-0.24994659260841701"/>
      </top>
      <bottom style="hair">
        <color theme="0" tint="-0.24994659260841701"/>
      </bottom>
      <diagonal/>
    </border>
    <border>
      <left style="hair">
        <color indexed="64"/>
      </left>
      <right style="hair">
        <color indexed="64"/>
      </right>
      <top style="hair">
        <color theme="0" tint="-0.24994659260841701"/>
      </top>
      <bottom style="hair">
        <color theme="0" tint="-0.24994659260841701"/>
      </bottom>
      <diagonal/>
    </border>
    <border>
      <left style="hair">
        <color indexed="64"/>
      </left>
      <right/>
      <top style="hair">
        <color theme="0" tint="-0.24994659260841701"/>
      </top>
      <bottom style="hair">
        <color theme="0" tint="-0.24994659260841701"/>
      </bottom>
      <diagonal/>
    </border>
    <border>
      <left/>
      <right style="hair">
        <color indexed="64"/>
      </right>
      <top style="hair">
        <color theme="0" tint="-0.24994659260841701"/>
      </top>
      <bottom/>
      <diagonal/>
    </border>
    <border>
      <left/>
      <right style="hair">
        <color indexed="64"/>
      </right>
      <top style="hair">
        <color theme="0" tint="-0.24994659260841701"/>
      </top>
      <bottom style="hair">
        <color theme="0" tint="-0.24994659260841701"/>
      </bottom>
      <diagonal/>
    </border>
    <border>
      <left/>
      <right style="hair">
        <color indexed="64"/>
      </right>
      <top/>
      <bottom style="hair">
        <color theme="0" tint="-0.24994659260841701"/>
      </bottom>
      <diagonal/>
    </border>
    <border>
      <left style="hair">
        <color theme="1"/>
      </left>
      <right/>
      <top/>
      <bottom style="hair">
        <color theme="0" tint="-0.24994659260841701"/>
      </bottom>
      <diagonal/>
    </border>
  </borders>
  <cellStyleXfs count="21">
    <xf numFmtId="0" fontId="0" fillId="0" borderId="0"/>
    <xf numFmtId="0" fontId="19" fillId="0" borderId="0"/>
    <xf numFmtId="0" fontId="19" fillId="0" borderId="0"/>
    <xf numFmtId="0" fontId="4" fillId="0" borderId="0"/>
    <xf numFmtId="0" fontId="4" fillId="0" borderId="0"/>
    <xf numFmtId="0" fontId="3" fillId="0" borderId="0"/>
    <xf numFmtId="0" fontId="20" fillId="0" borderId="0"/>
    <xf numFmtId="0" fontId="2" fillId="0" borderId="0"/>
    <xf numFmtId="164" fontId="20" fillId="0" borderId="0" applyFont="0" applyFill="0" applyBorder="0" applyAlignment="0" applyProtection="0"/>
    <xf numFmtId="9" fontId="20" fillId="0" borderId="0" applyFont="0" applyFill="0" applyBorder="0" applyAlignment="0" applyProtection="0"/>
    <xf numFmtId="0" fontId="20" fillId="2" borderId="0" applyNumberFormat="0" applyFont="0" applyBorder="0" applyAlignment="0" applyProtection="0"/>
    <xf numFmtId="0" fontId="20" fillId="3" borderId="0" applyNumberFormat="0" applyFont="0" applyBorder="0" applyAlignment="0" applyProtection="0"/>
    <xf numFmtId="0" fontId="20" fillId="4" borderId="0" applyNumberFormat="0" applyFont="0" applyBorder="0" applyAlignment="0" applyProtection="0"/>
    <xf numFmtId="0" fontId="20" fillId="5" borderId="0" applyNumberFormat="0" applyFont="0" applyBorder="0" applyAlignment="0" applyProtection="0"/>
    <xf numFmtId="0" fontId="20" fillId="6" borderId="0" applyNumberFormat="0" applyFont="0" applyBorder="0" applyAlignment="0" applyProtection="0"/>
    <xf numFmtId="0" fontId="1" fillId="0" borderId="0"/>
    <xf numFmtId="0" fontId="1" fillId="0" borderId="0"/>
    <xf numFmtId="0" fontId="4" fillId="0" borderId="0"/>
    <xf numFmtId="0" fontId="1" fillId="0" borderId="0"/>
    <xf numFmtId="0" fontId="4" fillId="0" borderId="0"/>
    <xf numFmtId="43" fontId="43" fillId="0" borderId="0" applyFont="0" applyFill="0" applyBorder="0" applyAlignment="0" applyProtection="0"/>
  </cellStyleXfs>
  <cellXfs count="486">
    <xf numFmtId="0" fontId="0" fillId="0" borderId="0" xfId="0"/>
    <xf numFmtId="0" fontId="15" fillId="7" borderId="0" xfId="0" applyFont="1" applyFill="1" applyAlignment="1">
      <alignment horizontal="left" vertical="center"/>
    </xf>
    <xf numFmtId="0" fontId="6" fillId="7" borderId="0" xfId="0" applyFont="1" applyFill="1"/>
    <xf numFmtId="165" fontId="15" fillId="7" borderId="1" xfId="1" applyNumberFormat="1" applyFont="1" applyFill="1" applyBorder="1" applyAlignment="1">
      <alignment horizontal="left" vertical="center" wrapText="1"/>
    </xf>
    <xf numFmtId="165" fontId="15" fillId="7" borderId="7" xfId="1" applyNumberFormat="1" applyFont="1" applyFill="1" applyBorder="1" applyAlignment="1">
      <alignment horizontal="left" vertical="center" wrapText="1"/>
    </xf>
    <xf numFmtId="165" fontId="15" fillId="7" borderId="7" xfId="1" applyNumberFormat="1" applyFont="1" applyFill="1" applyBorder="1" applyAlignment="1">
      <alignment vertical="center" wrapText="1"/>
    </xf>
    <xf numFmtId="0" fontId="6" fillId="7" borderId="0" xfId="14" applyFont="1" applyFill="1"/>
    <xf numFmtId="0" fontId="6" fillId="7" borderId="0" xfId="12" applyFont="1" applyFill="1"/>
    <xf numFmtId="0" fontId="0" fillId="0" borderId="0" xfId="0" quotePrefix="1"/>
    <xf numFmtId="165" fontId="15" fillId="7" borderId="10" xfId="4" applyNumberFormat="1" applyFont="1" applyFill="1" applyBorder="1" applyAlignment="1">
      <alignment horizontal="left" wrapText="1" indent="1"/>
    </xf>
    <xf numFmtId="165" fontId="15" fillId="7" borderId="7" xfId="4" applyNumberFormat="1" applyFont="1" applyFill="1" applyBorder="1" applyAlignment="1">
      <alignment horizontal="left" wrapText="1" indent="1"/>
    </xf>
    <xf numFmtId="165" fontId="15" fillId="7" borderId="10" xfId="4" applyNumberFormat="1" applyFont="1" applyFill="1" applyBorder="1" applyAlignment="1">
      <alignment horizontal="left" wrapText="1"/>
    </xf>
    <xf numFmtId="165" fontId="15" fillId="7" borderId="7" xfId="4" applyNumberFormat="1" applyFont="1" applyFill="1" applyBorder="1" applyAlignment="1">
      <alignment horizontal="left" wrapText="1"/>
    </xf>
    <xf numFmtId="165" fontId="15" fillId="7" borderId="10" xfId="14" applyNumberFormat="1" applyFont="1" applyFill="1" applyBorder="1" applyAlignment="1">
      <alignment horizontal="left" wrapText="1" indent="1"/>
    </xf>
    <xf numFmtId="165" fontId="15" fillId="7" borderId="7" xfId="14" applyNumberFormat="1" applyFont="1" applyFill="1" applyBorder="1" applyAlignment="1">
      <alignment horizontal="left" wrapText="1" indent="1"/>
    </xf>
    <xf numFmtId="165" fontId="15" fillId="7" borderId="9" xfId="4" applyNumberFormat="1" applyFont="1" applyFill="1" applyBorder="1" applyAlignment="1">
      <alignment horizontal="left" wrapText="1" indent="1"/>
    </xf>
    <xf numFmtId="165" fontId="15" fillId="7" borderId="9" xfId="14" applyNumberFormat="1" applyFont="1" applyFill="1" applyBorder="1" applyAlignment="1">
      <alignment horizontal="left" wrapText="1" indent="1"/>
    </xf>
    <xf numFmtId="3" fontId="15" fillId="7" borderId="0" xfId="6" applyNumberFormat="1" applyFont="1" applyFill="1" applyAlignment="1">
      <alignment horizontal="left" wrapText="1"/>
    </xf>
    <xf numFmtId="166" fontId="15" fillId="7" borderId="10" xfId="6" applyNumberFormat="1" applyFont="1" applyFill="1" applyBorder="1" applyAlignment="1">
      <alignment horizontal="right" indent="1"/>
    </xf>
    <xf numFmtId="166" fontId="15" fillId="7" borderId="10" xfId="6" applyNumberFormat="1" applyFont="1" applyFill="1" applyBorder="1" applyAlignment="1">
      <alignment horizontal="right"/>
    </xf>
    <xf numFmtId="166" fontId="15" fillId="7" borderId="7" xfId="6" applyNumberFormat="1" applyFont="1" applyFill="1" applyBorder="1" applyAlignment="1">
      <alignment horizontal="right"/>
    </xf>
    <xf numFmtId="1" fontId="15" fillId="7" borderId="0" xfId="6" applyNumberFormat="1" applyFont="1" applyFill="1" applyAlignment="1">
      <alignment horizontal="left" wrapText="1"/>
    </xf>
    <xf numFmtId="0" fontId="15" fillId="7" borderId="0" xfId="12" applyFont="1" applyFill="1" applyBorder="1" applyAlignment="1">
      <alignment horizontal="left" vertical="center" indent="2"/>
    </xf>
    <xf numFmtId="0" fontId="34" fillId="7" borderId="0" xfId="12" applyFont="1" applyFill="1" applyBorder="1" applyAlignment="1">
      <alignment horizontal="left" vertical="center" indent="2"/>
    </xf>
    <xf numFmtId="0" fontId="15" fillId="7" borderId="0" xfId="4" applyFont="1" applyFill="1" applyAlignment="1">
      <alignment horizontal="left" vertical="center"/>
    </xf>
    <xf numFmtId="0" fontId="15" fillId="7" borderId="0" xfId="4" applyFont="1" applyFill="1" applyAlignment="1">
      <alignment horizontal="left" vertical="center" indent="2"/>
    </xf>
    <xf numFmtId="0" fontId="15" fillId="7" borderId="0" xfId="4" applyFont="1" applyFill="1" applyAlignment="1">
      <alignment horizontal="left"/>
    </xf>
    <xf numFmtId="165" fontId="15" fillId="7" borderId="10" xfId="1" applyNumberFormat="1" applyFont="1" applyFill="1" applyBorder="1" applyAlignment="1">
      <alignment vertical="center" wrapText="1"/>
    </xf>
    <xf numFmtId="165" fontId="15" fillId="7" borderId="0" xfId="1" applyNumberFormat="1" applyFont="1" applyFill="1" applyAlignment="1">
      <alignment vertical="center" wrapText="1"/>
    </xf>
    <xf numFmtId="166" fontId="15" fillId="7" borderId="1" xfId="6" applyNumberFormat="1" applyFont="1" applyFill="1" applyBorder="1" applyAlignment="1">
      <alignment horizontal="right"/>
    </xf>
    <xf numFmtId="166" fontId="15" fillId="7" borderId="6" xfId="6" applyNumberFormat="1" applyFont="1" applyFill="1" applyBorder="1" applyAlignment="1">
      <alignment horizontal="right" indent="1"/>
    </xf>
    <xf numFmtId="0" fontId="31" fillId="7" borderId="0" xfId="4" applyFont="1" applyFill="1" applyAlignment="1">
      <alignment vertical="top"/>
    </xf>
    <xf numFmtId="0" fontId="1" fillId="7" borderId="0" xfId="16" applyFill="1"/>
    <xf numFmtId="0" fontId="38" fillId="7" borderId="0" xfId="4" applyFont="1" applyFill="1" applyAlignment="1">
      <alignment vertical="top"/>
    </xf>
    <xf numFmtId="0" fontId="39" fillId="7" borderId="0" xfId="4" applyFont="1" applyFill="1"/>
    <xf numFmtId="0" fontId="31" fillId="7" borderId="0" xfId="4" applyFont="1" applyFill="1"/>
    <xf numFmtId="0" fontId="40" fillId="7" borderId="0" xfId="4" applyFont="1" applyFill="1" applyAlignment="1">
      <alignment vertical="top"/>
    </xf>
    <xf numFmtId="0" fontId="21" fillId="7" borderId="0" xfId="4" applyFont="1" applyFill="1" applyAlignment="1">
      <alignment vertical="top"/>
    </xf>
    <xf numFmtId="0" fontId="40" fillId="7" borderId="0" xfId="4" applyFont="1" applyFill="1" applyAlignment="1">
      <alignment horizontal="left" vertical="top"/>
    </xf>
    <xf numFmtId="0" fontId="40" fillId="7" borderId="17" xfId="19" applyFont="1" applyFill="1" applyBorder="1" applyAlignment="1">
      <alignment horizontal="left"/>
    </xf>
    <xf numFmtId="0" fontId="21" fillId="7" borderId="17" xfId="4" applyFont="1" applyFill="1" applyBorder="1"/>
    <xf numFmtId="0" fontId="21" fillId="7" borderId="17" xfId="4" quotePrefix="1" applyFont="1" applyFill="1" applyBorder="1" applyAlignment="1">
      <alignment vertical="center" wrapText="1"/>
    </xf>
    <xf numFmtId="0" fontId="40" fillId="7" borderId="0" xfId="19" applyFont="1" applyFill="1" applyAlignment="1">
      <alignment horizontal="left"/>
    </xf>
    <xf numFmtId="0" fontId="21" fillId="7" borderId="0" xfId="4" applyFont="1" applyFill="1"/>
    <xf numFmtId="0" fontId="21" fillId="7" borderId="0" xfId="4" quotePrefix="1" applyFont="1" applyFill="1" applyAlignment="1">
      <alignment vertical="center" wrapText="1"/>
    </xf>
    <xf numFmtId="0" fontId="41" fillId="7" borderId="0" xfId="16" applyFont="1" applyFill="1"/>
    <xf numFmtId="0" fontId="21" fillId="7" borderId="0" xfId="4" applyFont="1" applyFill="1" applyAlignment="1">
      <alignment vertical="top" wrapText="1"/>
    </xf>
    <xf numFmtId="0" fontId="21" fillId="7" borderId="20" xfId="4" applyFont="1" applyFill="1" applyBorder="1" applyAlignment="1">
      <alignment vertical="top" wrapText="1"/>
    </xf>
    <xf numFmtId="0" fontId="6" fillId="7" borderId="0" xfId="4" applyFont="1" applyFill="1"/>
    <xf numFmtId="0" fontId="8" fillId="7" borderId="0" xfId="4" applyFont="1" applyFill="1" applyAlignment="1">
      <alignment vertical="top" wrapText="1"/>
    </xf>
    <xf numFmtId="0" fontId="15" fillId="7" borderId="0" xfId="1" applyFont="1" applyFill="1" applyAlignment="1">
      <alignment horizontal="left" vertical="center"/>
    </xf>
    <xf numFmtId="0" fontId="6" fillId="7" borderId="0" xfId="2" applyFont="1" applyFill="1"/>
    <xf numFmtId="0" fontId="13" fillId="7" borderId="0" xfId="1" applyFont="1" applyFill="1" applyAlignment="1">
      <alignment horizontal="left" vertical="center"/>
    </xf>
    <xf numFmtId="165" fontId="13" fillId="7" borderId="15" xfId="1" applyNumberFormat="1" applyFont="1" applyFill="1" applyBorder="1" applyAlignment="1">
      <alignment vertical="center" wrapText="1"/>
    </xf>
    <xf numFmtId="165" fontId="13" fillId="7" borderId="0" xfId="1" applyNumberFormat="1" applyFont="1" applyFill="1" applyAlignment="1">
      <alignment vertical="center" wrapText="1"/>
    </xf>
    <xf numFmtId="165" fontId="13" fillId="7" borderId="4" xfId="1" applyNumberFormat="1" applyFont="1" applyFill="1" applyBorder="1" applyAlignment="1">
      <alignment vertical="center" wrapText="1"/>
    </xf>
    <xf numFmtId="0" fontId="28" fillId="7" borderId="12" xfId="4" applyFont="1" applyFill="1" applyBorder="1" applyAlignment="1">
      <alignment vertical="top"/>
    </xf>
    <xf numFmtId="0" fontId="28" fillId="7" borderId="12" xfId="4" applyFont="1" applyFill="1" applyBorder="1" applyAlignment="1">
      <alignment vertical="top" wrapText="1"/>
    </xf>
    <xf numFmtId="0" fontId="28" fillId="7" borderId="12" xfId="0" applyFont="1" applyFill="1" applyBorder="1" applyAlignment="1">
      <alignment vertical="top"/>
    </xf>
    <xf numFmtId="0" fontId="15" fillId="7" borderId="13" xfId="14" applyFont="1" applyFill="1" applyBorder="1" applyAlignment="1">
      <alignment horizontal="center" vertical="center"/>
    </xf>
    <xf numFmtId="0" fontId="6" fillId="7" borderId="8" xfId="14" applyFont="1" applyFill="1" applyBorder="1" applyAlignment="1">
      <alignment vertical="center"/>
    </xf>
    <xf numFmtId="0" fontId="6" fillId="7" borderId="8" xfId="1" applyFont="1" applyFill="1" applyBorder="1" applyAlignment="1">
      <alignment vertical="center"/>
    </xf>
    <xf numFmtId="1" fontId="11" fillId="7" borderId="12" xfId="6" applyNumberFormat="1" applyFont="1" applyFill="1" applyBorder="1" applyAlignment="1">
      <alignment vertical="center"/>
    </xf>
    <xf numFmtId="1" fontId="11" fillId="7" borderId="4" xfId="6" applyNumberFormat="1" applyFont="1" applyFill="1" applyBorder="1" applyAlignment="1">
      <alignment horizontal="center" vertical="center"/>
    </xf>
    <xf numFmtId="1" fontId="11" fillId="7" borderId="5" xfId="6" applyNumberFormat="1" applyFont="1" applyFill="1" applyBorder="1" applyAlignment="1">
      <alignment horizontal="center" vertical="center"/>
    </xf>
    <xf numFmtId="1" fontId="11" fillId="7" borderId="8" xfId="6" applyNumberFormat="1" applyFont="1" applyFill="1" applyBorder="1" applyAlignment="1">
      <alignment horizontal="center" vertical="center"/>
    </xf>
    <xf numFmtId="0" fontId="9" fillId="7" borderId="12" xfId="0" applyFont="1" applyFill="1" applyBorder="1"/>
    <xf numFmtId="0" fontId="6" fillId="7" borderId="8" xfId="14" applyFont="1" applyFill="1" applyBorder="1" applyAlignment="1">
      <alignment horizontal="right" vertical="center"/>
    </xf>
    <xf numFmtId="0" fontId="6" fillId="7" borderId="0" xfId="1" applyFont="1" applyFill="1"/>
    <xf numFmtId="0" fontId="6" fillId="7" borderId="14" xfId="1" applyFont="1" applyFill="1" applyBorder="1"/>
    <xf numFmtId="167" fontId="15" fillId="7" borderId="0" xfId="8" applyNumberFormat="1" applyFont="1" applyFill="1" applyBorder="1" applyAlignment="1">
      <alignment horizontal="right" indent="1"/>
    </xf>
    <xf numFmtId="0" fontId="15" fillId="7" borderId="0" xfId="6" applyFont="1" applyFill="1" applyAlignment="1">
      <alignment vertical="center"/>
    </xf>
    <xf numFmtId="0" fontId="15" fillId="7" borderId="0" xfId="6" applyFont="1" applyFill="1" applyAlignment="1">
      <alignment horizontal="left" wrapText="1"/>
    </xf>
    <xf numFmtId="165" fontId="15" fillId="7" borderId="9" xfId="14" applyNumberFormat="1" applyFont="1" applyFill="1" applyBorder="1" applyAlignment="1">
      <alignment horizontal="left" vertical="center" wrapText="1"/>
    </xf>
    <xf numFmtId="0" fontId="9" fillId="7" borderId="0" xfId="0" applyFont="1" applyFill="1"/>
    <xf numFmtId="0" fontId="28" fillId="7" borderId="12" xfId="6" quotePrefix="1" applyFont="1" applyFill="1" applyBorder="1" applyAlignment="1">
      <alignment vertical="top"/>
    </xf>
    <xf numFmtId="0" fontId="28" fillId="7" borderId="12" xfId="0" applyFont="1" applyFill="1" applyBorder="1" applyAlignment="1">
      <alignment vertical="top" wrapText="1"/>
    </xf>
    <xf numFmtId="0" fontId="15" fillId="7" borderId="0" xfId="14" applyFont="1" applyFill="1" applyBorder="1" applyAlignment="1">
      <alignment horizontal="left"/>
    </xf>
    <xf numFmtId="1" fontId="11" fillId="7" borderId="1" xfId="6" applyNumberFormat="1" applyFont="1" applyFill="1" applyBorder="1" applyAlignment="1">
      <alignment horizontal="right" vertical="center"/>
    </xf>
    <xf numFmtId="1" fontId="11" fillId="7" borderId="12" xfId="6" applyNumberFormat="1" applyFont="1" applyFill="1" applyBorder="1" applyAlignment="1">
      <alignment horizontal="right" vertical="center"/>
    </xf>
    <xf numFmtId="1" fontId="11" fillId="7" borderId="2" xfId="6" applyNumberFormat="1" applyFont="1" applyFill="1" applyBorder="1" applyAlignment="1">
      <alignment horizontal="right" vertical="center"/>
    </xf>
    <xf numFmtId="0" fontId="15" fillId="7" borderId="0" xfId="1" applyFont="1" applyFill="1" applyAlignment="1">
      <alignment horizontal="left" vertical="top"/>
    </xf>
    <xf numFmtId="165" fontId="15" fillId="7" borderId="10" xfId="1" applyNumberFormat="1" applyFont="1" applyFill="1" applyBorder="1" applyAlignment="1">
      <alignment vertical="top" wrapText="1"/>
    </xf>
    <xf numFmtId="165" fontId="15" fillId="7" borderId="0" xfId="1" applyNumberFormat="1" applyFont="1" applyFill="1" applyAlignment="1">
      <alignment vertical="top" wrapText="1"/>
    </xf>
    <xf numFmtId="165" fontId="15" fillId="7" borderId="7" xfId="1" applyNumberFormat="1" applyFont="1" applyFill="1" applyBorder="1" applyAlignment="1">
      <alignment vertical="top" wrapText="1"/>
    </xf>
    <xf numFmtId="0" fontId="6" fillId="7" borderId="0" xfId="1" applyFont="1" applyFill="1" applyAlignment="1">
      <alignment vertical="center"/>
    </xf>
    <xf numFmtId="0" fontId="6" fillId="7" borderId="0" xfId="2" applyFont="1" applyFill="1" applyAlignment="1">
      <alignment vertical="center"/>
    </xf>
    <xf numFmtId="0" fontId="28" fillId="7" borderId="12" xfId="0" applyFont="1" applyFill="1" applyBorder="1" applyAlignment="1">
      <alignment horizontal="left" vertical="top" wrapText="1"/>
    </xf>
    <xf numFmtId="0" fontId="11" fillId="7" borderId="1" xfId="1" applyFont="1" applyFill="1" applyBorder="1" applyAlignment="1">
      <alignment horizontal="center" vertical="center" wrapText="1"/>
    </xf>
    <xf numFmtId="0" fontId="11" fillId="7" borderId="12" xfId="1" applyFont="1" applyFill="1" applyBorder="1" applyAlignment="1">
      <alignment horizontal="center" vertical="center" wrapText="1"/>
    </xf>
    <xf numFmtId="0" fontId="11" fillId="7" borderId="1" xfId="6" applyFont="1" applyFill="1" applyBorder="1" applyAlignment="1">
      <alignment horizontal="right" vertical="center"/>
    </xf>
    <xf numFmtId="0" fontId="21" fillId="7" borderId="0" xfId="0" applyFont="1" applyFill="1"/>
    <xf numFmtId="0" fontId="8" fillId="7" borderId="0" xfId="4" applyFont="1" applyFill="1" applyAlignment="1">
      <alignment vertical="center" wrapText="1"/>
    </xf>
    <xf numFmtId="0" fontId="8" fillId="7" borderId="0" xfId="4" quotePrefix="1" applyFont="1" applyFill="1" applyAlignment="1">
      <alignment vertical="center" wrapText="1"/>
    </xf>
    <xf numFmtId="0" fontId="6" fillId="7" borderId="16" xfId="4" applyFont="1" applyFill="1" applyBorder="1"/>
    <xf numFmtId="0" fontId="21" fillId="7" borderId="18" xfId="4" quotePrefix="1" applyFont="1" applyFill="1" applyBorder="1" applyAlignment="1">
      <alignment vertical="center" wrapText="1"/>
    </xf>
    <xf numFmtId="0" fontId="6" fillId="7" borderId="19" xfId="4" applyFont="1" applyFill="1" applyBorder="1"/>
    <xf numFmtId="0" fontId="21" fillId="7" borderId="20" xfId="4" quotePrefix="1" applyFont="1" applyFill="1" applyBorder="1" applyAlignment="1">
      <alignment vertical="center" wrapText="1"/>
    </xf>
    <xf numFmtId="0" fontId="6" fillId="7" borderId="21" xfId="4" applyFont="1" applyFill="1" applyBorder="1"/>
    <xf numFmtId="0" fontId="6" fillId="7" borderId="22" xfId="4" applyFont="1" applyFill="1" applyBorder="1"/>
    <xf numFmtId="0" fontId="21" fillId="7" borderId="23" xfId="19" applyFont="1" applyFill="1" applyBorder="1" applyAlignment="1">
      <alignment horizontal="left" vertical="center"/>
    </xf>
    <xf numFmtId="0" fontId="9" fillId="7" borderId="12" xfId="6" applyFont="1" applyFill="1" applyBorder="1"/>
    <xf numFmtId="0" fontId="28" fillId="7" borderId="12" xfId="6" quotePrefix="1" applyFont="1" applyFill="1" applyBorder="1" applyAlignment="1">
      <alignment horizontal="left" vertical="top" wrapText="1"/>
    </xf>
    <xf numFmtId="0" fontId="28" fillId="7" borderId="12" xfId="6" quotePrefix="1" applyFont="1" applyFill="1" applyBorder="1" applyAlignment="1">
      <alignment horizontal="left" vertical="center"/>
    </xf>
    <xf numFmtId="0" fontId="28" fillId="7" borderId="0" xfId="6" quotePrefix="1" applyFont="1" applyFill="1" applyAlignment="1">
      <alignment horizontal="left" vertical="center"/>
    </xf>
    <xf numFmtId="0" fontId="1" fillId="7" borderId="0" xfId="18" applyFill="1"/>
    <xf numFmtId="0" fontId="6" fillId="7" borderId="8" xfId="6" applyFont="1" applyFill="1" applyBorder="1" applyAlignment="1">
      <alignment vertical="center"/>
    </xf>
    <xf numFmtId="0" fontId="6" fillId="7" borderId="8" xfId="17" applyFont="1" applyFill="1" applyBorder="1" applyAlignment="1">
      <alignment horizontal="left" vertical="center"/>
    </xf>
    <xf numFmtId="0" fontId="6" fillId="7" borderId="8" xfId="17" applyFont="1" applyFill="1" applyBorder="1" applyAlignment="1">
      <alignment horizontal="right" vertical="center"/>
    </xf>
    <xf numFmtId="0" fontId="6" fillId="7" borderId="8" xfId="6" applyFont="1" applyFill="1" applyBorder="1" applyAlignment="1">
      <alignment horizontal="left" vertical="center"/>
    </xf>
    <xf numFmtId="0" fontId="6" fillId="7" borderId="0" xfId="6" applyFont="1" applyFill="1" applyAlignment="1">
      <alignment horizontal="left" vertical="center"/>
    </xf>
    <xf numFmtId="0" fontId="52" fillId="7" borderId="0" xfId="18" applyFont="1" applyFill="1" applyAlignment="1">
      <alignment vertical="center"/>
    </xf>
    <xf numFmtId="0" fontId="21" fillId="7" borderId="0" xfId="6" applyFont="1" applyFill="1" applyAlignment="1">
      <alignment horizontal="left" vertical="center"/>
    </xf>
    <xf numFmtId="0" fontId="11" fillId="7" borderId="12" xfId="6" quotePrefix="1" applyFont="1" applyFill="1" applyBorder="1" applyAlignment="1">
      <alignment horizontal="center" vertical="center"/>
    </xf>
    <xf numFmtId="0" fontId="6" fillId="7" borderId="0" xfId="6" quotePrefix="1" applyFont="1" applyFill="1" applyAlignment="1">
      <alignment horizontal="center" vertical="center"/>
    </xf>
    <xf numFmtId="0" fontId="11" fillId="7" borderId="8" xfId="6" quotePrefix="1" applyFont="1" applyFill="1" applyBorder="1" applyAlignment="1">
      <alignment horizontal="center" vertical="center"/>
    </xf>
    <xf numFmtId="167" fontId="6" fillId="7" borderId="0" xfId="8" applyNumberFormat="1" applyFont="1" applyFill="1" applyBorder="1" applyAlignment="1">
      <alignment horizontal="right" indent="1"/>
    </xf>
    <xf numFmtId="167" fontId="6" fillId="7" borderId="0" xfId="8" applyNumberFormat="1" applyFont="1" applyFill="1" applyBorder="1" applyAlignment="1">
      <alignment horizontal="right" vertical="center" indent="1"/>
    </xf>
    <xf numFmtId="0" fontId="15" fillId="7" borderId="0" xfId="6" applyFont="1" applyFill="1" applyAlignment="1">
      <alignment horizontal="left" vertical="center" wrapText="1" indent="1"/>
    </xf>
    <xf numFmtId="0" fontId="21" fillId="7" borderId="0" xfId="6" quotePrefix="1" applyFont="1" applyFill="1" applyAlignment="1">
      <alignment horizontal="right" vertical="center"/>
    </xf>
    <xf numFmtId="0" fontId="21" fillId="7" borderId="0" xfId="6" applyFont="1" applyFill="1"/>
    <xf numFmtId="0" fontId="15" fillId="7" borderId="8" xfId="6" applyFont="1" applyFill="1" applyBorder="1" applyAlignment="1">
      <alignment vertical="center"/>
    </xf>
    <xf numFmtId="0" fontId="15" fillId="7" borderId="8" xfId="6" quotePrefix="1" applyFont="1" applyFill="1" applyBorder="1" applyAlignment="1">
      <alignment horizontal="left" wrapText="1"/>
    </xf>
    <xf numFmtId="166" fontId="15" fillId="7" borderId="15" xfId="6" applyNumberFormat="1" applyFont="1" applyFill="1" applyBorder="1" applyAlignment="1">
      <alignment horizontal="right" indent="1"/>
    </xf>
    <xf numFmtId="166" fontId="15" fillId="7" borderId="4" xfId="6" applyNumberFormat="1" applyFont="1" applyFill="1" applyBorder="1" applyAlignment="1">
      <alignment horizontal="right" indent="1"/>
    </xf>
    <xf numFmtId="167" fontId="15" fillId="7" borderId="8" xfId="8" applyNumberFormat="1" applyFont="1" applyFill="1" applyBorder="1" applyAlignment="1">
      <alignment horizontal="right" vertical="center" indent="1"/>
    </xf>
    <xf numFmtId="0" fontId="15" fillId="7" borderId="14" xfId="6" applyFont="1" applyFill="1" applyBorder="1" applyAlignment="1">
      <alignment vertical="center"/>
    </xf>
    <xf numFmtId="166" fontId="15" fillId="7" borderId="14" xfId="6" applyNumberFormat="1" applyFont="1" applyFill="1" applyBorder="1" applyAlignment="1">
      <alignment horizontal="right" indent="1"/>
    </xf>
    <xf numFmtId="0" fontId="21" fillId="7" borderId="0" xfId="6" applyFont="1" applyFill="1" applyAlignment="1">
      <alignment vertical="center"/>
    </xf>
    <xf numFmtId="1" fontId="11" fillId="7" borderId="2" xfId="6" applyNumberFormat="1" applyFont="1" applyFill="1" applyBorder="1" applyAlignment="1">
      <alignment vertical="center"/>
    </xf>
    <xf numFmtId="0" fontId="15" fillId="7" borderId="0" xfId="6" quotePrefix="1" applyFont="1" applyFill="1" applyAlignment="1">
      <alignment horizontal="left" wrapText="1"/>
    </xf>
    <xf numFmtId="167" fontId="15" fillId="7" borderId="0" xfId="8" applyNumberFormat="1" applyFont="1" applyFill="1" applyBorder="1" applyAlignment="1">
      <alignment horizontal="right" vertical="center" indent="1"/>
    </xf>
    <xf numFmtId="0" fontId="9" fillId="7" borderId="12" xfId="0" applyFont="1" applyFill="1" applyBorder="1" applyAlignment="1">
      <alignment vertical="top"/>
    </xf>
    <xf numFmtId="0" fontId="6" fillId="7" borderId="0" xfId="0" applyFont="1" applyFill="1" applyAlignment="1">
      <alignment vertical="center"/>
    </xf>
    <xf numFmtId="0" fontId="6" fillId="7" borderId="0" xfId="0" applyFont="1" applyFill="1" applyAlignment="1">
      <alignment horizontal="left" vertical="center"/>
    </xf>
    <xf numFmtId="0" fontId="6" fillId="7" borderId="0" xfId="1" applyFont="1" applyFill="1" applyAlignment="1">
      <alignment vertical="center" wrapText="1"/>
    </xf>
    <xf numFmtId="0" fontId="6" fillId="7" borderId="8" xfId="1" applyFont="1" applyFill="1" applyBorder="1" applyAlignment="1">
      <alignment horizontal="right" vertical="center"/>
    </xf>
    <xf numFmtId="0" fontId="11" fillId="7" borderId="14" xfId="1" applyFont="1" applyFill="1" applyBorder="1" applyAlignment="1">
      <alignment vertical="center" wrapText="1"/>
    </xf>
    <xf numFmtId="0" fontId="11" fillId="7" borderId="3" xfId="1" applyFont="1" applyFill="1" applyBorder="1" applyAlignment="1">
      <alignment vertical="center" wrapText="1"/>
    </xf>
    <xf numFmtId="0" fontId="6" fillId="7" borderId="12" xfId="1" applyFont="1" applyFill="1" applyBorder="1"/>
    <xf numFmtId="0" fontId="14" fillId="7" borderId="0" xfId="1" applyFont="1" applyFill="1"/>
    <xf numFmtId="165" fontId="15" fillId="7" borderId="6" xfId="1" applyNumberFormat="1" applyFont="1" applyFill="1" applyBorder="1" applyAlignment="1">
      <alignment vertical="center" wrapText="1"/>
    </xf>
    <xf numFmtId="165" fontId="15" fillId="7" borderId="12" xfId="1" applyNumberFormat="1" applyFont="1" applyFill="1" applyBorder="1" applyAlignment="1">
      <alignment vertical="center" wrapText="1"/>
    </xf>
    <xf numFmtId="165" fontId="15" fillId="7" borderId="1" xfId="1" applyNumberFormat="1" applyFont="1" applyFill="1" applyBorder="1" applyAlignment="1">
      <alignment vertical="center" wrapText="1"/>
    </xf>
    <xf numFmtId="165" fontId="13" fillId="7" borderId="0" xfId="2" applyNumberFormat="1" applyFont="1" applyFill="1" applyAlignment="1">
      <alignment horizontal="left" wrapText="1"/>
    </xf>
    <xf numFmtId="165" fontId="15" fillId="7" borderId="0" xfId="2" applyNumberFormat="1" applyFont="1" applyFill="1" applyAlignment="1">
      <alignment horizontal="left" wrapText="1" indent="1"/>
    </xf>
    <xf numFmtId="0" fontId="18" fillId="7" borderId="0" xfId="1" applyFont="1" applyFill="1" applyAlignment="1">
      <alignment vertical="center"/>
    </xf>
    <xf numFmtId="0" fontId="16" fillId="7" borderId="14" xfId="1" applyFont="1" applyFill="1" applyBorder="1" applyAlignment="1">
      <alignment vertical="center"/>
    </xf>
    <xf numFmtId="0" fontId="11" fillId="7" borderId="6" xfId="1" applyFont="1" applyFill="1" applyBorder="1" applyAlignment="1">
      <alignment horizontal="center" vertical="center" wrapText="1"/>
    </xf>
    <xf numFmtId="0" fontId="6" fillId="7" borderId="0" xfId="0" applyFont="1" applyFill="1" applyAlignment="1">
      <alignment vertical="center" wrapText="1"/>
    </xf>
    <xf numFmtId="0" fontId="6" fillId="7" borderId="0" xfId="0" applyFont="1" applyFill="1" applyAlignment="1">
      <alignment horizontal="left" vertical="center" wrapText="1"/>
    </xf>
    <xf numFmtId="0" fontId="11" fillId="7" borderId="11" xfId="1" applyFont="1" applyFill="1" applyBorder="1" applyAlignment="1">
      <alignment horizontal="center" vertical="center" wrapText="1"/>
    </xf>
    <xf numFmtId="165" fontId="15" fillId="7" borderId="6" xfId="1" applyNumberFormat="1" applyFont="1" applyFill="1" applyBorder="1" applyAlignment="1">
      <alignment horizontal="right" vertical="center" wrapText="1" indent="1"/>
    </xf>
    <xf numFmtId="165" fontId="15" fillId="7" borderId="12" xfId="1" applyNumberFormat="1" applyFont="1" applyFill="1" applyBorder="1" applyAlignment="1">
      <alignment horizontal="right" vertical="center" wrapText="1" indent="1"/>
    </xf>
    <xf numFmtId="1" fontId="13" fillId="7" borderId="0" xfId="4" applyNumberFormat="1" applyFont="1" applyFill="1" applyAlignment="1">
      <alignment horizontal="right" wrapText="1"/>
    </xf>
    <xf numFmtId="0" fontId="11" fillId="7" borderId="2" xfId="1" applyFont="1" applyFill="1" applyBorder="1" applyAlignment="1">
      <alignment horizontal="center" vertical="center" wrapText="1"/>
    </xf>
    <xf numFmtId="0" fontId="11" fillId="7" borderId="13" xfId="1" applyFont="1" applyFill="1" applyBorder="1" applyAlignment="1">
      <alignment horizontal="center" vertical="center" wrapText="1"/>
    </xf>
    <xf numFmtId="0" fontId="6" fillId="7" borderId="8" xfId="1" applyFont="1" applyFill="1" applyBorder="1" applyAlignment="1">
      <alignment vertical="center" wrapText="1"/>
    </xf>
    <xf numFmtId="0" fontId="11" fillId="7" borderId="12" xfId="1" applyFont="1" applyFill="1" applyBorder="1" applyAlignment="1">
      <alignment vertical="center" wrapText="1"/>
    </xf>
    <xf numFmtId="0" fontId="11" fillId="7" borderId="2" xfId="1" applyFont="1" applyFill="1" applyBorder="1" applyAlignment="1">
      <alignment vertical="center" wrapText="1"/>
    </xf>
    <xf numFmtId="0" fontId="11" fillId="7" borderId="8" xfId="1" applyFont="1" applyFill="1" applyBorder="1" applyAlignment="1">
      <alignment vertical="center" wrapText="1"/>
    </xf>
    <xf numFmtId="0" fontId="11" fillId="7" borderId="5" xfId="1" applyFont="1" applyFill="1" applyBorder="1" applyAlignment="1">
      <alignment vertical="center" wrapText="1"/>
    </xf>
    <xf numFmtId="0" fontId="11" fillId="7" borderId="10" xfId="1" applyFont="1" applyFill="1" applyBorder="1" applyAlignment="1">
      <alignment horizontal="center" vertical="center" wrapText="1"/>
    </xf>
    <xf numFmtId="0" fontId="11" fillId="7" borderId="7" xfId="1" applyFont="1" applyFill="1" applyBorder="1" applyAlignment="1">
      <alignment horizontal="center" vertical="center" wrapText="1"/>
    </xf>
    <xf numFmtId="0" fontId="11" fillId="7" borderId="26" xfId="1" applyFont="1" applyFill="1" applyBorder="1" applyAlignment="1">
      <alignment horizontal="center" vertical="center" wrapText="1"/>
    </xf>
    <xf numFmtId="0" fontId="6" fillId="7" borderId="8" xfId="1" applyFont="1" applyFill="1" applyBorder="1"/>
    <xf numFmtId="165" fontId="15" fillId="7" borderId="27" xfId="1" applyNumberFormat="1" applyFont="1" applyFill="1" applyBorder="1" applyAlignment="1">
      <alignment horizontal="left" vertical="center" wrapText="1"/>
    </xf>
    <xf numFmtId="165" fontId="15" fillId="7" borderId="28" xfId="1" applyNumberFormat="1" applyFont="1" applyFill="1" applyBorder="1" applyAlignment="1">
      <alignment horizontal="left" vertical="center" wrapText="1"/>
    </xf>
    <xf numFmtId="0" fontId="6" fillId="7" borderId="0" xfId="1" applyFont="1" applyFill="1" applyAlignment="1">
      <alignment vertical="top"/>
    </xf>
    <xf numFmtId="165" fontId="15" fillId="7" borderId="7" xfId="1" applyNumberFormat="1" applyFont="1" applyFill="1" applyBorder="1" applyAlignment="1">
      <alignment horizontal="left" vertical="top" wrapText="1"/>
    </xf>
    <xf numFmtId="165" fontId="15" fillId="7" borderId="28" xfId="1" applyNumberFormat="1" applyFont="1" applyFill="1" applyBorder="1" applyAlignment="1">
      <alignment horizontal="left" vertical="top" wrapText="1"/>
    </xf>
    <xf numFmtId="0" fontId="6" fillId="7" borderId="0" xfId="2" applyFont="1" applyFill="1" applyAlignment="1">
      <alignment vertical="top"/>
    </xf>
    <xf numFmtId="0" fontId="6" fillId="7" borderId="8" xfId="0" applyFont="1" applyFill="1" applyBorder="1" applyAlignment="1">
      <alignment vertical="center"/>
    </xf>
    <xf numFmtId="0" fontId="6" fillId="7" borderId="0" xfId="1" applyFont="1" applyFill="1" applyAlignment="1">
      <alignment horizontal="right" vertical="center"/>
    </xf>
    <xf numFmtId="0" fontId="6" fillId="7" borderId="8" xfId="0" applyFont="1" applyFill="1" applyBorder="1" applyAlignment="1">
      <alignment vertical="center" wrapText="1"/>
    </xf>
    <xf numFmtId="0" fontId="6" fillId="7" borderId="8" xfId="0" applyFont="1" applyFill="1" applyBorder="1" applyAlignment="1">
      <alignment horizontal="right" vertical="center"/>
    </xf>
    <xf numFmtId="0" fontId="6" fillId="7" borderId="8" xfId="0" applyFont="1" applyFill="1" applyBorder="1"/>
    <xf numFmtId="0" fontId="11" fillId="7" borderId="8" xfId="0" applyFont="1" applyFill="1" applyBorder="1" applyAlignment="1">
      <alignment horizontal="center" vertical="center" wrapText="1"/>
    </xf>
    <xf numFmtId="0" fontId="11" fillId="7" borderId="24"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6" fillId="7" borderId="4" xfId="0" applyFont="1" applyFill="1" applyBorder="1"/>
    <xf numFmtId="0" fontId="11" fillId="7" borderId="8" xfId="0" applyFont="1" applyFill="1" applyBorder="1" applyAlignment="1">
      <alignment vertical="center" wrapText="1"/>
    </xf>
    <xf numFmtId="0" fontId="6" fillId="7" borderId="12" xfId="0" applyFont="1" applyFill="1" applyBorder="1"/>
    <xf numFmtId="165" fontId="15" fillId="7" borderId="12" xfId="0" applyNumberFormat="1" applyFont="1" applyFill="1" applyBorder="1" applyAlignment="1">
      <alignment horizontal="right" wrapText="1" indent="1"/>
    </xf>
    <xf numFmtId="165" fontId="15" fillId="7" borderId="24" xfId="0" applyNumberFormat="1" applyFont="1" applyFill="1" applyBorder="1" applyAlignment="1">
      <alignment horizontal="right" wrapText="1" indent="1"/>
    </xf>
    <xf numFmtId="165" fontId="15" fillId="7" borderId="2" xfId="0" applyNumberFormat="1" applyFont="1" applyFill="1" applyBorder="1" applyAlignment="1">
      <alignment horizontal="right" wrapText="1" indent="1"/>
    </xf>
    <xf numFmtId="0" fontId="15" fillId="7" borderId="0" xfId="0" applyFont="1" applyFill="1" applyAlignment="1">
      <alignment horizontal="left"/>
    </xf>
    <xf numFmtId="165" fontId="15" fillId="7" borderId="0" xfId="0" applyNumberFormat="1" applyFont="1" applyFill="1" applyAlignment="1">
      <alignment horizontal="right" wrapText="1" indent="1"/>
    </xf>
    <xf numFmtId="165" fontId="15" fillId="7" borderId="25" xfId="0" applyNumberFormat="1" applyFont="1" applyFill="1" applyBorder="1" applyAlignment="1">
      <alignment horizontal="right" wrapText="1" indent="1"/>
    </xf>
    <xf numFmtId="165" fontId="15" fillId="7" borderId="9" xfId="0" applyNumberFormat="1" applyFont="1" applyFill="1" applyBorder="1" applyAlignment="1">
      <alignment horizontal="right" wrapText="1" indent="1"/>
    </xf>
    <xf numFmtId="0" fontId="6" fillId="7" borderId="14" xfId="0" applyFont="1" applyFill="1" applyBorder="1"/>
    <xf numFmtId="0" fontId="11" fillId="7" borderId="5" xfId="0" applyFont="1" applyFill="1" applyBorder="1" applyAlignment="1">
      <alignment vertical="center" wrapText="1"/>
    </xf>
    <xf numFmtId="0" fontId="11" fillId="7" borderId="13" xfId="0" applyFont="1" applyFill="1" applyBorder="1" applyAlignment="1">
      <alignment horizontal="center" vertical="center" wrapText="1"/>
    </xf>
    <xf numFmtId="0" fontId="11" fillId="7" borderId="11" xfId="0" applyFont="1" applyFill="1" applyBorder="1" applyAlignment="1">
      <alignment horizontal="center" vertical="center" wrapText="1"/>
    </xf>
    <xf numFmtId="0" fontId="18" fillId="7" borderId="0" xfId="0" applyFont="1" applyFill="1"/>
    <xf numFmtId="165" fontId="15" fillId="7" borderId="1" xfId="0" applyNumberFormat="1" applyFont="1" applyFill="1" applyBorder="1" applyAlignment="1">
      <alignment horizontal="right" wrapText="1" indent="1"/>
    </xf>
    <xf numFmtId="165" fontId="15" fillId="7" borderId="7" xfId="0" applyNumberFormat="1" applyFont="1" applyFill="1" applyBorder="1" applyAlignment="1">
      <alignment horizontal="right" wrapText="1" indent="1"/>
    </xf>
    <xf numFmtId="0" fontId="14" fillId="7" borderId="0" xfId="0" applyFont="1" applyFill="1"/>
    <xf numFmtId="0" fontId="18" fillId="7" borderId="0" xfId="0" applyFont="1" applyFill="1" applyAlignment="1">
      <alignment vertical="center"/>
    </xf>
    <xf numFmtId="0" fontId="15" fillId="7" borderId="0" xfId="0" applyFont="1" applyFill="1" applyAlignment="1">
      <alignment horizontal="left" vertical="top"/>
    </xf>
    <xf numFmtId="165" fontId="13" fillId="7" borderId="8" xfId="0" applyNumberFormat="1" applyFont="1" applyFill="1" applyBorder="1" applyAlignment="1">
      <alignment horizontal="right" wrapText="1" indent="1"/>
    </xf>
    <xf numFmtId="0" fontId="16" fillId="7" borderId="14" xfId="0" applyFont="1" applyFill="1" applyBorder="1" applyAlignment="1">
      <alignment vertical="center"/>
    </xf>
    <xf numFmtId="0" fontId="17" fillId="7" borderId="14" xfId="0" applyFont="1" applyFill="1" applyBorder="1" applyAlignment="1">
      <alignment vertical="top" wrapText="1"/>
    </xf>
    <xf numFmtId="0" fontId="11" fillId="7" borderId="5" xfId="0" applyFont="1" applyFill="1" applyBorder="1" applyAlignment="1">
      <alignment horizontal="center" vertical="center" wrapText="1"/>
    </xf>
    <xf numFmtId="165" fontId="15" fillId="7" borderId="9" xfId="0" applyNumberFormat="1" applyFont="1" applyFill="1" applyBorder="1" applyAlignment="1">
      <alignment horizontal="right" vertical="top" wrapText="1" indent="1"/>
    </xf>
    <xf numFmtId="0" fontId="11" fillId="7" borderId="14" xfId="0" applyFont="1" applyFill="1" applyBorder="1" applyAlignment="1">
      <alignment horizontal="center" vertical="center" wrapText="1"/>
    </xf>
    <xf numFmtId="0" fontId="6" fillId="7" borderId="0" xfId="0" applyFont="1" applyFill="1" applyAlignment="1">
      <alignment vertical="top"/>
    </xf>
    <xf numFmtId="165" fontId="15" fillId="7" borderId="7" xfId="0" applyNumberFormat="1" applyFont="1" applyFill="1" applyBorder="1" applyAlignment="1">
      <alignment horizontal="right" vertical="top" wrapText="1"/>
    </xf>
    <xf numFmtId="0" fontId="6" fillId="7" borderId="8" xfId="0" applyFont="1" applyFill="1" applyBorder="1" applyAlignment="1">
      <alignment horizontal="left" vertical="center"/>
    </xf>
    <xf numFmtId="165" fontId="15" fillId="7" borderId="6" xfId="0" applyNumberFormat="1" applyFont="1" applyFill="1" applyBorder="1" applyAlignment="1">
      <alignment horizontal="right" wrapText="1" indent="1"/>
    </xf>
    <xf numFmtId="165" fontId="15" fillId="7" borderId="10" xfId="0" applyNumberFormat="1" applyFont="1" applyFill="1" applyBorder="1" applyAlignment="1">
      <alignment horizontal="right" wrapText="1" indent="1"/>
    </xf>
    <xf numFmtId="165" fontId="15" fillId="7" borderId="10" xfId="0" applyNumberFormat="1" applyFont="1" applyFill="1" applyBorder="1" applyAlignment="1">
      <alignment horizontal="right" vertical="top" wrapText="1" indent="1"/>
    </xf>
    <xf numFmtId="165" fontId="15" fillId="7" borderId="7" xfId="0" applyNumberFormat="1" applyFont="1" applyFill="1" applyBorder="1" applyAlignment="1">
      <alignment horizontal="right" vertical="top" wrapText="1" indent="1"/>
    </xf>
    <xf numFmtId="0" fontId="11" fillId="7" borderId="3" xfId="0" applyFont="1" applyFill="1" applyBorder="1" applyAlignment="1">
      <alignment horizontal="center" vertical="center" wrapText="1"/>
    </xf>
    <xf numFmtId="0" fontId="6" fillId="7" borderId="11" xfId="0" applyFont="1" applyFill="1" applyBorder="1"/>
    <xf numFmtId="0" fontId="11" fillId="7" borderId="14" xfId="0" applyFont="1" applyFill="1" applyBorder="1" applyAlignment="1">
      <alignment vertical="center" wrapText="1"/>
    </xf>
    <xf numFmtId="0" fontId="15" fillId="7" borderId="12" xfId="0" applyFont="1" applyFill="1" applyBorder="1" applyAlignment="1">
      <alignment horizontal="left"/>
    </xf>
    <xf numFmtId="0" fontId="6" fillId="7" borderId="8" xfId="4" applyFont="1" applyFill="1" applyBorder="1" applyAlignment="1">
      <alignment vertical="center"/>
    </xf>
    <xf numFmtId="0" fontId="6" fillId="7" borderId="0" xfId="0" applyFont="1" applyFill="1" applyAlignment="1">
      <alignment horizontal="right" vertical="center"/>
    </xf>
    <xf numFmtId="0" fontId="6" fillId="7" borderId="1" xfId="0" applyFont="1" applyFill="1" applyBorder="1"/>
    <xf numFmtId="0" fontId="12" fillId="7" borderId="12" xfId="0" applyFont="1" applyFill="1" applyBorder="1" applyAlignment="1">
      <alignment vertical="center" wrapText="1"/>
    </xf>
    <xf numFmtId="0" fontId="12" fillId="7" borderId="8" xfId="0" applyFont="1" applyFill="1" applyBorder="1" applyAlignment="1">
      <alignment vertical="center" wrapText="1"/>
    </xf>
    <xf numFmtId="0" fontId="11" fillId="7" borderId="2" xfId="0" applyFont="1" applyFill="1" applyBorder="1" applyAlignment="1">
      <alignment vertical="center" wrapText="1"/>
    </xf>
    <xf numFmtId="165" fontId="15" fillId="7" borderId="5" xfId="0" applyNumberFormat="1" applyFont="1" applyFill="1" applyBorder="1" applyAlignment="1">
      <alignment horizontal="right" wrapText="1" indent="1"/>
    </xf>
    <xf numFmtId="0" fontId="6" fillId="7" borderId="0" xfId="4" applyFont="1" applyFill="1" applyAlignment="1">
      <alignment vertical="center"/>
    </xf>
    <xf numFmtId="0" fontId="28" fillId="7" borderId="12" xfId="4" applyFont="1" applyFill="1" applyBorder="1"/>
    <xf numFmtId="0" fontId="28" fillId="7" borderId="0" xfId="4" applyFont="1" applyFill="1"/>
    <xf numFmtId="0" fontId="21" fillId="7" borderId="0" xfId="4" applyFont="1" applyFill="1" applyAlignment="1">
      <alignment vertical="center"/>
    </xf>
    <xf numFmtId="0" fontId="6" fillId="7" borderId="8" xfId="4" applyFont="1" applyFill="1" applyBorder="1" applyAlignment="1">
      <alignment vertical="center" wrapText="1"/>
    </xf>
    <xf numFmtId="0" fontId="6" fillId="7" borderId="8" xfId="4" applyFont="1" applyFill="1" applyBorder="1" applyAlignment="1">
      <alignment horizontal="right" vertical="center"/>
    </xf>
    <xf numFmtId="0" fontId="6" fillId="7" borderId="14" xfId="4" applyFont="1" applyFill="1" applyBorder="1"/>
    <xf numFmtId="165" fontId="15" fillId="7" borderId="3" xfId="4" applyNumberFormat="1" applyFont="1" applyFill="1" applyBorder="1" applyAlignment="1">
      <alignment horizontal="center" vertical="center" wrapText="1"/>
    </xf>
    <xf numFmtId="0" fontId="6" fillId="7" borderId="4" xfId="4" applyFont="1" applyFill="1" applyBorder="1"/>
    <xf numFmtId="0" fontId="11" fillId="7" borderId="8" xfId="4" applyFont="1" applyFill="1" applyBorder="1" applyAlignment="1">
      <alignment vertical="center" wrapText="1"/>
    </xf>
    <xf numFmtId="0" fontId="6" fillId="7" borderId="8" xfId="4" applyFont="1" applyFill="1" applyBorder="1"/>
    <xf numFmtId="0" fontId="14" fillId="7" borderId="0" xfId="4" applyFont="1" applyFill="1"/>
    <xf numFmtId="165" fontId="15" fillId="7" borderId="2" xfId="4" applyNumberFormat="1" applyFont="1" applyFill="1" applyBorder="1" applyAlignment="1">
      <alignment horizontal="left" wrapText="1"/>
    </xf>
    <xf numFmtId="0" fontId="6" fillId="7" borderId="7" xfId="4" applyFont="1" applyFill="1" applyBorder="1"/>
    <xf numFmtId="0" fontId="15" fillId="7" borderId="12" xfId="4" applyFont="1" applyFill="1" applyBorder="1" applyAlignment="1">
      <alignment horizontal="left"/>
    </xf>
    <xf numFmtId="0" fontId="30" fillId="7" borderId="0" xfId="4" applyFont="1" applyFill="1"/>
    <xf numFmtId="165" fontId="15" fillId="7" borderId="9" xfId="4" applyNumberFormat="1" applyFont="1" applyFill="1" applyBorder="1" applyAlignment="1">
      <alignment horizontal="left" wrapText="1"/>
    </xf>
    <xf numFmtId="0" fontId="15" fillId="7" borderId="0" xfId="4" applyFont="1" applyFill="1" applyAlignment="1">
      <alignment horizontal="left" indent="2"/>
    </xf>
    <xf numFmtId="0" fontId="32" fillId="7" borderId="0" xfId="4" applyFont="1" applyFill="1"/>
    <xf numFmtId="0" fontId="32" fillId="7" borderId="7" xfId="4" applyFont="1" applyFill="1" applyBorder="1"/>
    <xf numFmtId="0" fontId="34" fillId="7" borderId="0" xfId="4" applyFont="1" applyFill="1" applyAlignment="1">
      <alignment horizontal="left"/>
    </xf>
    <xf numFmtId="0" fontId="32" fillId="7" borderId="0" xfId="4" applyFont="1" applyFill="1" applyAlignment="1">
      <alignment vertical="center"/>
    </xf>
    <xf numFmtId="0" fontId="34" fillId="7" borderId="0" xfId="4" applyFont="1" applyFill="1" applyAlignment="1">
      <alignment horizontal="left" vertical="center"/>
    </xf>
    <xf numFmtId="0" fontId="32" fillId="7" borderId="29" xfId="4" applyFont="1" applyFill="1" applyBorder="1" applyAlignment="1">
      <alignment vertical="center"/>
    </xf>
    <xf numFmtId="165" fontId="15" fillId="7" borderId="40" xfId="4" applyNumberFormat="1" applyFont="1" applyFill="1" applyBorder="1" applyAlignment="1">
      <alignment horizontal="left" wrapText="1" indent="1"/>
    </xf>
    <xf numFmtId="165" fontId="15" fillId="7" borderId="31" xfId="4" applyNumberFormat="1" applyFont="1" applyFill="1" applyBorder="1" applyAlignment="1">
      <alignment horizontal="left" wrapText="1" indent="1"/>
    </xf>
    <xf numFmtId="0" fontId="34" fillId="7" borderId="29" xfId="4" applyFont="1" applyFill="1" applyBorder="1" applyAlignment="1">
      <alignment horizontal="left" vertical="center"/>
    </xf>
    <xf numFmtId="165" fontId="15" fillId="7" borderId="29" xfId="4" applyNumberFormat="1" applyFont="1" applyFill="1" applyBorder="1" applyAlignment="1">
      <alignment horizontal="left" wrapText="1" indent="1"/>
    </xf>
    <xf numFmtId="165" fontId="15" fillId="7" borderId="0" xfId="4" applyNumberFormat="1" applyFont="1" applyFill="1" applyAlignment="1">
      <alignment horizontal="left" wrapText="1" indent="1"/>
    </xf>
    <xf numFmtId="0" fontId="14" fillId="7" borderId="0" xfId="4" applyFont="1" applyFill="1" applyAlignment="1">
      <alignment vertical="center"/>
    </xf>
    <xf numFmtId="165" fontId="15" fillId="7" borderId="9" xfId="4" applyNumberFormat="1" applyFont="1" applyFill="1" applyBorder="1" applyAlignment="1">
      <alignment horizontal="left" vertical="center" wrapText="1"/>
    </xf>
    <xf numFmtId="165" fontId="15" fillId="7" borderId="7" xfId="4" applyNumberFormat="1" applyFont="1" applyFill="1" applyBorder="1" applyAlignment="1">
      <alignment horizontal="left" vertical="center" wrapText="1"/>
    </xf>
    <xf numFmtId="0" fontId="6" fillId="7" borderId="7" xfId="4" applyFont="1" applyFill="1" applyBorder="1" applyAlignment="1">
      <alignment vertical="center"/>
    </xf>
    <xf numFmtId="0" fontId="6" fillId="7" borderId="0" xfId="4" applyFont="1" applyFill="1" applyAlignment="1">
      <alignment vertical="top"/>
    </xf>
    <xf numFmtId="165" fontId="15" fillId="7" borderId="5" xfId="4" applyNumberFormat="1" applyFont="1" applyFill="1" applyBorder="1" applyAlignment="1">
      <alignment horizontal="left" vertical="top" wrapText="1"/>
    </xf>
    <xf numFmtId="165" fontId="15" fillId="7" borderId="15" xfId="4" applyNumberFormat="1" applyFont="1" applyFill="1" applyBorder="1" applyAlignment="1">
      <alignment horizontal="left" vertical="top" wrapText="1"/>
    </xf>
    <xf numFmtId="0" fontId="6" fillId="7" borderId="8" xfId="4" applyFont="1" applyFill="1" applyBorder="1" applyAlignment="1">
      <alignment vertical="top"/>
    </xf>
    <xf numFmtId="0" fontId="11" fillId="7" borderId="5" xfId="4" applyFont="1" applyFill="1" applyBorder="1" applyAlignment="1">
      <alignment vertical="center" wrapText="1"/>
    </xf>
    <xf numFmtId="165" fontId="15" fillId="7" borderId="13" xfId="4" applyNumberFormat="1" applyFont="1" applyFill="1" applyBorder="1" applyAlignment="1">
      <alignment horizontal="center" vertical="center" wrapText="1"/>
    </xf>
    <xf numFmtId="165" fontId="15" fillId="7" borderId="14" xfId="4" applyNumberFormat="1" applyFont="1" applyFill="1" applyBorder="1" applyAlignment="1">
      <alignment horizontal="center" vertical="center" wrapText="1"/>
    </xf>
    <xf numFmtId="165" fontId="15" fillId="7" borderId="30" xfId="4" applyNumberFormat="1" applyFont="1" applyFill="1" applyBorder="1" applyAlignment="1">
      <alignment horizontal="left" vertical="center" wrapText="1" indent="1"/>
    </xf>
    <xf numFmtId="165" fontId="15" fillId="7" borderId="30" xfId="4" applyNumberFormat="1" applyFont="1" applyFill="1" applyBorder="1" applyAlignment="1">
      <alignment horizontal="left" wrapText="1" indent="1"/>
    </xf>
    <xf numFmtId="0" fontId="32" fillId="7" borderId="29" xfId="4" applyFont="1" applyFill="1" applyBorder="1"/>
    <xf numFmtId="0" fontId="14" fillId="7" borderId="35" xfId="4" applyFont="1" applyFill="1" applyBorder="1" applyAlignment="1">
      <alignment vertical="center"/>
    </xf>
    <xf numFmtId="0" fontId="15" fillId="7" borderId="35" xfId="4" applyFont="1" applyFill="1" applyBorder="1" applyAlignment="1">
      <alignment horizontal="left" vertical="center"/>
    </xf>
    <xf numFmtId="165" fontId="15" fillId="7" borderId="36" xfId="4" applyNumberFormat="1" applyFont="1" applyFill="1" applyBorder="1" applyAlignment="1">
      <alignment horizontal="left" vertical="center" wrapText="1"/>
    </xf>
    <xf numFmtId="165" fontId="15" fillId="7" borderId="37" xfId="4" applyNumberFormat="1" applyFont="1" applyFill="1" applyBorder="1" applyAlignment="1">
      <alignment horizontal="left" vertical="center" wrapText="1"/>
    </xf>
    <xf numFmtId="0" fontId="30" fillId="7" borderId="35" xfId="4" applyFont="1" applyFill="1" applyBorder="1" applyAlignment="1">
      <alignment vertical="center"/>
    </xf>
    <xf numFmtId="0" fontId="30" fillId="7" borderId="0" xfId="4" applyFont="1" applyFill="1" applyAlignment="1">
      <alignment vertical="center"/>
    </xf>
    <xf numFmtId="165" fontId="34" fillId="7" borderId="10" xfId="4" applyNumberFormat="1" applyFont="1" applyFill="1" applyBorder="1" applyAlignment="1">
      <alignment horizontal="left" wrapText="1" indent="1"/>
    </xf>
    <xf numFmtId="165" fontId="34" fillId="7" borderId="7" xfId="4" applyNumberFormat="1" applyFont="1" applyFill="1" applyBorder="1" applyAlignment="1">
      <alignment horizontal="left" wrapText="1" indent="1"/>
    </xf>
    <xf numFmtId="0" fontId="6" fillId="7" borderId="15" xfId="4" applyFont="1" applyFill="1" applyBorder="1" applyAlignment="1">
      <alignment vertical="top"/>
    </xf>
    <xf numFmtId="0" fontId="16" fillId="7" borderId="14" xfId="4" applyFont="1" applyFill="1" applyBorder="1" applyAlignment="1">
      <alignment vertical="center"/>
    </xf>
    <xf numFmtId="0" fontId="13" fillId="7" borderId="0" xfId="4" applyFont="1" applyFill="1" applyAlignment="1">
      <alignment horizontal="left"/>
    </xf>
    <xf numFmtId="0" fontId="11" fillId="7" borderId="0" xfId="4" applyFont="1" applyFill="1" applyAlignment="1">
      <alignment vertical="center" wrapText="1"/>
    </xf>
    <xf numFmtId="165" fontId="15" fillId="7" borderId="1" xfId="4" applyNumberFormat="1" applyFont="1" applyFill="1" applyBorder="1" applyAlignment="1">
      <alignment horizontal="left" wrapText="1"/>
    </xf>
    <xf numFmtId="165" fontId="13" fillId="7" borderId="12" xfId="4" applyNumberFormat="1" applyFont="1" applyFill="1" applyBorder="1" applyAlignment="1">
      <alignment horizontal="left" wrapText="1"/>
    </xf>
    <xf numFmtId="165" fontId="13" fillId="7" borderId="0" xfId="4" applyNumberFormat="1" applyFont="1" applyFill="1" applyAlignment="1">
      <alignment horizontal="left" wrapText="1"/>
    </xf>
    <xf numFmtId="165" fontId="34" fillId="7" borderId="9" xfId="4" applyNumberFormat="1" applyFont="1" applyFill="1" applyBorder="1" applyAlignment="1">
      <alignment horizontal="left" wrapText="1"/>
    </xf>
    <xf numFmtId="165" fontId="34" fillId="7" borderId="0" xfId="4" applyNumberFormat="1" applyFont="1" applyFill="1" applyAlignment="1">
      <alignment horizontal="left" wrapText="1" indent="1"/>
    </xf>
    <xf numFmtId="165" fontId="34" fillId="7" borderId="9" xfId="4" applyNumberFormat="1" applyFont="1" applyFill="1" applyBorder="1" applyAlignment="1">
      <alignment horizontal="left" wrapText="1" indent="1"/>
    </xf>
    <xf numFmtId="0" fontId="33" fillId="7" borderId="0" xfId="4" applyFont="1" applyFill="1"/>
    <xf numFmtId="165" fontId="15" fillId="7" borderId="0" xfId="4" applyNumberFormat="1" applyFont="1" applyFill="1" applyAlignment="1">
      <alignment horizontal="left" wrapText="1"/>
    </xf>
    <xf numFmtId="165" fontId="13" fillId="7" borderId="0" xfId="4" applyNumberFormat="1" applyFont="1" applyFill="1" applyAlignment="1">
      <alignment horizontal="left" vertical="center" wrapText="1"/>
    </xf>
    <xf numFmtId="165" fontId="15" fillId="7" borderId="0" xfId="4" applyNumberFormat="1" applyFont="1" applyFill="1" applyAlignment="1">
      <alignment horizontal="left" vertical="center" wrapText="1"/>
    </xf>
    <xf numFmtId="165" fontId="13" fillId="7" borderId="7" xfId="4" applyNumberFormat="1" applyFont="1" applyFill="1" applyBorder="1" applyAlignment="1">
      <alignment horizontal="left" wrapText="1"/>
    </xf>
    <xf numFmtId="165" fontId="15" fillId="7" borderId="7" xfId="4" applyNumberFormat="1" applyFont="1" applyFill="1" applyBorder="1" applyAlignment="1">
      <alignment horizontal="left" vertical="top" wrapText="1"/>
    </xf>
    <xf numFmtId="165" fontId="15" fillId="7" borderId="0" xfId="4" applyNumberFormat="1" applyFont="1" applyFill="1" applyAlignment="1">
      <alignment horizontal="left" vertical="top" wrapText="1"/>
    </xf>
    <xf numFmtId="0" fontId="16" fillId="7" borderId="7" xfId="4" applyFont="1" applyFill="1" applyBorder="1" applyAlignment="1">
      <alignment horizontal="left" vertical="center"/>
    </xf>
    <xf numFmtId="165" fontId="15" fillId="7" borderId="10" xfId="4" applyNumberFormat="1" applyFont="1" applyFill="1" applyBorder="1" applyAlignment="1">
      <alignment horizontal="left" vertical="center" wrapText="1"/>
    </xf>
    <xf numFmtId="0" fontId="21" fillId="7" borderId="0" xfId="4" applyFont="1" applyFill="1" applyAlignment="1">
      <alignment vertical="center" wrapText="1"/>
    </xf>
    <xf numFmtId="165" fontId="15" fillId="7" borderId="6" xfId="4" applyNumberFormat="1" applyFont="1" applyFill="1" applyBorder="1" applyAlignment="1">
      <alignment horizontal="left" wrapText="1"/>
    </xf>
    <xf numFmtId="165" fontId="15" fillId="7" borderId="10" xfId="4" applyNumberFormat="1" applyFont="1" applyFill="1" applyBorder="1" applyAlignment="1">
      <alignment horizontal="left" vertical="center" wrapText="1" indent="1"/>
    </xf>
    <xf numFmtId="0" fontId="15" fillId="7" borderId="0" xfId="4" applyFont="1" applyFill="1" applyAlignment="1">
      <alignment horizontal="left" vertical="top"/>
    </xf>
    <xf numFmtId="165" fontId="15" fillId="7" borderId="11" xfId="4" applyNumberFormat="1" applyFont="1" applyFill="1" applyBorder="1" applyAlignment="1">
      <alignment horizontal="center" vertical="center" wrapText="1"/>
    </xf>
    <xf numFmtId="165" fontId="15" fillId="7" borderId="35" xfId="4" applyNumberFormat="1" applyFont="1" applyFill="1" applyBorder="1" applyAlignment="1">
      <alignment horizontal="left" vertical="center" wrapText="1"/>
    </xf>
    <xf numFmtId="0" fontId="6" fillId="7" borderId="4" xfId="4" applyFont="1" applyFill="1" applyBorder="1" applyAlignment="1">
      <alignment vertical="top"/>
    </xf>
    <xf numFmtId="0" fontId="50" fillId="7" borderId="29" xfId="4" applyFont="1" applyFill="1" applyBorder="1" applyAlignment="1">
      <alignment vertical="center"/>
    </xf>
    <xf numFmtId="165" fontId="50" fillId="7" borderId="40" xfId="4" applyNumberFormat="1" applyFont="1" applyFill="1" applyBorder="1" applyAlignment="1">
      <alignment horizontal="left" wrapText="1" indent="1"/>
    </xf>
    <xf numFmtId="165" fontId="49" fillId="7" borderId="31" xfId="4" applyNumberFormat="1" applyFont="1" applyFill="1" applyBorder="1" applyAlignment="1">
      <alignment horizontal="left" wrapText="1" indent="1"/>
    </xf>
    <xf numFmtId="0" fontId="50" fillId="7" borderId="29" xfId="4" applyFont="1" applyFill="1" applyBorder="1" applyAlignment="1">
      <alignment horizontal="left" vertical="center"/>
    </xf>
    <xf numFmtId="165" fontId="49" fillId="7" borderId="29" xfId="4" applyNumberFormat="1" applyFont="1" applyFill="1" applyBorder="1" applyAlignment="1">
      <alignment horizontal="left" wrapText="1" indent="1"/>
    </xf>
    <xf numFmtId="165" fontId="49" fillId="7" borderId="0" xfId="4" applyNumberFormat="1" applyFont="1" applyFill="1" applyAlignment="1">
      <alignment horizontal="left" wrapText="1" indent="1"/>
    </xf>
    <xf numFmtId="0" fontId="50" fillId="7" borderId="0" xfId="4" applyFont="1" applyFill="1"/>
    <xf numFmtId="165" fontId="15" fillId="7" borderId="39" xfId="4" applyNumberFormat="1" applyFont="1" applyFill="1" applyBorder="1" applyAlignment="1">
      <alignment horizontal="left" vertical="center" wrapText="1"/>
    </xf>
    <xf numFmtId="0" fontId="6" fillId="7" borderId="37" xfId="4" applyFont="1" applyFill="1" applyBorder="1" applyAlignment="1">
      <alignment vertical="center"/>
    </xf>
    <xf numFmtId="0" fontId="6" fillId="7" borderId="35" xfId="4" applyFont="1" applyFill="1" applyBorder="1" applyAlignment="1">
      <alignment vertical="center"/>
    </xf>
    <xf numFmtId="165" fontId="34" fillId="7" borderId="7" xfId="4" applyNumberFormat="1" applyFont="1" applyFill="1" applyBorder="1" applyAlignment="1">
      <alignment horizontal="left" wrapText="1"/>
    </xf>
    <xf numFmtId="0" fontId="14" fillId="7" borderId="32" xfId="4" applyFont="1" applyFill="1" applyBorder="1"/>
    <xf numFmtId="0" fontId="15" fillId="7" borderId="32" xfId="4" applyFont="1" applyFill="1" applyBorder="1" applyAlignment="1">
      <alignment horizontal="left"/>
    </xf>
    <xf numFmtId="165" fontId="15" fillId="7" borderId="33" xfId="4" applyNumberFormat="1" applyFont="1" applyFill="1" applyBorder="1" applyAlignment="1">
      <alignment horizontal="left" wrapText="1" indent="1"/>
    </xf>
    <xf numFmtId="165" fontId="15" fillId="7" borderId="34" xfId="4" applyNumberFormat="1" applyFont="1" applyFill="1" applyBorder="1" applyAlignment="1">
      <alignment horizontal="left" wrapText="1" indent="1"/>
    </xf>
    <xf numFmtId="165" fontId="15" fillId="7" borderId="32" xfId="4" applyNumberFormat="1" applyFont="1" applyFill="1" applyBorder="1" applyAlignment="1">
      <alignment horizontal="left" wrapText="1" indent="1"/>
    </xf>
    <xf numFmtId="0" fontId="51" fillId="7" borderId="0" xfId="4" applyFont="1" applyFill="1"/>
    <xf numFmtId="0" fontId="18" fillId="7" borderId="0" xfId="4" applyFont="1" applyFill="1" applyAlignment="1">
      <alignment vertical="center"/>
    </xf>
    <xf numFmtId="0" fontId="14" fillId="7" borderId="32" xfId="4" applyFont="1" applyFill="1" applyBorder="1" applyAlignment="1">
      <alignment vertical="center"/>
    </xf>
    <xf numFmtId="0" fontId="15" fillId="7" borderId="32" xfId="4" applyFont="1" applyFill="1" applyBorder="1" applyAlignment="1">
      <alignment horizontal="left" vertical="center"/>
    </xf>
    <xf numFmtId="165" fontId="15" fillId="7" borderId="33" xfId="4" applyNumberFormat="1" applyFont="1" applyFill="1" applyBorder="1" applyAlignment="1">
      <alignment horizontal="left" vertical="center" wrapText="1"/>
    </xf>
    <xf numFmtId="165" fontId="15" fillId="7" borderId="34" xfId="4" applyNumberFormat="1" applyFont="1" applyFill="1" applyBorder="1" applyAlignment="1">
      <alignment horizontal="left" vertical="center" wrapText="1"/>
    </xf>
    <xf numFmtId="165" fontId="15" fillId="7" borderId="32" xfId="4" applyNumberFormat="1" applyFont="1" applyFill="1" applyBorder="1" applyAlignment="1">
      <alignment horizontal="left" vertical="center" wrapText="1"/>
    </xf>
    <xf numFmtId="165" fontId="15" fillId="7" borderId="4" xfId="4" applyNumberFormat="1" applyFont="1" applyFill="1" applyBorder="1" applyAlignment="1">
      <alignment horizontal="left" vertical="top" wrapText="1"/>
    </xf>
    <xf numFmtId="0" fontId="29" fillId="7" borderId="0" xfId="4" applyFont="1" applyFill="1"/>
    <xf numFmtId="0" fontId="47" fillId="7" borderId="0" xfId="4" applyFont="1" applyFill="1" applyAlignment="1">
      <alignment vertical="center"/>
    </xf>
    <xf numFmtId="0" fontId="22" fillId="7" borderId="0" xfId="4" applyFont="1" applyFill="1" applyAlignment="1">
      <alignment vertical="center"/>
    </xf>
    <xf numFmtId="0" fontId="22" fillId="7" borderId="0" xfId="4" applyFont="1" applyFill="1"/>
    <xf numFmtId="0" fontId="23" fillId="7" borderId="0" xfId="4" applyFont="1" applyFill="1"/>
    <xf numFmtId="0" fontId="27" fillId="7" borderId="0" xfId="4" applyFont="1" applyFill="1"/>
    <xf numFmtId="0" fontId="23" fillId="7" borderId="0" xfId="4" applyFont="1" applyFill="1" applyAlignment="1">
      <alignment vertical="center"/>
    </xf>
    <xf numFmtId="0" fontId="22" fillId="7" borderId="0" xfId="4" applyFont="1" applyFill="1" applyAlignment="1">
      <alignment vertical="top"/>
    </xf>
    <xf numFmtId="0" fontId="30" fillId="7" borderId="32" xfId="4" applyFont="1" applyFill="1" applyBorder="1"/>
    <xf numFmtId="0" fontId="11" fillId="7" borderId="5" xfId="4" applyFont="1" applyFill="1" applyBorder="1" applyAlignment="1">
      <alignment horizontal="center" vertical="center" wrapText="1"/>
    </xf>
    <xf numFmtId="165" fontId="34" fillId="7" borderId="40" xfId="4" applyNumberFormat="1" applyFont="1" applyFill="1" applyBorder="1" applyAlignment="1">
      <alignment horizontal="left" wrapText="1" indent="1"/>
    </xf>
    <xf numFmtId="0" fontId="32" fillId="7" borderId="31" xfId="4" applyFont="1" applyFill="1" applyBorder="1"/>
    <xf numFmtId="0" fontId="6" fillId="7" borderId="29" xfId="4" applyFont="1" applyFill="1" applyBorder="1"/>
    <xf numFmtId="0" fontId="17" fillId="7" borderId="14" xfId="4" applyFont="1" applyFill="1" applyBorder="1" applyAlignment="1">
      <alignment horizontal="justify" vertical="top" wrapText="1"/>
    </xf>
    <xf numFmtId="0" fontId="11" fillId="7" borderId="13" xfId="4" applyFont="1" applyFill="1" applyBorder="1" applyAlignment="1">
      <alignment horizontal="center" vertical="center" wrapText="1"/>
    </xf>
    <xf numFmtId="0" fontId="11" fillId="7" borderId="11" xfId="4" applyFont="1" applyFill="1" applyBorder="1" applyAlignment="1">
      <alignment horizontal="center" vertical="center" wrapText="1"/>
    </xf>
    <xf numFmtId="0" fontId="11" fillId="7" borderId="14" xfId="4" applyFont="1" applyFill="1" applyBorder="1" applyAlignment="1">
      <alignment horizontal="center" vertical="center" wrapText="1"/>
    </xf>
    <xf numFmtId="3" fontId="37" fillId="7" borderId="0" xfId="4" applyNumberFormat="1" applyFont="1" applyFill="1"/>
    <xf numFmtId="0" fontId="37" fillId="7" borderId="0" xfId="4" applyFont="1" applyFill="1"/>
    <xf numFmtId="165" fontId="15" fillId="7" borderId="30" xfId="4" applyNumberFormat="1" applyFont="1" applyFill="1" applyBorder="1" applyAlignment="1">
      <alignment horizontal="left" wrapText="1"/>
    </xf>
    <xf numFmtId="165" fontId="15" fillId="7" borderId="31" xfId="4" applyNumberFormat="1" applyFont="1" applyFill="1" applyBorder="1" applyAlignment="1">
      <alignment horizontal="left" wrapText="1"/>
    </xf>
    <xf numFmtId="0" fontId="18" fillId="7" borderId="35" xfId="4" applyFont="1" applyFill="1" applyBorder="1" applyAlignment="1">
      <alignment vertical="center"/>
    </xf>
    <xf numFmtId="0" fontId="6" fillId="7" borderId="10" xfId="4" applyFont="1" applyFill="1" applyBorder="1" applyAlignment="1">
      <alignment vertical="top"/>
    </xf>
    <xf numFmtId="0" fontId="17" fillId="7" borderId="14" xfId="4" applyFont="1" applyFill="1" applyBorder="1" applyAlignment="1">
      <alignment vertical="top" wrapText="1"/>
    </xf>
    <xf numFmtId="0" fontId="6" fillId="7" borderId="35" xfId="4" applyFont="1" applyFill="1" applyBorder="1"/>
    <xf numFmtId="0" fontId="28" fillId="7" borderId="0" xfId="4" applyFont="1" applyFill="1" applyAlignment="1">
      <alignment vertical="top" wrapText="1"/>
    </xf>
    <xf numFmtId="0" fontId="17" fillId="7" borderId="0" xfId="4" applyFont="1" applyFill="1" applyAlignment="1">
      <alignment vertical="top" wrapText="1"/>
    </xf>
    <xf numFmtId="165" fontId="24" fillId="7" borderId="0" xfId="4" applyNumberFormat="1" applyFont="1" applyFill="1" applyAlignment="1">
      <alignment horizontal="left" wrapText="1"/>
    </xf>
    <xf numFmtId="165" fontId="26" fillId="7" borderId="0" xfId="4" applyNumberFormat="1" applyFont="1" applyFill="1" applyAlignment="1">
      <alignment horizontal="left" wrapText="1" indent="1"/>
    </xf>
    <xf numFmtId="165" fontId="26" fillId="7" borderId="0" xfId="4" applyNumberFormat="1" applyFont="1" applyFill="1" applyAlignment="1">
      <alignment horizontal="left" wrapText="1"/>
    </xf>
    <xf numFmtId="0" fontId="6" fillId="7" borderId="32" xfId="4" applyFont="1" applyFill="1" applyBorder="1" applyAlignment="1">
      <alignment vertical="center"/>
    </xf>
    <xf numFmtId="165" fontId="15" fillId="7" borderId="38" xfId="4" applyNumberFormat="1" applyFont="1" applyFill="1" applyBorder="1" applyAlignment="1">
      <alignment horizontal="left" vertical="center" wrapText="1"/>
    </xf>
    <xf numFmtId="165" fontId="13" fillId="7" borderId="32" xfId="4" applyNumberFormat="1" applyFont="1" applyFill="1" applyBorder="1" applyAlignment="1">
      <alignment horizontal="left" vertical="center" wrapText="1"/>
    </xf>
    <xf numFmtId="165" fontId="26" fillId="7" borderId="0" xfId="4" applyNumberFormat="1" applyFont="1" applyFill="1" applyAlignment="1">
      <alignment horizontal="left" vertical="center" wrapText="1"/>
    </xf>
    <xf numFmtId="165" fontId="26" fillId="7" borderId="0" xfId="4" applyNumberFormat="1" applyFont="1" applyFill="1" applyAlignment="1">
      <alignment horizontal="left" vertical="top" wrapText="1"/>
    </xf>
    <xf numFmtId="0" fontId="10" fillId="7" borderId="0" xfId="4" applyFont="1" applyFill="1"/>
    <xf numFmtId="165" fontId="15" fillId="7" borderId="7" xfId="4" applyNumberFormat="1" applyFont="1" applyFill="1" applyBorder="1" applyAlignment="1">
      <alignment horizontal="left" vertical="center" wrapText="1" indent="1"/>
    </xf>
    <xf numFmtId="168" fontId="45" fillId="7" borderId="0" xfId="20" applyNumberFormat="1" applyFont="1" applyFill="1"/>
    <xf numFmtId="165" fontId="15" fillId="7" borderId="1" xfId="4" applyNumberFormat="1" applyFont="1" applyFill="1" applyBorder="1" applyAlignment="1">
      <alignment horizontal="left" vertical="center" wrapText="1"/>
    </xf>
    <xf numFmtId="165" fontId="13" fillId="7" borderId="12" xfId="4" applyNumberFormat="1" applyFont="1" applyFill="1" applyBorder="1" applyAlignment="1">
      <alignment horizontal="left" vertical="center" wrapText="1"/>
    </xf>
    <xf numFmtId="165" fontId="24" fillId="7" borderId="0" xfId="4" applyNumberFormat="1" applyFont="1" applyFill="1" applyAlignment="1">
      <alignment horizontal="left" vertical="center" wrapText="1"/>
    </xf>
    <xf numFmtId="0" fontId="16" fillId="7" borderId="7" xfId="4" applyFont="1" applyFill="1" applyBorder="1" applyAlignment="1">
      <alignment horizontal="left"/>
    </xf>
    <xf numFmtId="165" fontId="15" fillId="7" borderId="6" xfId="4" applyNumberFormat="1" applyFont="1" applyFill="1" applyBorder="1" applyAlignment="1">
      <alignment horizontal="center" vertical="center" wrapText="1"/>
    </xf>
    <xf numFmtId="168" fontId="44" fillId="7" borderId="0" xfId="20" applyNumberFormat="1" applyFont="1" applyFill="1" applyAlignment="1">
      <alignment vertical="center"/>
    </xf>
    <xf numFmtId="165" fontId="15" fillId="7" borderId="10" xfId="4" applyNumberFormat="1" applyFont="1" applyFill="1" applyBorder="1" applyAlignment="1">
      <alignment horizontal="left" vertical="top" wrapText="1"/>
    </xf>
    <xf numFmtId="0" fontId="29" fillId="7" borderId="12" xfId="4" applyFont="1" applyFill="1" applyBorder="1"/>
    <xf numFmtId="0" fontId="22" fillId="7" borderId="8" xfId="4" applyFont="1" applyFill="1" applyBorder="1" applyAlignment="1">
      <alignment vertical="center"/>
    </xf>
    <xf numFmtId="0" fontId="22" fillId="7" borderId="12" xfId="4" applyFont="1" applyFill="1" applyBorder="1"/>
    <xf numFmtId="0" fontId="6" fillId="7" borderId="12" xfId="4" applyFont="1" applyFill="1" applyBorder="1"/>
    <xf numFmtId="0" fontId="11" fillId="7" borderId="12" xfId="4" applyFont="1" applyFill="1" applyBorder="1" applyAlignment="1">
      <alignment vertical="center" wrapText="1"/>
    </xf>
    <xf numFmtId="0" fontId="22" fillId="7" borderId="8" xfId="4" applyFont="1" applyFill="1" applyBorder="1"/>
    <xf numFmtId="165" fontId="15" fillId="7" borderId="12" xfId="4" applyNumberFormat="1" applyFont="1" applyFill="1" applyBorder="1" applyAlignment="1">
      <alignment horizontal="left" wrapText="1"/>
    </xf>
    <xf numFmtId="165" fontId="34" fillId="7" borderId="0" xfId="4" applyNumberFormat="1" applyFont="1" applyFill="1" applyAlignment="1">
      <alignment horizontal="left" wrapText="1"/>
    </xf>
    <xf numFmtId="0" fontId="22" fillId="7" borderId="35" xfId="4" applyFont="1" applyFill="1" applyBorder="1" applyAlignment="1">
      <alignment vertical="center"/>
    </xf>
    <xf numFmtId="0" fontId="22" fillId="7" borderId="4" xfId="4" applyFont="1" applyFill="1" applyBorder="1"/>
    <xf numFmtId="0" fontId="22" fillId="7" borderId="14" xfId="4" applyFont="1" applyFill="1" applyBorder="1"/>
    <xf numFmtId="0" fontId="11" fillId="7" borderId="2" xfId="4" applyFont="1" applyFill="1" applyBorder="1" applyAlignment="1">
      <alignment vertical="center" wrapText="1"/>
    </xf>
    <xf numFmtId="0" fontId="12" fillId="7" borderId="8" xfId="4" applyFont="1" applyFill="1" applyBorder="1" applyAlignment="1">
      <alignment vertical="center" wrapText="1"/>
    </xf>
    <xf numFmtId="0" fontId="12" fillId="7" borderId="14" xfId="4" applyFont="1" applyFill="1" applyBorder="1" applyAlignment="1">
      <alignment horizontal="center" vertical="center" wrapText="1"/>
    </xf>
    <xf numFmtId="165" fontId="34" fillId="7" borderId="10" xfId="4" applyNumberFormat="1" applyFont="1" applyFill="1" applyBorder="1" applyAlignment="1">
      <alignment horizontal="left" wrapText="1"/>
    </xf>
    <xf numFmtId="0" fontId="30" fillId="7" borderId="32" xfId="4" applyFont="1" applyFill="1" applyBorder="1" applyAlignment="1">
      <alignment vertical="center"/>
    </xf>
    <xf numFmtId="165" fontId="15" fillId="7" borderId="33" xfId="4" applyNumberFormat="1" applyFont="1" applyFill="1" applyBorder="1" applyAlignment="1">
      <alignment horizontal="left" wrapText="1"/>
    </xf>
    <xf numFmtId="165" fontId="15" fillId="7" borderId="34" xfId="4" applyNumberFormat="1" applyFont="1" applyFill="1" applyBorder="1" applyAlignment="1">
      <alignment horizontal="left" wrapText="1"/>
    </xf>
    <xf numFmtId="0" fontId="6" fillId="7" borderId="7" xfId="4" applyFont="1" applyFill="1" applyBorder="1" applyAlignment="1">
      <alignment vertical="top"/>
    </xf>
    <xf numFmtId="0" fontId="6" fillId="7" borderId="1" xfId="4" applyFont="1" applyFill="1" applyBorder="1"/>
    <xf numFmtId="0" fontId="29" fillId="7" borderId="0" xfId="4" applyFont="1" applyFill="1" applyAlignment="1">
      <alignment vertical="top" wrapText="1"/>
    </xf>
    <xf numFmtId="0" fontId="12" fillId="7" borderId="5" xfId="4" applyFont="1" applyFill="1" applyBorder="1" applyAlignment="1">
      <alignment vertical="center" wrapText="1"/>
    </xf>
    <xf numFmtId="165" fontId="13" fillId="7" borderId="13" xfId="4" applyNumberFormat="1" applyFont="1" applyFill="1" applyBorder="1" applyAlignment="1">
      <alignment horizontal="center" vertical="center" wrapText="1"/>
    </xf>
    <xf numFmtId="165" fontId="13" fillId="7" borderId="14" xfId="4" applyNumberFormat="1" applyFont="1" applyFill="1" applyBorder="1" applyAlignment="1">
      <alignment horizontal="center" vertical="center" wrapText="1"/>
    </xf>
    <xf numFmtId="0" fontId="36" fillId="7" borderId="0" xfId="4" applyFont="1" applyFill="1" applyAlignment="1">
      <alignment vertical="top" wrapText="1"/>
    </xf>
    <xf numFmtId="165" fontId="34" fillId="7" borderId="41" xfId="4" applyNumberFormat="1" applyFont="1" applyFill="1" applyBorder="1" applyAlignment="1">
      <alignment horizontal="left" wrapText="1" indent="1"/>
    </xf>
    <xf numFmtId="165" fontId="24" fillId="7" borderId="12" xfId="4" applyNumberFormat="1" applyFont="1" applyFill="1" applyBorder="1" applyAlignment="1">
      <alignment horizontal="left" wrapText="1"/>
    </xf>
    <xf numFmtId="165" fontId="25" fillId="7" borderId="0" xfId="4" applyNumberFormat="1" applyFont="1" applyFill="1" applyAlignment="1">
      <alignment horizontal="left" wrapText="1" indent="1"/>
    </xf>
    <xf numFmtId="165" fontId="34" fillId="7" borderId="31" xfId="4" applyNumberFormat="1" applyFont="1" applyFill="1" applyBorder="1" applyAlignment="1">
      <alignment horizontal="left" wrapText="1" indent="1"/>
    </xf>
    <xf numFmtId="0" fontId="14" fillId="7" borderId="12" xfId="4" applyFont="1" applyFill="1" applyBorder="1"/>
    <xf numFmtId="0" fontId="15" fillId="7" borderId="12" xfId="4" applyFont="1" applyFill="1" applyBorder="1" applyAlignment="1">
      <alignment horizontal="left" vertical="center"/>
    </xf>
    <xf numFmtId="165" fontId="15" fillId="7" borderId="6" xfId="4" applyNumberFormat="1" applyFont="1" applyFill="1" applyBorder="1" applyAlignment="1">
      <alignment horizontal="left" vertical="center" wrapText="1"/>
    </xf>
    <xf numFmtId="0" fontId="30" fillId="7" borderId="12" xfId="4" applyFont="1" applyFill="1" applyBorder="1"/>
    <xf numFmtId="0" fontId="18" fillId="7" borderId="0" xfId="4" applyFont="1" applyFill="1" applyAlignment="1">
      <alignment horizontal="left"/>
    </xf>
    <xf numFmtId="0" fontId="22" fillId="7" borderId="0" xfId="4" applyFont="1" applyFill="1" applyAlignment="1">
      <alignment horizontal="left"/>
    </xf>
    <xf numFmtId="0" fontId="1" fillId="7" borderId="0" xfId="16" applyFill="1" applyAlignment="1">
      <alignment horizontal="left"/>
    </xf>
    <xf numFmtId="0" fontId="33" fillId="7" borderId="12" xfId="4" applyFont="1" applyFill="1" applyBorder="1" applyAlignment="1">
      <alignment horizontal="left" vertical="center"/>
    </xf>
    <xf numFmtId="0" fontId="34" fillId="7" borderId="12" xfId="4" applyFont="1" applyFill="1" applyBorder="1" applyAlignment="1">
      <alignment horizontal="left" vertical="center"/>
    </xf>
    <xf numFmtId="165" fontId="34" fillId="7" borderId="6" xfId="4" applyNumberFormat="1" applyFont="1" applyFill="1" applyBorder="1" applyAlignment="1">
      <alignment horizontal="left" vertical="center" wrapText="1"/>
    </xf>
    <xf numFmtId="165" fontId="34" fillId="7" borderId="1" xfId="4" applyNumberFormat="1" applyFont="1" applyFill="1" applyBorder="1" applyAlignment="1">
      <alignment horizontal="left" vertical="center" wrapText="1"/>
    </xf>
    <xf numFmtId="165" fontId="34" fillId="7" borderId="12" xfId="4" applyNumberFormat="1" applyFont="1" applyFill="1" applyBorder="1" applyAlignment="1">
      <alignment horizontal="left" vertical="center" wrapText="1"/>
    </xf>
    <xf numFmtId="0" fontId="27" fillId="7" borderId="0" xfId="4" applyFont="1" applyFill="1" applyAlignment="1">
      <alignment horizontal="left" vertical="center"/>
    </xf>
    <xf numFmtId="0" fontId="35" fillId="7" borderId="0" xfId="16" applyFont="1" applyFill="1" applyAlignment="1">
      <alignment horizontal="left" vertical="center"/>
    </xf>
    <xf numFmtId="0" fontId="6" fillId="7" borderId="29" xfId="4" applyFont="1" applyFill="1" applyBorder="1" applyAlignment="1">
      <alignment vertical="center"/>
    </xf>
    <xf numFmtId="0" fontId="15" fillId="7" borderId="29" xfId="4" applyFont="1" applyFill="1" applyBorder="1" applyAlignment="1">
      <alignment horizontal="left" indent="2"/>
    </xf>
    <xf numFmtId="165" fontId="15" fillId="7" borderId="31" xfId="4" applyNumberFormat="1" applyFont="1" applyFill="1" applyBorder="1" applyAlignment="1">
      <alignment wrapText="1"/>
    </xf>
    <xf numFmtId="165" fontId="15" fillId="7" borderId="29" xfId="4" applyNumberFormat="1" applyFont="1" applyFill="1" applyBorder="1" applyAlignment="1">
      <alignment wrapText="1"/>
    </xf>
    <xf numFmtId="0" fontId="33" fillId="7" borderId="32" xfId="4" applyFont="1" applyFill="1" applyBorder="1" applyAlignment="1">
      <alignment horizontal="left" vertical="center"/>
    </xf>
    <xf numFmtId="0" fontId="34" fillId="7" borderId="32" xfId="4" applyFont="1" applyFill="1" applyBorder="1" applyAlignment="1">
      <alignment horizontal="left" vertical="center"/>
    </xf>
    <xf numFmtId="165" fontId="34" fillId="7" borderId="33" xfId="4" applyNumberFormat="1" applyFont="1" applyFill="1" applyBorder="1" applyAlignment="1">
      <alignment horizontal="left" vertical="center" wrapText="1"/>
    </xf>
    <xf numFmtId="165" fontId="34" fillId="7" borderId="34" xfId="4" applyNumberFormat="1" applyFont="1" applyFill="1" applyBorder="1" applyAlignment="1">
      <alignment horizontal="left" vertical="center" wrapText="1"/>
    </xf>
    <xf numFmtId="165" fontId="34" fillId="7" borderId="32" xfId="4" applyNumberFormat="1" applyFont="1" applyFill="1" applyBorder="1" applyAlignment="1">
      <alignment horizontal="left" vertical="center" wrapText="1"/>
    </xf>
    <xf numFmtId="0" fontId="18" fillId="7" borderId="0" xfId="4" applyFont="1" applyFill="1"/>
    <xf numFmtId="0" fontId="15" fillId="7" borderId="0" xfId="4" applyFont="1" applyFill="1" applyAlignment="1">
      <alignment horizontal="left" indent="4"/>
    </xf>
    <xf numFmtId="0" fontId="15" fillId="7" borderId="29" xfId="4" applyFont="1" applyFill="1" applyBorder="1" applyAlignment="1">
      <alignment horizontal="left" indent="4"/>
    </xf>
    <xf numFmtId="0" fontId="35" fillId="7" borderId="0" xfId="16" applyFont="1" applyFill="1"/>
    <xf numFmtId="0" fontId="15" fillId="7" borderId="0" xfId="4" applyFont="1" applyFill="1" applyAlignment="1">
      <alignment horizontal="left" wrapText="1" indent="4"/>
    </xf>
    <xf numFmtId="0" fontId="15" fillId="7" borderId="29" xfId="4" applyFont="1" applyFill="1" applyBorder="1" applyAlignment="1">
      <alignment horizontal="left" vertical="center" indent="2"/>
    </xf>
    <xf numFmtId="0" fontId="27" fillId="7" borderId="0" xfId="4" applyFont="1" applyFill="1" applyAlignment="1">
      <alignment horizontal="left"/>
    </xf>
    <xf numFmtId="0" fontId="35" fillId="7" borderId="0" xfId="16" applyFont="1" applyFill="1" applyAlignment="1">
      <alignment horizontal="left"/>
    </xf>
    <xf numFmtId="165" fontId="15" fillId="7" borderId="7" xfId="17" applyNumberFormat="1" applyFont="1" applyFill="1" applyBorder="1" applyAlignment="1">
      <alignment horizontal="left" wrapText="1"/>
    </xf>
    <xf numFmtId="0" fontId="42" fillId="7" borderId="0" xfId="16" applyFont="1" applyFill="1"/>
    <xf numFmtId="0" fontId="7" fillId="7" borderId="0" xfId="4" applyFont="1" applyFill="1" applyAlignment="1">
      <alignment horizontal="left" vertical="center" wrapText="1"/>
    </xf>
    <xf numFmtId="0" fontId="41" fillId="7" borderId="0" xfId="16" applyFont="1" applyFill="1" applyAlignment="1">
      <alignment horizontal="left" vertical="top" wrapText="1"/>
    </xf>
    <xf numFmtId="0" fontId="21" fillId="7" borderId="22" xfId="19" applyFont="1" applyFill="1" applyBorder="1" applyAlignment="1">
      <alignment horizontal="left" vertical="center"/>
    </xf>
    <xf numFmtId="0" fontId="17" fillId="7" borderId="14" xfId="4" applyFont="1" applyFill="1" applyBorder="1" applyAlignment="1">
      <alignment horizontal="justify" vertical="top" wrapText="1"/>
    </xf>
    <xf numFmtId="165" fontId="15" fillId="7" borderId="6" xfId="4" applyNumberFormat="1" applyFont="1" applyFill="1" applyBorder="1" applyAlignment="1">
      <alignment horizontal="center" vertical="center" wrapText="1"/>
    </xf>
    <xf numFmtId="165" fontId="15" fillId="7" borderId="15" xfId="4" applyNumberFormat="1" applyFont="1" applyFill="1" applyBorder="1" applyAlignment="1">
      <alignment horizontal="center" vertical="center" wrapText="1"/>
    </xf>
    <xf numFmtId="0" fontId="11" fillId="7" borderId="6" xfId="4" quotePrefix="1" applyFont="1" applyFill="1" applyBorder="1" applyAlignment="1">
      <alignment horizontal="center" vertical="center" wrapText="1"/>
    </xf>
    <xf numFmtId="0" fontId="11" fillId="7" borderId="1" xfId="4" quotePrefix="1" applyFont="1" applyFill="1" applyBorder="1" applyAlignment="1">
      <alignment horizontal="center" vertical="center" wrapText="1"/>
    </xf>
    <xf numFmtId="0" fontId="11" fillId="7" borderId="14" xfId="4" quotePrefix="1" applyFont="1" applyFill="1" applyBorder="1" applyAlignment="1">
      <alignment horizontal="center" vertical="center" wrapText="1"/>
    </xf>
    <xf numFmtId="0" fontId="11" fillId="7" borderId="11" xfId="4" quotePrefix="1" applyFont="1" applyFill="1" applyBorder="1" applyAlignment="1">
      <alignment horizontal="center" vertical="center" wrapText="1"/>
    </xf>
    <xf numFmtId="0" fontId="11" fillId="7" borderId="3" xfId="4" quotePrefix="1" applyFont="1" applyFill="1" applyBorder="1" applyAlignment="1">
      <alignment horizontal="center" vertical="center" wrapText="1"/>
    </xf>
    <xf numFmtId="165" fontId="13" fillId="7" borderId="6" xfId="4" applyNumberFormat="1" applyFont="1" applyFill="1" applyBorder="1" applyAlignment="1">
      <alignment horizontal="center" vertical="center" wrapText="1"/>
    </xf>
    <xf numFmtId="165" fontId="13" fillId="7" borderId="15" xfId="4" applyNumberFormat="1" applyFont="1" applyFill="1" applyBorder="1" applyAlignment="1">
      <alignment horizontal="center" vertical="center" wrapText="1"/>
    </xf>
    <xf numFmtId="0" fontId="10" fillId="7" borderId="14" xfId="4" applyFont="1" applyFill="1" applyBorder="1" applyAlignment="1">
      <alignment horizontal="justify" vertical="top" wrapText="1"/>
    </xf>
    <xf numFmtId="0" fontId="11" fillId="7" borderId="6"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11" fillId="7" borderId="11" xfId="0" quotePrefix="1" applyFont="1" applyFill="1" applyBorder="1" applyAlignment="1">
      <alignment horizontal="center" vertical="center" wrapText="1"/>
    </xf>
    <xf numFmtId="0" fontId="11" fillId="7" borderId="14" xfId="0" quotePrefix="1" applyFont="1" applyFill="1" applyBorder="1" applyAlignment="1">
      <alignment horizontal="center" vertical="center" wrapText="1"/>
    </xf>
    <xf numFmtId="0" fontId="17" fillId="7" borderId="14" xfId="0" applyFont="1" applyFill="1" applyBorder="1" applyAlignment="1">
      <alignment horizontal="left" vertical="top" wrapText="1"/>
    </xf>
    <xf numFmtId="0" fontId="11" fillId="7" borderId="3" xfId="0" quotePrefix="1" applyFont="1" applyFill="1" applyBorder="1" applyAlignment="1">
      <alignment horizontal="center" vertical="center" wrapText="1"/>
    </xf>
    <xf numFmtId="0" fontId="28" fillId="7" borderId="12" xfId="0" applyFont="1" applyFill="1" applyBorder="1" applyAlignment="1">
      <alignment horizontal="left" vertical="top" wrapText="1"/>
    </xf>
    <xf numFmtId="0" fontId="17" fillId="7" borderId="14" xfId="0" applyFont="1" applyFill="1" applyBorder="1" applyAlignment="1">
      <alignment horizontal="justify" vertical="top" wrapText="1"/>
    </xf>
    <xf numFmtId="0" fontId="6" fillId="7" borderId="0" xfId="0" applyFont="1" applyFill="1" applyAlignment="1">
      <alignment horizontal="left" vertical="center" wrapText="1"/>
    </xf>
    <xf numFmtId="0" fontId="10" fillId="7" borderId="14" xfId="0" applyFont="1" applyFill="1" applyBorder="1" applyAlignment="1">
      <alignment horizontal="justify" vertical="top" wrapText="1"/>
    </xf>
    <xf numFmtId="0" fontId="10" fillId="7" borderId="14" xfId="1" applyFont="1" applyFill="1" applyBorder="1" applyAlignment="1">
      <alignment horizontal="left" vertical="top" wrapText="1"/>
    </xf>
    <xf numFmtId="0" fontId="11" fillId="7" borderId="6" xfId="1" applyFont="1" applyFill="1" applyBorder="1" applyAlignment="1">
      <alignment horizontal="center" vertical="center" wrapText="1"/>
    </xf>
    <xf numFmtId="0" fontId="11" fillId="7" borderId="15" xfId="1" applyFont="1" applyFill="1" applyBorder="1" applyAlignment="1">
      <alignment horizontal="center" vertical="center" wrapText="1"/>
    </xf>
    <xf numFmtId="0" fontId="11" fillId="7" borderId="11" xfId="1" quotePrefix="1" applyFont="1" applyFill="1" applyBorder="1" applyAlignment="1">
      <alignment horizontal="center" vertical="center" wrapText="1"/>
    </xf>
    <xf numFmtId="0" fontId="11" fillId="7" borderId="14" xfId="1" applyFont="1" applyFill="1" applyBorder="1" applyAlignment="1">
      <alignment horizontal="center" vertical="center" wrapText="1"/>
    </xf>
    <xf numFmtId="0" fontId="11" fillId="7" borderId="3" xfId="1" applyFont="1" applyFill="1" applyBorder="1" applyAlignment="1">
      <alignment horizontal="center" vertical="center" wrapText="1"/>
    </xf>
    <xf numFmtId="0" fontId="11" fillId="7" borderId="1" xfId="1" applyFont="1" applyFill="1" applyBorder="1" applyAlignment="1">
      <alignment horizontal="center" vertical="center" wrapText="1"/>
    </xf>
    <xf numFmtId="0" fontId="11" fillId="7" borderId="12" xfId="1" applyFont="1" applyFill="1" applyBorder="1" applyAlignment="1">
      <alignment horizontal="center" vertical="center" wrapText="1"/>
    </xf>
    <xf numFmtId="0" fontId="11" fillId="7" borderId="4" xfId="1" applyFont="1" applyFill="1" applyBorder="1" applyAlignment="1">
      <alignment horizontal="center" vertical="center" wrapText="1"/>
    </xf>
    <xf numFmtId="0" fontId="11" fillId="7" borderId="8" xfId="1" applyFont="1" applyFill="1" applyBorder="1" applyAlignment="1">
      <alignment horizontal="center" vertical="center" wrapText="1"/>
    </xf>
    <xf numFmtId="0" fontId="17" fillId="7" borderId="14" xfId="1" quotePrefix="1" applyFont="1" applyFill="1" applyBorder="1" applyAlignment="1">
      <alignment horizontal="justify" vertical="top" wrapText="1"/>
    </xf>
    <xf numFmtId="0" fontId="11" fillId="7" borderId="3" xfId="1" quotePrefix="1" applyFont="1" applyFill="1" applyBorder="1" applyAlignment="1">
      <alignment horizontal="center" vertical="center" wrapText="1"/>
    </xf>
    <xf numFmtId="0" fontId="11" fillId="7" borderId="11" xfId="1" applyFont="1" applyFill="1" applyBorder="1" applyAlignment="1">
      <alignment horizontal="center" vertical="center" wrapText="1"/>
    </xf>
    <xf numFmtId="0" fontId="17" fillId="7" borderId="14" xfId="1" quotePrefix="1" applyFont="1" applyFill="1" applyBorder="1" applyAlignment="1">
      <alignment horizontal="left" vertical="top" wrapText="1"/>
    </xf>
    <xf numFmtId="0" fontId="11" fillId="7" borderId="12" xfId="6" applyFont="1" applyFill="1" applyBorder="1" applyAlignment="1">
      <alignment horizontal="center" vertical="center"/>
    </xf>
    <xf numFmtId="0" fontId="11" fillId="7" borderId="2" xfId="6" applyFont="1" applyFill="1" applyBorder="1" applyAlignment="1">
      <alignment horizontal="center" vertical="center"/>
    </xf>
    <xf numFmtId="0" fontId="11" fillId="7" borderId="8" xfId="6" applyFont="1" applyFill="1" applyBorder="1" applyAlignment="1">
      <alignment horizontal="center" vertical="center"/>
    </xf>
    <xf numFmtId="0" fontId="11" fillId="7" borderId="5" xfId="6" applyFont="1" applyFill="1" applyBorder="1" applyAlignment="1">
      <alignment horizontal="center" vertical="center"/>
    </xf>
    <xf numFmtId="0" fontId="10" fillId="7" borderId="14" xfId="6" quotePrefix="1" applyFont="1" applyFill="1" applyBorder="1" applyAlignment="1">
      <alignment horizontal="left" vertical="top" wrapText="1"/>
    </xf>
    <xf numFmtId="0" fontId="11" fillId="7" borderId="0" xfId="6" applyFont="1" applyFill="1" applyAlignment="1">
      <alignment horizontal="center" vertical="center"/>
    </xf>
    <xf numFmtId="0" fontId="11" fillId="7" borderId="9" xfId="6" applyFont="1" applyFill="1" applyBorder="1" applyAlignment="1">
      <alignment horizontal="center" vertical="center"/>
    </xf>
    <xf numFmtId="1" fontId="11" fillId="7" borderId="11" xfId="6" applyNumberFormat="1" applyFont="1" applyFill="1" applyBorder="1" applyAlignment="1">
      <alignment horizontal="center" vertical="center"/>
    </xf>
    <xf numFmtId="1" fontId="11" fillId="7" borderId="14" xfId="6" applyNumberFormat="1" applyFont="1" applyFill="1" applyBorder="1" applyAlignment="1">
      <alignment horizontal="center" vertical="center"/>
    </xf>
    <xf numFmtId="1" fontId="11" fillId="7" borderId="3" xfId="6" applyNumberFormat="1" applyFont="1" applyFill="1" applyBorder="1" applyAlignment="1">
      <alignment horizontal="center" vertical="center"/>
    </xf>
    <xf numFmtId="1" fontId="11" fillId="7" borderId="1" xfId="6" applyNumberFormat="1" applyFont="1" applyFill="1" applyBorder="1" applyAlignment="1">
      <alignment horizontal="center" vertical="center" wrapText="1"/>
    </xf>
    <xf numFmtId="1" fontId="11" fillId="7" borderId="12" xfId="6" applyNumberFormat="1" applyFont="1" applyFill="1" applyBorder="1" applyAlignment="1">
      <alignment horizontal="center" vertical="center" wrapText="1"/>
    </xf>
    <xf numFmtId="0" fontId="11" fillId="7" borderId="1" xfId="6" applyFont="1" applyFill="1" applyBorder="1" applyAlignment="1">
      <alignment horizontal="center" vertical="center"/>
    </xf>
    <xf numFmtId="1" fontId="11" fillId="7" borderId="12" xfId="6" applyNumberFormat="1" applyFont="1" applyFill="1" applyBorder="1" applyAlignment="1">
      <alignment horizontal="center" vertical="center"/>
    </xf>
    <xf numFmtId="0" fontId="28" fillId="7" borderId="0" xfId="0" applyFont="1" applyFill="1" applyAlignment="1">
      <alignment horizontal="left" wrapText="1"/>
    </xf>
  </cellXfs>
  <cellStyles count="21">
    <cellStyle name="Comma" xfId="20" builtinId="3"/>
    <cellStyle name="Comma 2" xfId="8" xr:uid="{00000000-0005-0000-0000-000001000000}"/>
    <cellStyle name="Normal" xfId="0" builtinId="0"/>
    <cellStyle name="Normal 2" xfId="2" xr:uid="{00000000-0005-0000-0000-000003000000}"/>
    <cellStyle name="Normal 2 2" xfId="4" xr:uid="{00000000-0005-0000-0000-000004000000}"/>
    <cellStyle name="Normal 2 3" xfId="6" xr:uid="{00000000-0005-0000-0000-000005000000}"/>
    <cellStyle name="Normal 3" xfId="1" xr:uid="{00000000-0005-0000-0000-000006000000}"/>
    <cellStyle name="Normal 3 2" xfId="17" xr:uid="{0AB51EE1-7F18-4E81-8171-F6E72843A385}"/>
    <cellStyle name="Normal 4" xfId="3" xr:uid="{00000000-0005-0000-0000-000007000000}"/>
    <cellStyle name="Normal 4 2" xfId="19" xr:uid="{2CD4B7CC-0A0A-4874-B698-368B42A8EC64}"/>
    <cellStyle name="Normal 5" xfId="5" xr:uid="{00000000-0005-0000-0000-000008000000}"/>
    <cellStyle name="Normal 5 2" xfId="16" xr:uid="{A8A09093-0D9A-46C2-9B74-136E3B497D61}"/>
    <cellStyle name="Normal 6" xfId="7" xr:uid="{00000000-0005-0000-0000-000009000000}"/>
    <cellStyle name="Normal 6 2" xfId="18" xr:uid="{F7973523-2611-47A8-B97F-C049AA31E50C}"/>
    <cellStyle name="Normal 7" xfId="15" xr:uid="{00000000-0005-0000-0000-00000A000000}"/>
    <cellStyle name="Percent 2" xfId="9" xr:uid="{00000000-0005-0000-0000-00000B000000}"/>
    <cellStyle name="XL3 Blue" xfId="10" xr:uid="{00000000-0005-0000-0000-00000C000000}"/>
    <cellStyle name="XL3 Green" xfId="11" xr:uid="{00000000-0005-0000-0000-00000D000000}"/>
    <cellStyle name="XL3 Orange" xfId="12" xr:uid="{00000000-0005-0000-0000-00000E000000}"/>
    <cellStyle name="XL3 Red" xfId="13" xr:uid="{00000000-0005-0000-0000-00000F000000}"/>
    <cellStyle name="XL3 Yellow" xfId="14" xr:uid="{00000000-0005-0000-0000-000010000000}"/>
  </cellStyles>
  <dxfs count="1">
    <dxf>
      <font>
        <color rgb="FFFFFF00"/>
      </font>
      <fill>
        <patternFill>
          <bgColor rgb="FFFFC7CE"/>
        </patternFill>
      </fill>
    </dxf>
  </dxfs>
  <tableStyles count="0" defaultTableStyle="TableStyleMedium2" defaultPivotStyle="PivotStyleLight16"/>
  <colors>
    <mruColors>
      <color rgb="FFCCFFCC"/>
      <color rgb="FFFFFF99"/>
      <color rgb="FFCC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sfsshared\MED\IFS\FXandDerivs\TriennialSurvey\2016\Reports\Reports_tunover_FX\Reports_turnover_FX_tex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xt_01"/>
      <sheetName val="Txt_02"/>
      <sheetName val="Txt_03"/>
      <sheetName val="Txt_04"/>
      <sheetName val="Txt_05"/>
      <sheetName val="Txt_06"/>
      <sheetName val="Txt_07"/>
      <sheetName val="Txt_08"/>
      <sheetName val="Txt_09"/>
      <sheetName val="Txt_10"/>
      <sheetName val="XLCubedFormats"/>
      <sheetName val="Idx"/>
      <sheetName val="@@XLCUBEDDEF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FC6FF-01CF-4CA3-822A-C42A4AB4A54E}">
  <sheetPr>
    <pageSetUpPr fitToPage="1"/>
  </sheetPr>
  <dimension ref="A1:K43"/>
  <sheetViews>
    <sheetView tabSelected="1" zoomScaleNormal="100" zoomScaleSheetLayoutView="103" workbookViewId="0"/>
  </sheetViews>
  <sheetFormatPr defaultColWidth="9.140625" defaultRowHeight="14.25" x14ac:dyDescent="0.2"/>
  <cols>
    <col min="1" max="1" width="3.42578125" style="48" customWidth="1"/>
    <col min="2" max="2" width="1.7109375" style="48" customWidth="1"/>
    <col min="3" max="3" width="5.5703125" style="48" customWidth="1"/>
    <col min="4" max="5" width="9.140625" style="48"/>
    <col min="6" max="6" width="9.85546875" style="48" customWidth="1"/>
    <col min="7" max="7" width="15.140625" style="48" bestFit="1" customWidth="1"/>
    <col min="8" max="8" width="14.42578125" style="48" customWidth="1"/>
    <col min="9" max="9" width="15.5703125" style="48" customWidth="1"/>
    <col min="10" max="10" width="3.85546875" style="48" customWidth="1"/>
    <col min="11" max="11" width="14.42578125" style="48" customWidth="1"/>
    <col min="12" max="16384" width="9.140625" style="32"/>
  </cols>
  <sheetData>
    <row r="1" spans="3:11" ht="17.25" x14ac:dyDescent="0.2">
      <c r="C1" s="31"/>
      <c r="D1" s="31"/>
      <c r="E1" s="31"/>
      <c r="F1" s="31"/>
      <c r="G1" s="31"/>
      <c r="H1" s="31"/>
      <c r="I1" s="31"/>
      <c r="J1" s="31"/>
      <c r="K1" s="31"/>
    </row>
    <row r="2" spans="3:11" ht="26.25" x14ac:dyDescent="0.2">
      <c r="C2" s="31"/>
      <c r="D2" s="33" t="s">
        <v>568</v>
      </c>
      <c r="E2" s="31"/>
      <c r="F2" s="31"/>
      <c r="G2" s="31"/>
      <c r="H2" s="31"/>
      <c r="I2" s="31"/>
      <c r="J2" s="31"/>
      <c r="K2" s="31"/>
    </row>
    <row r="3" spans="3:11" ht="52.5" customHeight="1" x14ac:dyDescent="0.5">
      <c r="C3" s="31"/>
      <c r="D3" s="34" t="s">
        <v>269</v>
      </c>
      <c r="E3" s="31"/>
      <c r="F3" s="31"/>
      <c r="G3" s="31"/>
      <c r="H3" s="31"/>
      <c r="I3" s="31"/>
      <c r="J3" s="31"/>
      <c r="K3" s="31"/>
    </row>
    <row r="4" spans="3:11" ht="17.25" customHeight="1" x14ac:dyDescent="0.2">
      <c r="C4" s="31"/>
      <c r="D4" s="31"/>
      <c r="E4" s="31"/>
      <c r="F4" s="31"/>
      <c r="G4" s="31"/>
      <c r="H4" s="31"/>
      <c r="I4" s="31"/>
      <c r="J4" s="31"/>
      <c r="K4" s="31"/>
    </row>
    <row r="5" spans="3:11" ht="17.25" x14ac:dyDescent="0.3">
      <c r="C5" s="31"/>
      <c r="D5" s="35" t="s">
        <v>575</v>
      </c>
      <c r="E5" s="31"/>
      <c r="F5" s="31"/>
      <c r="G5" s="31"/>
      <c r="H5" s="31"/>
      <c r="I5" s="31"/>
      <c r="J5" s="31"/>
      <c r="K5" s="31"/>
    </row>
    <row r="6" spans="3:11" ht="17.25" customHeight="1" x14ac:dyDescent="0.2">
      <c r="C6" s="31"/>
      <c r="D6" s="31"/>
      <c r="E6" s="31"/>
      <c r="F6" s="31"/>
      <c r="G6" s="31"/>
      <c r="H6" s="31"/>
      <c r="I6" s="31"/>
      <c r="J6" s="31"/>
      <c r="K6" s="31"/>
    </row>
    <row r="7" spans="3:11" ht="17.25" customHeight="1" x14ac:dyDescent="0.2">
      <c r="C7" s="32"/>
      <c r="D7" s="36" t="s">
        <v>270</v>
      </c>
      <c r="E7" s="37"/>
      <c r="F7" s="37"/>
      <c r="G7" s="37"/>
      <c r="H7" s="37"/>
      <c r="I7" s="37"/>
      <c r="J7" s="31"/>
      <c r="K7" s="31"/>
    </row>
    <row r="8" spans="3:11" ht="29.25" customHeight="1" x14ac:dyDescent="0.2">
      <c r="C8" s="31"/>
      <c r="D8" s="37" t="s">
        <v>196</v>
      </c>
      <c r="E8" s="37" t="s">
        <v>271</v>
      </c>
      <c r="F8" s="37"/>
      <c r="G8" s="37"/>
      <c r="H8" s="37"/>
      <c r="I8" s="37">
        <v>1</v>
      </c>
      <c r="J8" s="31"/>
      <c r="K8" s="31"/>
    </row>
    <row r="9" spans="3:11" ht="17.25" customHeight="1" x14ac:dyDescent="0.2">
      <c r="C9" s="31"/>
      <c r="D9" s="36" t="s">
        <v>272</v>
      </c>
      <c r="E9" s="37"/>
      <c r="F9" s="37"/>
      <c r="G9" s="37"/>
      <c r="H9" s="37"/>
      <c r="I9" s="37"/>
      <c r="J9" s="31"/>
      <c r="K9" s="31"/>
    </row>
    <row r="10" spans="3:11" ht="17.25" customHeight="1" x14ac:dyDescent="0.2">
      <c r="C10" s="31"/>
      <c r="D10" s="37" t="s">
        <v>273</v>
      </c>
      <c r="E10" s="37" t="s">
        <v>294</v>
      </c>
      <c r="F10" s="37"/>
      <c r="G10" s="37"/>
      <c r="H10" s="37"/>
      <c r="I10" s="37">
        <v>2</v>
      </c>
      <c r="J10" s="31"/>
      <c r="K10" s="31"/>
    </row>
    <row r="11" spans="3:11" ht="17.25" customHeight="1" x14ac:dyDescent="0.2">
      <c r="C11" s="31"/>
      <c r="D11" s="37" t="s">
        <v>276</v>
      </c>
      <c r="E11" s="37" t="s">
        <v>295</v>
      </c>
      <c r="F11" s="37"/>
      <c r="G11" s="37"/>
      <c r="H11" s="37"/>
      <c r="I11" s="37">
        <v>14</v>
      </c>
      <c r="J11" s="31"/>
      <c r="K11" s="31"/>
    </row>
    <row r="12" spans="3:11" ht="17.25" customHeight="1" x14ac:dyDescent="0.2">
      <c r="C12" s="31"/>
      <c r="D12" s="37" t="s">
        <v>278</v>
      </c>
      <c r="E12" s="37" t="s">
        <v>296</v>
      </c>
      <c r="F12" s="37"/>
      <c r="G12" s="37"/>
      <c r="H12" s="37"/>
      <c r="I12" s="37">
        <v>26</v>
      </c>
      <c r="J12" s="31"/>
      <c r="K12" s="31"/>
    </row>
    <row r="13" spans="3:11" ht="29.25" customHeight="1" x14ac:dyDescent="0.2">
      <c r="C13" s="31"/>
      <c r="D13" s="37" t="s">
        <v>279</v>
      </c>
      <c r="E13" s="37" t="s">
        <v>297</v>
      </c>
      <c r="F13" s="37"/>
      <c r="G13" s="37"/>
      <c r="H13" s="37"/>
      <c r="I13" s="37">
        <v>35</v>
      </c>
      <c r="J13" s="31"/>
      <c r="K13" s="31"/>
    </row>
    <row r="14" spans="3:11" ht="17.25" customHeight="1" x14ac:dyDescent="0.2">
      <c r="C14" s="31"/>
      <c r="D14" s="38" t="s">
        <v>275</v>
      </c>
      <c r="E14" s="37"/>
      <c r="F14" s="37"/>
      <c r="G14" s="37"/>
      <c r="H14" s="37"/>
      <c r="I14" s="37"/>
      <c r="J14" s="31"/>
      <c r="K14" s="31"/>
    </row>
    <row r="15" spans="3:11" ht="17.25" customHeight="1" x14ac:dyDescent="0.2">
      <c r="C15" s="31"/>
      <c r="D15" s="37" t="s">
        <v>280</v>
      </c>
      <c r="E15" s="37" t="s">
        <v>294</v>
      </c>
      <c r="F15" s="37"/>
      <c r="G15" s="37"/>
      <c r="H15" s="37"/>
      <c r="I15" s="37">
        <v>41</v>
      </c>
      <c r="J15" s="31"/>
      <c r="K15" s="31"/>
    </row>
    <row r="16" spans="3:11" ht="17.25" customHeight="1" x14ac:dyDescent="0.2">
      <c r="C16" s="31"/>
      <c r="D16" s="37" t="s">
        <v>281</v>
      </c>
      <c r="E16" s="37" t="s">
        <v>295</v>
      </c>
      <c r="F16" s="37"/>
      <c r="G16" s="37"/>
      <c r="H16" s="37"/>
      <c r="I16" s="37">
        <v>45</v>
      </c>
      <c r="J16" s="31"/>
      <c r="K16" s="31"/>
    </row>
    <row r="17" spans="3:11" ht="17.25" customHeight="1" x14ac:dyDescent="0.2">
      <c r="C17" s="31"/>
      <c r="D17" s="37" t="s">
        <v>282</v>
      </c>
      <c r="E17" s="37" t="s">
        <v>296</v>
      </c>
      <c r="F17" s="37"/>
      <c r="G17" s="37"/>
      <c r="H17" s="37"/>
      <c r="I17" s="37">
        <v>49</v>
      </c>
      <c r="J17" s="31"/>
      <c r="K17" s="31"/>
    </row>
    <row r="18" spans="3:11" ht="17.25" customHeight="1" x14ac:dyDescent="0.2">
      <c r="C18" s="31"/>
      <c r="D18" s="37" t="s">
        <v>285</v>
      </c>
      <c r="E18" s="37" t="s">
        <v>297</v>
      </c>
      <c r="F18" s="37"/>
      <c r="G18" s="37"/>
      <c r="H18" s="37"/>
      <c r="I18" s="37">
        <v>52</v>
      </c>
      <c r="J18" s="31"/>
      <c r="K18" s="31"/>
    </row>
    <row r="19" spans="3:11" ht="29.25" customHeight="1" x14ac:dyDescent="0.2">
      <c r="C19" s="31"/>
      <c r="D19" s="37" t="s">
        <v>286</v>
      </c>
      <c r="E19" s="37" t="s">
        <v>298</v>
      </c>
      <c r="F19" s="37"/>
      <c r="G19" s="37"/>
      <c r="H19" s="37"/>
      <c r="I19" s="37">
        <v>54</v>
      </c>
      <c r="J19" s="31"/>
      <c r="K19" s="31"/>
    </row>
    <row r="20" spans="3:11" ht="17.25" customHeight="1" x14ac:dyDescent="0.2">
      <c r="C20" s="31"/>
      <c r="D20" s="36" t="s">
        <v>277</v>
      </c>
      <c r="E20" s="37"/>
      <c r="F20" s="37"/>
      <c r="G20" s="37"/>
      <c r="H20" s="37"/>
      <c r="I20" s="37"/>
      <c r="J20" s="31"/>
      <c r="K20" s="31"/>
    </row>
    <row r="21" spans="3:11" ht="17.25" customHeight="1" x14ac:dyDescent="0.2">
      <c r="C21" s="31"/>
      <c r="D21" s="37" t="s">
        <v>180</v>
      </c>
      <c r="E21" s="37" t="s">
        <v>53</v>
      </c>
      <c r="F21" s="37"/>
      <c r="G21" s="37"/>
      <c r="H21" s="37"/>
      <c r="I21" s="37">
        <v>56</v>
      </c>
      <c r="J21" s="31"/>
      <c r="K21" s="31"/>
    </row>
    <row r="22" spans="3:11" ht="17.25" x14ac:dyDescent="0.2">
      <c r="C22" s="31"/>
      <c r="D22" s="37" t="s">
        <v>159</v>
      </c>
      <c r="E22" s="37" t="s">
        <v>57</v>
      </c>
      <c r="F22" s="37"/>
      <c r="G22" s="37"/>
      <c r="H22" s="37"/>
      <c r="I22" s="37">
        <v>57</v>
      </c>
      <c r="J22" s="31"/>
      <c r="K22" s="31"/>
    </row>
    <row r="23" spans="3:11" ht="17.25" x14ac:dyDescent="0.2">
      <c r="C23" s="31"/>
      <c r="D23" s="37" t="s">
        <v>160</v>
      </c>
      <c r="E23" s="37" t="s">
        <v>54</v>
      </c>
      <c r="F23" s="37"/>
      <c r="G23" s="37"/>
      <c r="H23" s="37"/>
      <c r="I23" s="37">
        <v>58</v>
      </c>
      <c r="J23" s="31"/>
      <c r="K23" s="31"/>
    </row>
    <row r="24" spans="3:11" ht="17.25" x14ac:dyDescent="0.2">
      <c r="C24" s="31"/>
      <c r="D24" s="37" t="s">
        <v>161</v>
      </c>
      <c r="E24" s="37" t="s">
        <v>55</v>
      </c>
      <c r="F24" s="37"/>
      <c r="G24" s="37"/>
      <c r="H24" s="37"/>
      <c r="I24" s="37">
        <v>59</v>
      </c>
      <c r="J24" s="31"/>
      <c r="K24" s="31"/>
    </row>
    <row r="25" spans="3:11" ht="17.25" x14ac:dyDescent="0.2">
      <c r="C25" s="31"/>
      <c r="D25" s="37" t="s">
        <v>162</v>
      </c>
      <c r="E25" s="37" t="s">
        <v>56</v>
      </c>
      <c r="F25" s="37"/>
      <c r="G25" s="37"/>
      <c r="H25" s="37"/>
      <c r="I25" s="37">
        <v>60</v>
      </c>
      <c r="J25" s="31"/>
      <c r="K25" s="31"/>
    </row>
    <row r="26" spans="3:11" ht="29.25" customHeight="1" x14ac:dyDescent="0.2">
      <c r="C26" s="31"/>
      <c r="D26" s="37" t="s">
        <v>163</v>
      </c>
      <c r="E26" s="37" t="s">
        <v>283</v>
      </c>
      <c r="F26" s="37"/>
      <c r="G26" s="37"/>
      <c r="H26" s="37"/>
      <c r="I26" s="37">
        <v>61</v>
      </c>
      <c r="J26" s="31"/>
      <c r="K26" s="31"/>
    </row>
    <row r="27" spans="3:11" ht="17.25" x14ac:dyDescent="0.25">
      <c r="C27" s="31"/>
      <c r="D27" s="432" t="s">
        <v>299</v>
      </c>
      <c r="E27" s="37"/>
      <c r="F27" s="37"/>
      <c r="G27" s="37"/>
      <c r="H27" s="37"/>
      <c r="I27" s="37"/>
      <c r="J27" s="31"/>
      <c r="K27" s="31"/>
    </row>
    <row r="28" spans="3:11" ht="17.25" x14ac:dyDescent="0.2">
      <c r="C28" s="31"/>
      <c r="D28" s="37" t="s">
        <v>164</v>
      </c>
      <c r="E28" s="37" t="s">
        <v>54</v>
      </c>
      <c r="F28" s="37"/>
      <c r="G28" s="37"/>
      <c r="H28" s="37"/>
      <c r="I28" s="37">
        <v>62</v>
      </c>
      <c r="J28" s="31"/>
      <c r="K28" s="31"/>
    </row>
    <row r="29" spans="3:11" ht="29.25" customHeight="1" x14ac:dyDescent="0.2">
      <c r="C29" s="31"/>
      <c r="D29" s="37" t="s">
        <v>165</v>
      </c>
      <c r="E29" s="37" t="s">
        <v>55</v>
      </c>
      <c r="F29" s="37"/>
      <c r="G29" s="37"/>
      <c r="H29" s="37"/>
      <c r="I29" s="37">
        <v>63</v>
      </c>
      <c r="J29" s="31"/>
      <c r="K29" s="31"/>
    </row>
    <row r="30" spans="3:11" ht="17.25" x14ac:dyDescent="0.25">
      <c r="C30" s="31"/>
      <c r="D30" s="432" t="s">
        <v>284</v>
      </c>
      <c r="E30" s="37"/>
      <c r="F30" s="37"/>
      <c r="G30" s="37"/>
      <c r="H30" s="37"/>
      <c r="I30" s="37"/>
      <c r="J30" s="31"/>
      <c r="K30" s="31"/>
    </row>
    <row r="31" spans="3:11" ht="17.25" x14ac:dyDescent="0.2">
      <c r="C31" s="31"/>
      <c r="D31" s="37" t="s">
        <v>166</v>
      </c>
      <c r="E31" s="37" t="s">
        <v>53</v>
      </c>
      <c r="F31" s="37"/>
      <c r="G31" s="37"/>
      <c r="H31" s="37"/>
      <c r="I31" s="37">
        <v>64</v>
      </c>
      <c r="J31" s="31"/>
      <c r="K31" s="31"/>
    </row>
    <row r="32" spans="3:11" ht="17.25" x14ac:dyDescent="0.2">
      <c r="C32" s="31"/>
      <c r="D32" s="37" t="s">
        <v>167</v>
      </c>
      <c r="E32" s="37" t="s">
        <v>57</v>
      </c>
      <c r="F32" s="37"/>
      <c r="G32" s="37"/>
      <c r="H32" s="37"/>
      <c r="I32" s="37">
        <v>65</v>
      </c>
      <c r="J32" s="31"/>
      <c r="K32" s="31"/>
    </row>
    <row r="33" spans="3:11" ht="17.25" x14ac:dyDescent="0.2">
      <c r="C33" s="31"/>
      <c r="D33" s="37" t="s">
        <v>168</v>
      </c>
      <c r="E33" s="37" t="s">
        <v>54</v>
      </c>
      <c r="F33" s="37"/>
      <c r="G33" s="37"/>
      <c r="H33" s="37"/>
      <c r="I33" s="37">
        <v>66</v>
      </c>
      <c r="J33" s="31"/>
      <c r="K33" s="31"/>
    </row>
    <row r="34" spans="3:11" ht="68.25" customHeight="1" x14ac:dyDescent="0.25">
      <c r="C34" s="31"/>
      <c r="D34" s="43" t="s">
        <v>169</v>
      </c>
      <c r="E34" s="43" t="s">
        <v>55</v>
      </c>
      <c r="F34" s="37"/>
      <c r="G34" s="37"/>
      <c r="H34" s="37"/>
      <c r="I34" s="43">
        <v>67</v>
      </c>
      <c r="J34" s="31"/>
      <c r="K34" s="31"/>
    </row>
    <row r="35" spans="3:11" ht="17.25" x14ac:dyDescent="0.2">
      <c r="C35" s="31"/>
      <c r="D35" s="37" t="s">
        <v>170</v>
      </c>
      <c r="E35" s="37" t="s">
        <v>56</v>
      </c>
      <c r="F35" s="37"/>
      <c r="G35" s="37"/>
      <c r="H35" s="37"/>
      <c r="I35" s="37">
        <v>68</v>
      </c>
      <c r="J35" s="31"/>
      <c r="K35" s="31"/>
    </row>
    <row r="36" spans="3:11" ht="29.25" customHeight="1" x14ac:dyDescent="0.2">
      <c r="C36" s="31"/>
      <c r="D36" s="37" t="s">
        <v>171</v>
      </c>
      <c r="E36" s="37" t="s">
        <v>283</v>
      </c>
      <c r="F36" s="37"/>
      <c r="G36" s="37"/>
      <c r="H36" s="37"/>
      <c r="I36" s="37">
        <v>69</v>
      </c>
      <c r="J36" s="31"/>
      <c r="K36" s="31"/>
    </row>
    <row r="37" spans="3:11" ht="17.25" x14ac:dyDescent="0.25">
      <c r="C37" s="31"/>
      <c r="D37" s="432" t="s">
        <v>300</v>
      </c>
      <c r="E37" s="37"/>
      <c r="F37" s="37"/>
      <c r="G37" s="37"/>
      <c r="H37" s="37"/>
      <c r="I37" s="37"/>
      <c r="J37" s="31"/>
      <c r="K37" s="31"/>
    </row>
    <row r="38" spans="3:11" ht="33" x14ac:dyDescent="0.2">
      <c r="D38" s="37" t="s">
        <v>301</v>
      </c>
      <c r="E38" s="37" t="s">
        <v>274</v>
      </c>
      <c r="F38" s="37"/>
      <c r="G38" s="37"/>
      <c r="H38" s="46"/>
      <c r="I38" s="46">
        <v>70</v>
      </c>
      <c r="J38" s="49"/>
      <c r="K38" s="49"/>
    </row>
    <row r="39" spans="3:11" ht="29.25" customHeight="1" x14ac:dyDescent="0.2">
      <c r="C39" s="31"/>
      <c r="D39" s="37"/>
      <c r="E39" s="37"/>
      <c r="F39" s="37"/>
      <c r="G39" s="37"/>
      <c r="H39" s="37"/>
      <c r="I39" s="37"/>
      <c r="J39" s="31"/>
      <c r="K39" s="31"/>
    </row>
    <row r="40" spans="3:11" ht="17.25" x14ac:dyDescent="0.2">
      <c r="C40" s="31"/>
      <c r="D40" s="36" t="s">
        <v>287</v>
      </c>
      <c r="E40" s="37"/>
      <c r="F40" s="37"/>
      <c r="G40" s="37"/>
      <c r="H40" s="37"/>
      <c r="I40" s="37"/>
      <c r="J40" s="31"/>
      <c r="K40" s="31"/>
    </row>
    <row r="41" spans="3:11" ht="17.25" x14ac:dyDescent="0.2">
      <c r="C41" s="31"/>
      <c r="D41" s="37" t="s">
        <v>302</v>
      </c>
      <c r="E41" s="37" t="s">
        <v>288</v>
      </c>
      <c r="F41" s="37"/>
      <c r="G41" s="37"/>
      <c r="H41" s="37"/>
      <c r="I41" s="37">
        <v>72</v>
      </c>
      <c r="J41" s="31"/>
      <c r="K41" s="31"/>
    </row>
    <row r="42" spans="3:11" ht="33" x14ac:dyDescent="0.2">
      <c r="G42" s="49"/>
      <c r="H42" s="49"/>
      <c r="I42" s="49"/>
      <c r="J42" s="49"/>
      <c r="K42" s="49"/>
    </row>
    <row r="43" spans="3:11" ht="33" x14ac:dyDescent="0.2">
      <c r="G43" s="49"/>
      <c r="H43" s="49"/>
      <c r="I43" s="49"/>
      <c r="J43" s="49"/>
      <c r="K43" s="49"/>
    </row>
  </sheetData>
  <pageMargins left="0.59055118110236204" right="0.59055118110236204" top="0.59055118110236204" bottom="0.59055118110236204" header="0.511811023622047" footer="0.511811023622047"/>
  <pageSetup paperSize="9" scale="89" orientation="portrait" r:id="rId1"/>
  <headerFooter differentOddEven="1" alignWithMargins="0"/>
  <rowBreaks count="2" manualBreakCount="2">
    <brk id="33" max="16383" man="1"/>
    <brk id="41"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AE2D7-6EA5-4F9E-A8E7-EAF643AC3DC1}">
  <sheetPr>
    <pageSetUpPr fitToPage="1"/>
  </sheetPr>
  <dimension ref="A1:K53"/>
  <sheetViews>
    <sheetView showGridLines="0" zoomScaleNormal="100" zoomScaleSheetLayoutView="100" workbookViewId="0"/>
  </sheetViews>
  <sheetFormatPr defaultColWidth="9.140625" defaultRowHeight="12" x14ac:dyDescent="0.2"/>
  <cols>
    <col min="1" max="1" width="1.7109375" style="48" customWidth="1"/>
    <col min="2" max="2" width="29.28515625" style="48" customWidth="1"/>
    <col min="3" max="9" width="9.7109375" style="48" customWidth="1"/>
    <col min="10" max="10" width="1.7109375" style="48" customWidth="1"/>
    <col min="11" max="11" width="1.7109375" style="329" customWidth="1"/>
    <col min="12" max="16384" width="9.140625" style="48"/>
  </cols>
  <sheetData>
    <row r="1" spans="1:11" s="227" customFormat="1" ht="16.5" x14ac:dyDescent="0.3">
      <c r="A1" s="56"/>
      <c r="B1" s="56" t="s">
        <v>264</v>
      </c>
      <c r="C1" s="57"/>
      <c r="D1" s="57"/>
      <c r="E1" s="57"/>
      <c r="F1" s="57"/>
      <c r="G1" s="57"/>
      <c r="H1" s="57"/>
      <c r="I1" s="57"/>
      <c r="J1" s="57"/>
      <c r="K1" s="326"/>
    </row>
    <row r="2" spans="1:11" s="228" customFormat="1" ht="14.25" x14ac:dyDescent="0.2">
      <c r="B2" s="228" t="s">
        <v>304</v>
      </c>
      <c r="C2" s="295"/>
      <c r="D2" s="295"/>
      <c r="E2" s="295"/>
      <c r="F2" s="295"/>
      <c r="G2" s="295"/>
      <c r="H2" s="295"/>
      <c r="I2" s="295"/>
      <c r="K2" s="327"/>
    </row>
    <row r="3" spans="1:11" s="225" customFormat="1" ht="21" customHeight="1" x14ac:dyDescent="0.2">
      <c r="A3" s="229"/>
      <c r="B3" s="218" t="s">
        <v>566</v>
      </c>
      <c r="C3" s="218"/>
      <c r="D3" s="218"/>
      <c r="E3" s="218"/>
      <c r="F3" s="218"/>
      <c r="G3" s="218"/>
      <c r="H3" s="218"/>
      <c r="I3" s="230" t="s">
        <v>209</v>
      </c>
      <c r="J3" s="218"/>
      <c r="K3" s="328"/>
    </row>
    <row r="4" spans="1:11" ht="12" customHeight="1" x14ac:dyDescent="0.2">
      <c r="A4" s="375"/>
      <c r="B4" s="382"/>
      <c r="C4" s="442" t="s">
        <v>311</v>
      </c>
      <c r="D4" s="441"/>
      <c r="E4" s="441"/>
      <c r="F4" s="441"/>
      <c r="G4" s="441"/>
      <c r="H4" s="441"/>
      <c r="I4" s="441"/>
      <c r="J4" s="231"/>
    </row>
    <row r="5" spans="1:11" ht="20.100000000000001" customHeight="1" x14ac:dyDescent="0.2">
      <c r="A5" s="383"/>
      <c r="B5" s="262"/>
      <c r="C5" s="263" t="s">
        <v>39</v>
      </c>
      <c r="D5" s="263" t="s">
        <v>40</v>
      </c>
      <c r="E5" s="263" t="s">
        <v>41</v>
      </c>
      <c r="F5" s="263" t="s">
        <v>43</v>
      </c>
      <c r="G5" s="263" t="s">
        <v>44</v>
      </c>
      <c r="H5" s="263" t="s">
        <v>29</v>
      </c>
      <c r="I5" s="299" t="s">
        <v>46</v>
      </c>
      <c r="J5" s="231"/>
    </row>
    <row r="6" spans="1:11" s="240" customFormat="1" ht="20.100000000000001" customHeight="1" x14ac:dyDescent="0.25">
      <c r="A6" s="236"/>
      <c r="B6" s="26" t="s">
        <v>55</v>
      </c>
      <c r="C6" s="11">
        <v>54917.441405999998</v>
      </c>
      <c r="D6" s="11">
        <v>49746.530876000004</v>
      </c>
      <c r="E6" s="11">
        <v>52237.104087</v>
      </c>
      <c r="F6" s="11">
        <v>35537.281091000012</v>
      </c>
      <c r="G6" s="11">
        <v>945.93736299999989</v>
      </c>
      <c r="H6" s="11">
        <v>72075.504897999999</v>
      </c>
      <c r="I6" s="280">
        <v>100550.02109000001</v>
      </c>
      <c r="K6" s="330"/>
    </row>
    <row r="7" spans="1:11" ht="20.100000000000001" customHeight="1" x14ac:dyDescent="0.2">
      <c r="B7" s="26" t="s">
        <v>316</v>
      </c>
      <c r="C7" s="11">
        <v>29521.80186</v>
      </c>
      <c r="D7" s="11">
        <v>27808.307189000003</v>
      </c>
      <c r="E7" s="11">
        <v>31224.314224000002</v>
      </c>
      <c r="F7" s="11">
        <v>19700.422755</v>
      </c>
      <c r="G7" s="11">
        <v>538.14783</v>
      </c>
      <c r="H7" s="11">
        <v>33797.103999999999</v>
      </c>
      <c r="I7" s="12">
        <v>59083.590449000003</v>
      </c>
    </row>
    <row r="8" spans="1:11" ht="12" customHeight="1" x14ac:dyDescent="0.2">
      <c r="A8" s="225"/>
      <c r="B8" s="25" t="s">
        <v>187</v>
      </c>
      <c r="C8" s="11">
        <v>6896.096047</v>
      </c>
      <c r="D8" s="11">
        <v>6535.3016040000002</v>
      </c>
      <c r="E8" s="11">
        <v>6541.575073</v>
      </c>
      <c r="F8" s="11">
        <v>4640.061506</v>
      </c>
      <c r="G8" s="11">
        <v>131.870487</v>
      </c>
      <c r="H8" s="11">
        <v>8835.8959849999992</v>
      </c>
      <c r="I8" s="12">
        <v>21276.72047</v>
      </c>
    </row>
    <row r="9" spans="1:11" ht="12" customHeight="1" x14ac:dyDescent="0.2">
      <c r="A9" s="225"/>
      <c r="B9" s="25" t="s">
        <v>188</v>
      </c>
      <c r="C9" s="11">
        <v>22625.705796000002</v>
      </c>
      <c r="D9" s="11">
        <v>21273.005562000002</v>
      </c>
      <c r="E9" s="11">
        <v>24682.739129000001</v>
      </c>
      <c r="F9" s="11">
        <v>15060.361225000001</v>
      </c>
      <c r="G9" s="11">
        <v>406.27733999999998</v>
      </c>
      <c r="H9" s="11">
        <v>24961.207987999998</v>
      </c>
      <c r="I9" s="12">
        <v>37806.869966000006</v>
      </c>
    </row>
    <row r="10" spans="1:11" ht="20.100000000000001" customHeight="1" x14ac:dyDescent="0.2">
      <c r="B10" s="26" t="s">
        <v>152</v>
      </c>
      <c r="C10" s="11">
        <v>23668.690922999995</v>
      </c>
      <c r="D10" s="11">
        <v>18519.835477999997</v>
      </c>
      <c r="E10" s="11">
        <v>18861.852898999998</v>
      </c>
      <c r="F10" s="11">
        <v>13038.785917000001</v>
      </c>
      <c r="G10" s="11">
        <v>402.00401499999998</v>
      </c>
      <c r="H10" s="11">
        <v>30544.698265000003</v>
      </c>
      <c r="I10" s="12">
        <v>39707.852320000005</v>
      </c>
    </row>
    <row r="11" spans="1:11" ht="12" customHeight="1" x14ac:dyDescent="0.2">
      <c r="A11" s="225"/>
      <c r="B11" s="25" t="s">
        <v>187</v>
      </c>
      <c r="C11" s="11">
        <v>6524.237106999999</v>
      </c>
      <c r="D11" s="11">
        <v>5076.9503819999991</v>
      </c>
      <c r="E11" s="11">
        <v>6042.457848</v>
      </c>
      <c r="F11" s="11">
        <v>2519.725747</v>
      </c>
      <c r="G11" s="11">
        <v>66.542871000000005</v>
      </c>
      <c r="H11" s="11">
        <v>6687.2359870000018</v>
      </c>
      <c r="I11" s="12">
        <v>13450.170985000001</v>
      </c>
    </row>
    <row r="12" spans="1:11" ht="12" customHeight="1" x14ac:dyDescent="0.2">
      <c r="A12" s="225"/>
      <c r="B12" s="25" t="s">
        <v>188</v>
      </c>
      <c r="C12" s="11">
        <v>17144.431514999997</v>
      </c>
      <c r="D12" s="11">
        <v>13442.882072</v>
      </c>
      <c r="E12" s="11">
        <v>12819.294032999998</v>
      </c>
      <c r="F12" s="11">
        <v>10519.060150000001</v>
      </c>
      <c r="G12" s="11">
        <v>335.46114299999999</v>
      </c>
      <c r="H12" s="11">
        <v>23857.382908</v>
      </c>
      <c r="I12" s="12">
        <v>26257.580317</v>
      </c>
    </row>
    <row r="13" spans="1:11" ht="20.100000000000001" customHeight="1" x14ac:dyDescent="0.2">
      <c r="B13" s="242" t="s">
        <v>189</v>
      </c>
      <c r="C13" s="11">
        <v>14040.630587999998</v>
      </c>
      <c r="D13" s="11">
        <v>12423.965448000001</v>
      </c>
      <c r="E13" s="11">
        <v>10297.234855000001</v>
      </c>
      <c r="F13" s="11">
        <v>8048.6948549999997</v>
      </c>
      <c r="G13" s="11">
        <v>388.02212500000002</v>
      </c>
      <c r="H13" s="11">
        <v>20205.930934000004</v>
      </c>
      <c r="I13" s="12">
        <v>20223.805130000004</v>
      </c>
    </row>
    <row r="14" spans="1:11" ht="12" customHeight="1" x14ac:dyDescent="0.2">
      <c r="A14" s="225"/>
      <c r="B14" s="25" t="s">
        <v>190</v>
      </c>
      <c r="C14" s="11">
        <v>3761.8042750000009</v>
      </c>
      <c r="D14" s="11">
        <v>3461.1189510000008</v>
      </c>
      <c r="E14" s="11">
        <v>4620.6127529999994</v>
      </c>
      <c r="F14" s="11">
        <v>2039.0486629999996</v>
      </c>
      <c r="G14" s="11">
        <v>9.6405790000000007</v>
      </c>
      <c r="H14" s="11">
        <v>5655.7095850000005</v>
      </c>
      <c r="I14" s="12">
        <v>10231.734259999999</v>
      </c>
    </row>
    <row r="15" spans="1:11" ht="12" customHeight="1" x14ac:dyDescent="0.2">
      <c r="A15" s="225"/>
      <c r="B15" s="25" t="s">
        <v>191</v>
      </c>
      <c r="C15" s="11">
        <v>2446.9396779999997</v>
      </c>
      <c r="D15" s="11">
        <v>1370.6408409999999</v>
      </c>
      <c r="E15" s="11">
        <v>1397.4577429999999</v>
      </c>
      <c r="F15" s="11">
        <v>2270.2414330000001</v>
      </c>
      <c r="G15" s="11">
        <v>2.5600800000000001</v>
      </c>
      <c r="H15" s="11">
        <v>2157.3174719999997</v>
      </c>
      <c r="I15" s="12">
        <v>5872.3486849999999</v>
      </c>
    </row>
    <row r="16" spans="1:11" ht="12" customHeight="1" x14ac:dyDescent="0.2">
      <c r="A16" s="225"/>
      <c r="B16" s="25" t="s">
        <v>197</v>
      </c>
      <c r="C16" s="11">
        <v>341.467783</v>
      </c>
      <c r="D16" s="11">
        <v>714.43602599999997</v>
      </c>
      <c r="E16" s="11">
        <v>1277.5650519999999</v>
      </c>
      <c r="F16" s="11">
        <v>322.46555699999999</v>
      </c>
      <c r="G16" s="11">
        <v>1.335E-3</v>
      </c>
      <c r="H16" s="11">
        <v>876.63946599999997</v>
      </c>
      <c r="I16" s="12">
        <v>2073.1513560000003</v>
      </c>
    </row>
    <row r="17" spans="1:11" ht="12" customHeight="1" x14ac:dyDescent="0.2">
      <c r="A17" s="225"/>
      <c r="B17" s="25" t="s">
        <v>198</v>
      </c>
      <c r="C17" s="11">
        <v>3062.9493830000001</v>
      </c>
      <c r="D17" s="11">
        <v>497.31298399999997</v>
      </c>
      <c r="E17" s="11">
        <v>1265.9224939999999</v>
      </c>
      <c r="F17" s="11">
        <v>331.28840400000001</v>
      </c>
      <c r="G17" s="11">
        <v>1.7798930000000002</v>
      </c>
      <c r="H17" s="11">
        <v>1624.4427950000002</v>
      </c>
      <c r="I17" s="12">
        <v>1291.9804899999999</v>
      </c>
    </row>
    <row r="18" spans="1:11" ht="12" customHeight="1" x14ac:dyDescent="0.2">
      <c r="A18" s="225"/>
      <c r="B18" s="25" t="s">
        <v>194</v>
      </c>
      <c r="C18" s="11">
        <v>14.899215999997978</v>
      </c>
      <c r="D18" s="11">
        <v>52.361227999997936</v>
      </c>
      <c r="E18" s="11">
        <v>3.0600019999983488</v>
      </c>
      <c r="F18" s="11">
        <v>27.047005000002173</v>
      </c>
      <c r="G18" s="11">
        <v>2.9999999355823093E-6</v>
      </c>
      <c r="H18" s="11">
        <v>24.65801300000021</v>
      </c>
      <c r="I18" s="12">
        <v>14.832398999998986</v>
      </c>
    </row>
    <row r="19" spans="1:11" ht="20.100000000000001" customHeight="1" x14ac:dyDescent="0.2">
      <c r="B19" s="26" t="s">
        <v>153</v>
      </c>
      <c r="C19" s="11">
        <v>1726.951251</v>
      </c>
      <c r="D19" s="11">
        <v>3418.436146</v>
      </c>
      <c r="E19" s="11">
        <v>2150.9488179999998</v>
      </c>
      <c r="F19" s="11">
        <v>2798.0243609999998</v>
      </c>
      <c r="G19" s="11">
        <v>5.7850099999999998</v>
      </c>
      <c r="H19" s="11">
        <v>7733.703066</v>
      </c>
      <c r="I19" s="12">
        <v>1758.6421740000001</v>
      </c>
    </row>
    <row r="20" spans="1:11" ht="12" customHeight="1" x14ac:dyDescent="0.2">
      <c r="A20" s="225"/>
      <c r="B20" s="25" t="s">
        <v>187</v>
      </c>
      <c r="C20" s="11">
        <v>916.85245699999996</v>
      </c>
      <c r="D20" s="11">
        <v>2067.7991830000001</v>
      </c>
      <c r="E20" s="11">
        <v>961.76348299999995</v>
      </c>
      <c r="F20" s="11">
        <v>1197.013301</v>
      </c>
      <c r="G20" s="11">
        <v>1.0304530000000001</v>
      </c>
      <c r="H20" s="11">
        <v>4547.8490189999993</v>
      </c>
      <c r="I20" s="12">
        <v>1089.794615</v>
      </c>
    </row>
    <row r="21" spans="1:11" ht="12" customHeight="1" x14ac:dyDescent="0.2">
      <c r="A21" s="225"/>
      <c r="B21" s="25" t="s">
        <v>188</v>
      </c>
      <c r="C21" s="11">
        <v>810.09777800000006</v>
      </c>
      <c r="D21" s="11">
        <v>1350.691501</v>
      </c>
      <c r="E21" s="11">
        <v>1189.135822</v>
      </c>
      <c r="F21" s="11">
        <v>1601.010041</v>
      </c>
      <c r="G21" s="11">
        <v>4.777825</v>
      </c>
      <c r="H21" s="11">
        <v>3185.8436280000001</v>
      </c>
      <c r="I21" s="12">
        <v>668.89654999999993</v>
      </c>
    </row>
    <row r="22" spans="1:11" ht="20.100000000000001" customHeight="1" x14ac:dyDescent="0.2">
      <c r="B22" s="26" t="s">
        <v>199</v>
      </c>
      <c r="C22" s="11">
        <v>39015.925978999992</v>
      </c>
      <c r="D22" s="11">
        <v>34880.453730000001</v>
      </c>
      <c r="E22" s="11">
        <v>39364.286659999998</v>
      </c>
      <c r="F22" s="11">
        <v>25128.814525999998</v>
      </c>
      <c r="G22" s="11">
        <v>488.99773200000004</v>
      </c>
      <c r="H22" s="11">
        <v>49980.034306000001</v>
      </c>
      <c r="I22" s="12">
        <v>63037.157115000002</v>
      </c>
    </row>
    <row r="23" spans="1:11" x14ac:dyDescent="0.2">
      <c r="B23" s="22" t="s">
        <v>172</v>
      </c>
      <c r="C23" s="11">
        <v>14665.974928</v>
      </c>
      <c r="D23" s="11">
        <v>14849.410161000002</v>
      </c>
      <c r="E23" s="11">
        <v>17799.49841</v>
      </c>
      <c r="F23" s="11">
        <v>10856.826424999999</v>
      </c>
      <c r="G23" s="11">
        <v>314.959948</v>
      </c>
      <c r="H23" s="11">
        <v>21777.196044999997</v>
      </c>
      <c r="I23" s="12">
        <v>27847.139389000004</v>
      </c>
    </row>
    <row r="24" spans="1:11" x14ac:dyDescent="0.2">
      <c r="B24" s="22" t="s">
        <v>200</v>
      </c>
      <c r="C24" s="11">
        <v>24349.951050999996</v>
      </c>
      <c r="D24" s="11">
        <v>20031.043568999998</v>
      </c>
      <c r="E24" s="11">
        <v>21564.788249999998</v>
      </c>
      <c r="F24" s="11">
        <v>14271.988100999999</v>
      </c>
      <c r="G24" s="11">
        <v>174.03778400000002</v>
      </c>
      <c r="H24" s="11">
        <v>28202.838261000001</v>
      </c>
      <c r="I24" s="12">
        <v>35190.017725999998</v>
      </c>
    </row>
    <row r="25" spans="1:11" ht="12" customHeight="1" x14ac:dyDescent="0.2">
      <c r="A25" s="225"/>
      <c r="B25" s="24" t="s">
        <v>119</v>
      </c>
      <c r="C25" s="11">
        <v>4983.4314260000001</v>
      </c>
      <c r="D25" s="11">
        <v>5599.2409549999993</v>
      </c>
      <c r="E25" s="11">
        <v>4579.3818410000003</v>
      </c>
      <c r="F25" s="11">
        <v>4236.1478789999992</v>
      </c>
      <c r="G25" s="11">
        <v>171.86932800000002</v>
      </c>
      <c r="H25" s="11">
        <v>8239.7184839999991</v>
      </c>
      <c r="I25" s="12">
        <v>12739.485672999997</v>
      </c>
    </row>
    <row r="26" spans="1:11" ht="12" customHeight="1" x14ac:dyDescent="0.2">
      <c r="A26" s="225"/>
      <c r="B26" s="24" t="s">
        <v>120</v>
      </c>
      <c r="C26" s="11">
        <v>7339.5194279999996</v>
      </c>
      <c r="D26" s="11">
        <v>5934.7068530000006</v>
      </c>
      <c r="E26" s="11">
        <v>6263.1907470000006</v>
      </c>
      <c r="F26" s="11">
        <v>3723.1793530000004</v>
      </c>
      <c r="G26" s="11">
        <v>134.87211199999999</v>
      </c>
      <c r="H26" s="11">
        <v>7889.5497039999991</v>
      </c>
      <c r="I26" s="12">
        <v>16610.173900000002</v>
      </c>
    </row>
    <row r="27" spans="1:11" ht="12" customHeight="1" x14ac:dyDescent="0.2">
      <c r="A27" s="225"/>
      <c r="B27" s="24" t="s">
        <v>121</v>
      </c>
      <c r="C27" s="11">
        <v>2042.4151630000001</v>
      </c>
      <c r="D27" s="11">
        <v>2623.6208159999996</v>
      </c>
      <c r="E27" s="11">
        <v>1053.0029469999999</v>
      </c>
      <c r="F27" s="11">
        <v>1597.7622939999999</v>
      </c>
      <c r="G27" s="11">
        <v>34.260095000000007</v>
      </c>
      <c r="H27" s="11">
        <v>4727.5442839999996</v>
      </c>
      <c r="I27" s="12">
        <v>5087.7802320000001</v>
      </c>
    </row>
    <row r="28" spans="1:11" ht="12" customHeight="1" x14ac:dyDescent="0.2">
      <c r="A28" s="225"/>
      <c r="B28" s="24" t="s">
        <v>122</v>
      </c>
      <c r="C28" s="11">
        <v>1536.2383589999999</v>
      </c>
      <c r="D28" s="11">
        <v>708.56577700000003</v>
      </c>
      <c r="E28" s="11">
        <v>977.31166400000006</v>
      </c>
      <c r="F28" s="11">
        <v>851.36481900000013</v>
      </c>
      <c r="G28" s="11">
        <v>115.83529000000001</v>
      </c>
      <c r="H28" s="11">
        <v>1238.4746829999999</v>
      </c>
      <c r="I28" s="12">
        <v>3075.1833590000001</v>
      </c>
    </row>
    <row r="29" spans="1:11" s="243" customFormat="1" ht="20.100000000000001" customHeight="1" x14ac:dyDescent="0.2">
      <c r="B29" s="245" t="s">
        <v>327</v>
      </c>
      <c r="C29" s="11">
        <v>7698.3669840000002</v>
      </c>
      <c r="D29" s="11">
        <v>6054.9510820000005</v>
      </c>
      <c r="E29" s="11">
        <v>5368.2353969999995</v>
      </c>
      <c r="F29" s="11">
        <v>4528.2168750000001</v>
      </c>
      <c r="G29" s="11">
        <v>1.12948</v>
      </c>
      <c r="H29" s="11">
        <v>6819.3237369999997</v>
      </c>
      <c r="I29" s="12">
        <v>14186.136064</v>
      </c>
      <c r="K29" s="331"/>
    </row>
    <row r="30" spans="1:11" s="243" customFormat="1" ht="12" customHeight="1" x14ac:dyDescent="0.2">
      <c r="A30" s="246"/>
      <c r="B30" s="247" t="s">
        <v>328</v>
      </c>
      <c r="C30" s="11">
        <v>1493.5963220000001</v>
      </c>
      <c r="D30" s="11">
        <v>1424.4754360000002</v>
      </c>
      <c r="E30" s="11">
        <v>1535.55107</v>
      </c>
      <c r="F30" s="11">
        <v>503.38266500000003</v>
      </c>
      <c r="G30" s="11">
        <v>12.715865999999998</v>
      </c>
      <c r="H30" s="11">
        <v>2316.9399560000002</v>
      </c>
      <c r="I30" s="12">
        <v>713.86429199999998</v>
      </c>
      <c r="K30" s="331"/>
    </row>
    <row r="31" spans="1:11" s="243" customFormat="1" ht="3" customHeight="1" x14ac:dyDescent="0.2">
      <c r="A31" s="246"/>
      <c r="B31" s="247"/>
      <c r="C31" s="11"/>
      <c r="D31" s="11"/>
      <c r="E31" s="11"/>
      <c r="F31" s="11"/>
      <c r="G31" s="11"/>
      <c r="H31" s="11"/>
      <c r="I31" s="12"/>
      <c r="K31" s="331"/>
    </row>
    <row r="32" spans="1:11" s="225" customFormat="1" ht="20.100000000000001" customHeight="1" x14ac:dyDescent="0.2">
      <c r="A32" s="356"/>
      <c r="B32" s="321" t="s">
        <v>56</v>
      </c>
      <c r="C32" s="322">
        <v>8760.0508390000014</v>
      </c>
      <c r="D32" s="322">
        <v>3451.0391440000008</v>
      </c>
      <c r="E32" s="322">
        <v>592.12311799999998</v>
      </c>
      <c r="F32" s="322">
        <v>601.80611700000009</v>
      </c>
      <c r="G32" s="322">
        <v>0</v>
      </c>
      <c r="H32" s="322">
        <v>2964.904317</v>
      </c>
      <c r="I32" s="323">
        <v>1423.3687060000002</v>
      </c>
      <c r="J32" s="356"/>
      <c r="K32" s="328"/>
    </row>
    <row r="33" spans="1:11" ht="20.100000000000001" customHeight="1" x14ac:dyDescent="0.2">
      <c r="B33" s="26" t="s">
        <v>316</v>
      </c>
      <c r="C33" s="11">
        <v>4446.0171590000009</v>
      </c>
      <c r="D33" s="11">
        <v>992.22735800000009</v>
      </c>
      <c r="E33" s="11">
        <v>369.32414700000004</v>
      </c>
      <c r="F33" s="11">
        <v>415.09997199999998</v>
      </c>
      <c r="G33" s="11">
        <v>0</v>
      </c>
      <c r="H33" s="11">
        <v>1841.297458</v>
      </c>
      <c r="I33" s="12">
        <v>866.04691200000002</v>
      </c>
    </row>
    <row r="34" spans="1:11" ht="12" customHeight="1" x14ac:dyDescent="0.2">
      <c r="A34" s="225"/>
      <c r="B34" s="25" t="s">
        <v>187</v>
      </c>
      <c r="C34" s="11">
        <v>4289.7057620000005</v>
      </c>
      <c r="D34" s="11">
        <v>378.01212200000003</v>
      </c>
      <c r="E34" s="11">
        <v>176.107248</v>
      </c>
      <c r="F34" s="11">
        <v>296.06168300000002</v>
      </c>
      <c r="G34" s="11">
        <v>0</v>
      </c>
      <c r="H34" s="11">
        <v>844.24464599999988</v>
      </c>
      <c r="I34" s="12">
        <v>405.44615200000004</v>
      </c>
    </row>
    <row r="35" spans="1:11" ht="12" customHeight="1" x14ac:dyDescent="0.2">
      <c r="A35" s="225"/>
      <c r="B35" s="25" t="s">
        <v>188</v>
      </c>
      <c r="C35" s="11">
        <v>156.311396</v>
      </c>
      <c r="D35" s="11">
        <v>614.21523400000001</v>
      </c>
      <c r="E35" s="11">
        <v>193.21689800000001</v>
      </c>
      <c r="F35" s="11">
        <v>119.038285</v>
      </c>
      <c r="G35" s="11">
        <v>0</v>
      </c>
      <c r="H35" s="11">
        <v>997.05280800000014</v>
      </c>
      <c r="I35" s="12">
        <v>460.60075799999993</v>
      </c>
    </row>
    <row r="36" spans="1:11" ht="20.100000000000001" customHeight="1" x14ac:dyDescent="0.2">
      <c r="B36" s="26" t="s">
        <v>152</v>
      </c>
      <c r="C36" s="11">
        <v>1722.2047630000002</v>
      </c>
      <c r="D36" s="11">
        <v>2429.1765620000001</v>
      </c>
      <c r="E36" s="11">
        <v>190.25081</v>
      </c>
      <c r="F36" s="11">
        <v>182.83185400000002</v>
      </c>
      <c r="G36" s="11">
        <v>0</v>
      </c>
      <c r="H36" s="11">
        <v>1047.0444829999999</v>
      </c>
      <c r="I36" s="12">
        <v>432.43384700000007</v>
      </c>
    </row>
    <row r="37" spans="1:11" ht="12" customHeight="1" x14ac:dyDescent="0.2">
      <c r="A37" s="225"/>
      <c r="B37" s="25" t="s">
        <v>187</v>
      </c>
      <c r="C37" s="11">
        <v>1238.1532680000003</v>
      </c>
      <c r="D37" s="11">
        <v>316.65349099999997</v>
      </c>
      <c r="E37" s="11">
        <v>53.598497999999999</v>
      </c>
      <c r="F37" s="11">
        <v>77.053727000000009</v>
      </c>
      <c r="G37" s="11">
        <v>0</v>
      </c>
      <c r="H37" s="11">
        <v>88.006959000000009</v>
      </c>
      <c r="I37" s="12">
        <v>22.574112</v>
      </c>
    </row>
    <row r="38" spans="1:11" ht="12" customHeight="1" x14ac:dyDescent="0.2">
      <c r="A38" s="225"/>
      <c r="B38" s="25" t="s">
        <v>188</v>
      </c>
      <c r="C38" s="11">
        <v>484.05149400000005</v>
      </c>
      <c r="D38" s="11">
        <v>2112.5230710000001</v>
      </c>
      <c r="E38" s="11">
        <v>136.65231</v>
      </c>
      <c r="F38" s="11">
        <v>105.778127</v>
      </c>
      <c r="G38" s="11">
        <v>0</v>
      </c>
      <c r="H38" s="11">
        <v>959.03752399999996</v>
      </c>
      <c r="I38" s="12">
        <v>409.859734</v>
      </c>
    </row>
    <row r="39" spans="1:11" ht="20.100000000000001" customHeight="1" x14ac:dyDescent="0.2">
      <c r="B39" s="242" t="s">
        <v>189</v>
      </c>
      <c r="C39" s="11">
        <v>1362.7910850000001</v>
      </c>
      <c r="D39" s="11">
        <v>470.44806800000003</v>
      </c>
      <c r="E39" s="11">
        <v>140.69686200000001</v>
      </c>
      <c r="F39" s="11">
        <v>38.052666000000002</v>
      </c>
      <c r="G39" s="11">
        <v>0</v>
      </c>
      <c r="H39" s="11">
        <v>244.90111300000001</v>
      </c>
      <c r="I39" s="12">
        <v>78.696326999999997</v>
      </c>
    </row>
    <row r="40" spans="1:11" ht="12" customHeight="1" x14ac:dyDescent="0.2">
      <c r="A40" s="225"/>
      <c r="B40" s="25" t="s">
        <v>190</v>
      </c>
      <c r="C40" s="11">
        <v>13.030885</v>
      </c>
      <c r="D40" s="11">
        <v>214.15781699999999</v>
      </c>
      <c r="E40" s="11">
        <v>13.53106</v>
      </c>
      <c r="F40" s="11">
        <v>88.190239000000005</v>
      </c>
      <c r="G40" s="11">
        <v>0</v>
      </c>
      <c r="H40" s="11">
        <v>235.12755700000002</v>
      </c>
      <c r="I40" s="12">
        <v>67.618393999999995</v>
      </c>
    </row>
    <row r="41" spans="1:11" ht="12" customHeight="1" x14ac:dyDescent="0.2">
      <c r="A41" s="225"/>
      <c r="B41" s="25" t="s">
        <v>191</v>
      </c>
      <c r="C41" s="11">
        <v>103.68905400000001</v>
      </c>
      <c r="D41" s="11">
        <v>637.25057700000002</v>
      </c>
      <c r="E41" s="11">
        <v>9.7765820000000012</v>
      </c>
      <c r="F41" s="11">
        <v>41.670197999999999</v>
      </c>
      <c r="G41" s="11">
        <v>0</v>
      </c>
      <c r="H41" s="11">
        <v>503.13121899999999</v>
      </c>
      <c r="I41" s="12">
        <v>137.444142</v>
      </c>
    </row>
    <row r="42" spans="1:11" ht="12" customHeight="1" x14ac:dyDescent="0.2">
      <c r="A42" s="225"/>
      <c r="B42" s="25" t="s">
        <v>197</v>
      </c>
      <c r="C42" s="11">
        <v>213.81358999999998</v>
      </c>
      <c r="D42" s="11">
        <v>1104.0870640000001</v>
      </c>
      <c r="E42" s="11">
        <v>22.152097000000001</v>
      </c>
      <c r="F42" s="11">
        <v>1.5900000000000001E-3</v>
      </c>
      <c r="G42" s="11">
        <v>0</v>
      </c>
      <c r="H42" s="11">
        <v>55.866704999999996</v>
      </c>
      <c r="I42" s="12">
        <v>141.19032300000001</v>
      </c>
    </row>
    <row r="43" spans="1:11" ht="12" customHeight="1" x14ac:dyDescent="0.2">
      <c r="A43" s="225"/>
      <c r="B43" s="25" t="s">
        <v>198</v>
      </c>
      <c r="C43" s="11">
        <v>28.880147999999998</v>
      </c>
      <c r="D43" s="11">
        <v>3.2420329999999997</v>
      </c>
      <c r="E43" s="11">
        <v>4.0942059999999998</v>
      </c>
      <c r="F43" s="11">
        <v>8.8671599999999984</v>
      </c>
      <c r="G43" s="11">
        <v>0</v>
      </c>
      <c r="H43" s="11">
        <v>8.0308860000000006</v>
      </c>
      <c r="I43" s="12">
        <v>7.4851330000000011</v>
      </c>
    </row>
    <row r="44" spans="1:11" ht="12" customHeight="1" x14ac:dyDescent="0.2">
      <c r="A44" s="225"/>
      <c r="B44" s="25" t="s">
        <v>194</v>
      </c>
      <c r="C44" s="11">
        <v>1.0000003385357559E-6</v>
      </c>
      <c r="D44" s="11">
        <v>-8.9969999999084393E-3</v>
      </c>
      <c r="E44" s="11">
        <v>0.20000299999999244</v>
      </c>
      <c r="F44" s="11">
        <v>6.0500010000000088</v>
      </c>
      <c r="G44" s="11">
        <v>0</v>
      </c>
      <c r="H44" s="11">
        <v>-1.2997000000041226E-2</v>
      </c>
      <c r="I44" s="12">
        <v>0.19952799999999798</v>
      </c>
    </row>
    <row r="45" spans="1:11" ht="20.100000000000001" customHeight="1" x14ac:dyDescent="0.2">
      <c r="B45" s="26" t="s">
        <v>153</v>
      </c>
      <c r="C45" s="11">
        <v>2591.8289100000002</v>
      </c>
      <c r="D45" s="11">
        <v>29.634717999999999</v>
      </c>
      <c r="E45" s="11">
        <v>32.548157000000003</v>
      </c>
      <c r="F45" s="11">
        <v>3.8737839999999997</v>
      </c>
      <c r="G45" s="11">
        <v>0</v>
      </c>
      <c r="H45" s="11">
        <v>76.540872000000007</v>
      </c>
      <c r="I45" s="12">
        <v>124.865762</v>
      </c>
    </row>
    <row r="46" spans="1:11" ht="12" customHeight="1" x14ac:dyDescent="0.2">
      <c r="A46" s="225"/>
      <c r="B46" s="25" t="s">
        <v>187</v>
      </c>
      <c r="C46" s="11">
        <v>2552.6827720000001</v>
      </c>
      <c r="D46" s="11">
        <v>0.54119300000000004</v>
      </c>
      <c r="E46" s="11">
        <v>0.38172400000000001</v>
      </c>
      <c r="F46" s="11">
        <v>1.651448</v>
      </c>
      <c r="G46" s="11">
        <v>0</v>
      </c>
      <c r="H46" s="11">
        <v>36.049543</v>
      </c>
      <c r="I46" s="12">
        <v>121.40200400000001</v>
      </c>
    </row>
    <row r="47" spans="1:11" ht="12" customHeight="1" x14ac:dyDescent="0.2">
      <c r="A47" s="225"/>
      <c r="B47" s="25" t="s">
        <v>188</v>
      </c>
      <c r="C47" s="11">
        <v>39.146138000000001</v>
      </c>
      <c r="D47" s="11">
        <v>29.093525</v>
      </c>
      <c r="E47" s="11">
        <v>32.166431000000003</v>
      </c>
      <c r="F47" s="11">
        <v>2.2223359999999999</v>
      </c>
      <c r="G47" s="11">
        <v>0</v>
      </c>
      <c r="H47" s="11">
        <v>40.491329</v>
      </c>
      <c r="I47" s="12">
        <v>3.4637580000000003</v>
      </c>
    </row>
    <row r="48" spans="1:11" s="243" customFormat="1" ht="20.100000000000001" customHeight="1" x14ac:dyDescent="0.2">
      <c r="B48" s="245" t="s">
        <v>327</v>
      </c>
      <c r="C48" s="11">
        <v>16.5</v>
      </c>
      <c r="D48" s="11">
        <v>2.5315810000000001</v>
      </c>
      <c r="E48" s="11">
        <v>0</v>
      </c>
      <c r="F48" s="11">
        <v>0</v>
      </c>
      <c r="G48" s="11">
        <v>0</v>
      </c>
      <c r="H48" s="11">
        <v>0</v>
      </c>
      <c r="I48" s="12">
        <v>0.69523800000000002</v>
      </c>
      <c r="K48" s="331"/>
    </row>
    <row r="49" spans="1:11" s="243" customFormat="1" ht="12" customHeight="1" x14ac:dyDescent="0.2">
      <c r="A49" s="246"/>
      <c r="B49" s="247" t="s">
        <v>328</v>
      </c>
      <c r="C49" s="11">
        <v>4.7954540000000003</v>
      </c>
      <c r="D49" s="11">
        <v>17.576121999999998</v>
      </c>
      <c r="E49" s="11">
        <v>0</v>
      </c>
      <c r="F49" s="11">
        <v>1.8606130000000001</v>
      </c>
      <c r="G49" s="11">
        <v>0</v>
      </c>
      <c r="H49" s="11">
        <v>45.840999999999994</v>
      </c>
      <c r="I49" s="12">
        <v>1.6248450000000001</v>
      </c>
      <c r="K49" s="331"/>
    </row>
    <row r="50" spans="1:11" s="258" customFormat="1" ht="5.0999999999999996" customHeight="1" x14ac:dyDescent="0.2">
      <c r="C50" s="276"/>
      <c r="D50" s="276"/>
      <c r="E50" s="276"/>
      <c r="F50" s="276"/>
      <c r="G50" s="276"/>
      <c r="H50" s="276"/>
      <c r="J50" s="261"/>
      <c r="K50" s="333"/>
    </row>
    <row r="51" spans="1:11" ht="36" customHeight="1" x14ac:dyDescent="0.2">
      <c r="A51" s="277" t="s">
        <v>3</v>
      </c>
      <c r="B51" s="436" t="s">
        <v>201</v>
      </c>
      <c r="C51" s="436"/>
      <c r="D51" s="436"/>
      <c r="E51" s="436"/>
      <c r="F51" s="436"/>
      <c r="G51" s="436"/>
      <c r="H51" s="436"/>
      <c r="I51" s="436"/>
      <c r="J51" s="231"/>
    </row>
    <row r="53" spans="1:11" x14ac:dyDescent="0.2">
      <c r="B53" s="278"/>
    </row>
  </sheetData>
  <mergeCells count="2">
    <mergeCell ref="C4:I4"/>
    <mergeCell ref="B51:I51"/>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0162F-3938-4037-8093-111FA4DFCEB8}">
  <sheetPr>
    <pageSetUpPr fitToPage="1"/>
  </sheetPr>
  <dimension ref="A1:L51"/>
  <sheetViews>
    <sheetView showGridLines="0" zoomScaleNormal="100" zoomScaleSheetLayoutView="100" workbookViewId="0"/>
  </sheetViews>
  <sheetFormatPr defaultColWidth="9.140625" defaultRowHeight="12" x14ac:dyDescent="0.2"/>
  <cols>
    <col min="1" max="1" width="1.7109375" style="48" customWidth="1"/>
    <col min="2" max="7" width="10.7109375" style="48" customWidth="1"/>
    <col min="8" max="8" width="1.7109375" style="48" customWidth="1"/>
    <col min="9" max="9" width="30.7109375" style="48" customWidth="1"/>
    <col min="10" max="10" width="1.7109375" style="48" customWidth="1"/>
    <col min="11" max="11" width="1.7109375" style="329" customWidth="1"/>
    <col min="12" max="16384" width="9.140625" style="48"/>
  </cols>
  <sheetData>
    <row r="1" spans="1:11" s="227" customFormat="1" ht="16.5" x14ac:dyDescent="0.3">
      <c r="A1" s="56"/>
      <c r="B1" s="56" t="s">
        <v>264</v>
      </c>
      <c r="C1" s="57"/>
      <c r="D1" s="57"/>
      <c r="E1" s="57"/>
      <c r="F1" s="57"/>
      <c r="G1" s="57"/>
      <c r="H1" s="57"/>
      <c r="I1" s="57"/>
      <c r="J1" s="57"/>
      <c r="K1" s="326"/>
    </row>
    <row r="2" spans="1:11" s="228" customFormat="1" ht="14.25" x14ac:dyDescent="0.2">
      <c r="B2" s="228" t="s">
        <v>304</v>
      </c>
      <c r="C2" s="295"/>
      <c r="D2" s="295"/>
      <c r="E2" s="295"/>
      <c r="F2" s="295"/>
      <c r="G2" s="295"/>
      <c r="H2" s="295"/>
      <c r="I2" s="295"/>
      <c r="J2" s="295"/>
      <c r="K2" s="327"/>
    </row>
    <row r="3" spans="1:11" s="225" customFormat="1" ht="21" customHeight="1" x14ac:dyDescent="0.2">
      <c r="A3" s="229"/>
      <c r="B3" s="218" t="s">
        <v>566</v>
      </c>
      <c r="C3" s="218"/>
      <c r="D3" s="218"/>
      <c r="E3" s="218"/>
      <c r="F3" s="218"/>
      <c r="G3" s="218"/>
      <c r="H3" s="218"/>
      <c r="I3" s="230" t="s">
        <v>210</v>
      </c>
      <c r="J3" s="218"/>
      <c r="K3" s="328"/>
    </row>
    <row r="4" spans="1:11" ht="12" customHeight="1" x14ac:dyDescent="0.2">
      <c r="A4" s="231"/>
      <c r="B4" s="441" t="s">
        <v>311</v>
      </c>
      <c r="C4" s="441"/>
      <c r="D4" s="441"/>
      <c r="E4" s="441"/>
      <c r="F4" s="441"/>
      <c r="G4" s="443"/>
      <c r="H4" s="390"/>
      <c r="I4" s="375"/>
      <c r="J4" s="374"/>
    </row>
    <row r="5" spans="1:11" ht="20.100000000000001" customHeight="1" x14ac:dyDescent="0.2">
      <c r="A5" s="235"/>
      <c r="B5" s="335" t="s">
        <v>49</v>
      </c>
      <c r="C5" s="335" t="s">
        <v>47</v>
      </c>
      <c r="D5" s="335" t="s">
        <v>21</v>
      </c>
      <c r="E5" s="335" t="s">
        <v>45</v>
      </c>
      <c r="F5" s="335" t="s">
        <v>123</v>
      </c>
      <c r="G5" s="335" t="s">
        <v>124</v>
      </c>
      <c r="H5" s="233"/>
      <c r="I5" s="234"/>
      <c r="J5" s="235"/>
    </row>
    <row r="6" spans="1:11" s="240" customFormat="1" ht="20.100000000000001" customHeight="1" x14ac:dyDescent="0.25">
      <c r="A6" s="236"/>
      <c r="B6" s="237">
        <v>16295.875352999999</v>
      </c>
      <c r="C6" s="11">
        <v>13421.437778999998</v>
      </c>
      <c r="D6" s="11">
        <v>3604332.3633259996</v>
      </c>
      <c r="E6" s="11">
        <v>29717.008680999996</v>
      </c>
      <c r="F6" s="11">
        <v>126902.52455099951</v>
      </c>
      <c r="G6" s="11">
        <v>94643.227880999199</v>
      </c>
      <c r="H6" s="280"/>
      <c r="I6" s="239" t="s">
        <v>55</v>
      </c>
      <c r="J6" s="281"/>
      <c r="K6" s="353"/>
    </row>
    <row r="7" spans="1:11" ht="20.100000000000001" customHeight="1" x14ac:dyDescent="0.2">
      <c r="B7" s="241">
        <v>8153.3319080000001</v>
      </c>
      <c r="C7" s="11">
        <v>6242.3825859999997</v>
      </c>
      <c r="D7" s="11">
        <v>2053269.0482999999</v>
      </c>
      <c r="E7" s="11">
        <v>15739.413919999999</v>
      </c>
      <c r="F7" s="11">
        <v>85704.825103998184</v>
      </c>
      <c r="G7" s="11">
        <v>48465.129974000818</v>
      </c>
      <c r="H7" s="10"/>
      <c r="I7" s="26" t="s">
        <v>316</v>
      </c>
      <c r="J7" s="253"/>
      <c r="K7" s="354"/>
    </row>
    <row r="8" spans="1:11" ht="12" customHeight="1" x14ac:dyDescent="0.2">
      <c r="A8" s="225"/>
      <c r="B8" s="241">
        <v>3152.4288769999998</v>
      </c>
      <c r="C8" s="11">
        <v>4402.5038929999992</v>
      </c>
      <c r="D8" s="11">
        <v>615101.99365299998</v>
      </c>
      <c r="E8" s="11">
        <v>5189.0258570000005</v>
      </c>
      <c r="F8" s="11">
        <v>32617.821811000118</v>
      </c>
      <c r="G8" s="11">
        <v>10302.366242000047</v>
      </c>
      <c r="H8" s="10"/>
      <c r="I8" s="25" t="s">
        <v>187</v>
      </c>
      <c r="J8" s="253"/>
      <c r="K8" s="354"/>
    </row>
    <row r="9" spans="1:11" ht="12" customHeight="1" x14ac:dyDescent="0.2">
      <c r="A9" s="225"/>
      <c r="B9" s="241">
        <v>5000.9030160000002</v>
      </c>
      <c r="C9" s="11">
        <v>1839.8786889999999</v>
      </c>
      <c r="D9" s="11">
        <v>1438167.0546180001</v>
      </c>
      <c r="E9" s="11">
        <v>10550.388041999999</v>
      </c>
      <c r="F9" s="11">
        <v>53087.003240999766</v>
      </c>
      <c r="G9" s="11">
        <v>38162.764189999907</v>
      </c>
      <c r="H9" s="10"/>
      <c r="I9" s="25" t="s">
        <v>188</v>
      </c>
      <c r="J9" s="253"/>
      <c r="K9" s="354"/>
    </row>
    <row r="10" spans="1:11" ht="20.100000000000001" customHeight="1" x14ac:dyDescent="0.2">
      <c r="B10" s="241">
        <v>7837.4702109999998</v>
      </c>
      <c r="C10" s="11">
        <v>6510.0314440000002</v>
      </c>
      <c r="D10" s="11">
        <v>1444058.7102689999</v>
      </c>
      <c r="E10" s="11">
        <v>13152.771855999999</v>
      </c>
      <c r="F10" s="11">
        <v>35242.130028999411</v>
      </c>
      <c r="G10" s="11">
        <v>40238.152916999949</v>
      </c>
      <c r="H10" s="10"/>
      <c r="I10" s="26" t="s">
        <v>152</v>
      </c>
      <c r="J10" s="253"/>
      <c r="K10" s="354"/>
    </row>
    <row r="11" spans="1:11" ht="12" customHeight="1" x14ac:dyDescent="0.2">
      <c r="A11" s="225"/>
      <c r="B11" s="241">
        <v>2636.4515450000004</v>
      </c>
      <c r="C11" s="11">
        <v>5120.5283350000009</v>
      </c>
      <c r="D11" s="11">
        <v>479144.34912699996</v>
      </c>
      <c r="E11" s="11">
        <v>3637.0219819999998</v>
      </c>
      <c r="F11" s="11">
        <v>13690.149823999964</v>
      </c>
      <c r="G11" s="11">
        <v>8871.2566730001472</v>
      </c>
      <c r="H11" s="10"/>
      <c r="I11" s="25" t="s">
        <v>187</v>
      </c>
      <c r="J11" s="253"/>
      <c r="K11" s="354"/>
    </row>
    <row r="12" spans="1:11" ht="12" customHeight="1" x14ac:dyDescent="0.2">
      <c r="A12" s="225"/>
      <c r="B12" s="241">
        <v>5201.0196550000001</v>
      </c>
      <c r="C12" s="11">
        <v>1389.5026049999999</v>
      </c>
      <c r="D12" s="11">
        <v>964912.504265</v>
      </c>
      <c r="E12" s="11">
        <v>9515.7588729999989</v>
      </c>
      <c r="F12" s="11">
        <v>21551.908154000062</v>
      </c>
      <c r="G12" s="11">
        <v>31367.142531999896</v>
      </c>
      <c r="H12" s="10"/>
      <c r="I12" s="25" t="s">
        <v>188</v>
      </c>
      <c r="J12" s="253"/>
      <c r="K12" s="354"/>
    </row>
    <row r="13" spans="1:11" ht="20.100000000000001" customHeight="1" x14ac:dyDescent="0.2">
      <c r="B13" s="241">
        <v>4065.6303379999999</v>
      </c>
      <c r="C13" s="11">
        <v>2332.8874760000008</v>
      </c>
      <c r="D13" s="11">
        <v>883363.81209499994</v>
      </c>
      <c r="E13" s="11">
        <v>8095.0894000000008</v>
      </c>
      <c r="F13" s="11">
        <v>18163.245367999887</v>
      </c>
      <c r="G13" s="11">
        <v>24381.991692000123</v>
      </c>
      <c r="H13" s="10"/>
      <c r="I13" s="242" t="s">
        <v>189</v>
      </c>
      <c r="J13" s="253"/>
      <c r="K13" s="354"/>
    </row>
    <row r="14" spans="1:11" ht="12" customHeight="1" x14ac:dyDescent="0.2">
      <c r="A14" s="225"/>
      <c r="B14" s="241">
        <v>1553.3033350000001</v>
      </c>
      <c r="C14" s="11">
        <v>1944.4210700000001</v>
      </c>
      <c r="D14" s="11">
        <v>299332.78685600002</v>
      </c>
      <c r="E14" s="11">
        <v>1644.4554700000003</v>
      </c>
      <c r="F14" s="11">
        <v>6897.7970719998702</v>
      </c>
      <c r="G14" s="11">
        <v>10607.900796000016</v>
      </c>
      <c r="H14" s="10"/>
      <c r="I14" s="25" t="s">
        <v>190</v>
      </c>
      <c r="J14" s="253"/>
      <c r="K14" s="354"/>
    </row>
    <row r="15" spans="1:11" ht="12" customHeight="1" x14ac:dyDescent="0.2">
      <c r="A15" s="225"/>
      <c r="B15" s="241">
        <v>593.20270399999993</v>
      </c>
      <c r="C15" s="11">
        <v>338.82813099999998</v>
      </c>
      <c r="D15" s="11">
        <v>121602.28790800001</v>
      </c>
      <c r="E15" s="11">
        <v>1456.2325230000001</v>
      </c>
      <c r="F15" s="11">
        <v>2120.8125349999755</v>
      </c>
      <c r="G15" s="11">
        <v>2828.1472369999815</v>
      </c>
      <c r="H15" s="10"/>
      <c r="I15" s="25" t="s">
        <v>191</v>
      </c>
      <c r="J15" s="253"/>
      <c r="K15" s="354"/>
    </row>
    <row r="16" spans="1:11" ht="12" customHeight="1" x14ac:dyDescent="0.2">
      <c r="A16" s="225"/>
      <c r="B16" s="241">
        <v>291.25713100000002</v>
      </c>
      <c r="C16" s="11">
        <v>891.13864999999998</v>
      </c>
      <c r="D16" s="11">
        <v>71077.910130999997</v>
      </c>
      <c r="E16" s="11">
        <v>151.65334399999998</v>
      </c>
      <c r="F16" s="11">
        <v>1249.3260419999133</v>
      </c>
      <c r="G16" s="11">
        <v>584.23732400009465</v>
      </c>
      <c r="H16" s="12"/>
      <c r="I16" s="25" t="s">
        <v>197</v>
      </c>
      <c r="J16" s="282"/>
      <c r="K16" s="353"/>
    </row>
    <row r="17" spans="1:12" ht="12" customHeight="1" x14ac:dyDescent="0.2">
      <c r="A17" s="225"/>
      <c r="B17" s="241">
        <v>1333.5776530000001</v>
      </c>
      <c r="C17" s="11">
        <v>1002.7561040000001</v>
      </c>
      <c r="D17" s="11">
        <v>61211.904015</v>
      </c>
      <c r="E17" s="11">
        <v>1787.8656209999999</v>
      </c>
      <c r="F17" s="11">
        <v>1671.5860959999845</v>
      </c>
      <c r="G17" s="11">
        <v>1843.5616700000364</v>
      </c>
      <c r="H17" s="10"/>
      <c r="I17" s="25" t="s">
        <v>198</v>
      </c>
      <c r="J17" s="253"/>
      <c r="K17" s="354"/>
    </row>
    <row r="18" spans="1:12" ht="12" customHeight="1" x14ac:dyDescent="0.2">
      <c r="A18" s="225"/>
      <c r="B18" s="241">
        <v>0.49904999999944266</v>
      </c>
      <c r="C18" s="11">
        <v>1.2999998943996616E-5</v>
      </c>
      <c r="D18" s="11">
        <v>7470.009263999993</v>
      </c>
      <c r="E18" s="11">
        <v>17.475497999996151</v>
      </c>
      <c r="F18" s="11">
        <v>5139.3629160001547</v>
      </c>
      <c r="G18" s="11">
        <v>-7.6858020003128331</v>
      </c>
      <c r="H18" s="10"/>
      <c r="I18" s="25" t="s">
        <v>194</v>
      </c>
      <c r="J18" s="253"/>
      <c r="K18" s="354"/>
    </row>
    <row r="19" spans="1:12" ht="20.100000000000001" customHeight="1" x14ac:dyDescent="0.2">
      <c r="B19" s="241">
        <v>305.07349799999997</v>
      </c>
      <c r="C19" s="11">
        <v>669.02273699999989</v>
      </c>
      <c r="D19" s="11">
        <v>107004.78301599999</v>
      </c>
      <c r="E19" s="11">
        <v>824.83227599999987</v>
      </c>
      <c r="F19" s="11">
        <v>5955.5106070000329</v>
      </c>
      <c r="G19" s="11">
        <v>5939.8906660000075</v>
      </c>
      <c r="H19" s="10"/>
      <c r="I19" s="26" t="s">
        <v>153</v>
      </c>
      <c r="J19" s="253"/>
      <c r="K19" s="354"/>
    </row>
    <row r="20" spans="1:12" ht="12" customHeight="1" x14ac:dyDescent="0.2">
      <c r="A20" s="225"/>
      <c r="B20" s="241">
        <v>143.683279</v>
      </c>
      <c r="C20" s="11">
        <v>577.35603399999991</v>
      </c>
      <c r="D20" s="11">
        <v>59058.617389999992</v>
      </c>
      <c r="E20" s="11">
        <v>487.44396999999992</v>
      </c>
      <c r="F20" s="11">
        <v>4181.3679480000574</v>
      </c>
      <c r="G20" s="11">
        <v>2841.2290109999235</v>
      </c>
      <c r="H20" s="10"/>
      <c r="I20" s="25" t="s">
        <v>187</v>
      </c>
      <c r="J20" s="253"/>
      <c r="K20" s="354"/>
    </row>
    <row r="21" spans="1:12" ht="12" customHeight="1" x14ac:dyDescent="0.2">
      <c r="A21" s="225"/>
      <c r="B21" s="241">
        <v>161.39021099999999</v>
      </c>
      <c r="C21" s="11">
        <v>91.666700999999989</v>
      </c>
      <c r="D21" s="11">
        <v>47946.451354000004</v>
      </c>
      <c r="E21" s="11">
        <v>337.38879399999996</v>
      </c>
      <c r="F21" s="11">
        <v>1774.1036220000242</v>
      </c>
      <c r="G21" s="11">
        <v>3098.9220170000103</v>
      </c>
      <c r="H21" s="10"/>
      <c r="I21" s="25" t="s">
        <v>188</v>
      </c>
      <c r="J21" s="253"/>
      <c r="K21" s="354"/>
    </row>
    <row r="22" spans="1:12" ht="20.100000000000001" customHeight="1" x14ac:dyDescent="0.2">
      <c r="A22" s="243"/>
      <c r="B22" s="241">
        <v>12630.040396</v>
      </c>
      <c r="C22" s="11">
        <v>3192.1173639999997</v>
      </c>
      <c r="D22" s="11">
        <v>2478597.0987400003</v>
      </c>
      <c r="E22" s="11">
        <v>21644.535023</v>
      </c>
      <c r="F22" s="11">
        <v>69423.336376999505</v>
      </c>
      <c r="G22" s="11">
        <v>62929.610807999656</v>
      </c>
      <c r="H22" s="10"/>
      <c r="I22" s="26" t="s">
        <v>199</v>
      </c>
      <c r="J22" s="284"/>
      <c r="K22" s="354"/>
    </row>
    <row r="23" spans="1:12" x14ac:dyDescent="0.2">
      <c r="A23" s="243"/>
      <c r="B23" s="241">
        <v>5740.67058</v>
      </c>
      <c r="C23" s="11">
        <v>943.1072079999999</v>
      </c>
      <c r="D23" s="11">
        <v>1098473.2855150001</v>
      </c>
      <c r="E23" s="11">
        <v>7150.4413800000002</v>
      </c>
      <c r="F23" s="11">
        <v>22309.840489000082</v>
      </c>
      <c r="G23" s="11">
        <v>16339.846230999578</v>
      </c>
      <c r="H23" s="10"/>
      <c r="I23" s="22" t="s">
        <v>172</v>
      </c>
      <c r="J23" s="284"/>
      <c r="K23" s="354"/>
    </row>
    <row r="24" spans="1:12" x14ac:dyDescent="0.2">
      <c r="A24" s="243"/>
      <c r="B24" s="241">
        <v>6889.3698159999994</v>
      </c>
      <c r="C24" s="11">
        <v>2249.0101559999998</v>
      </c>
      <c r="D24" s="11">
        <v>1380123.8132250002</v>
      </c>
      <c r="E24" s="11">
        <v>14494.093643</v>
      </c>
      <c r="F24" s="11">
        <v>47113.495887999889</v>
      </c>
      <c r="G24" s="11">
        <v>46589.764576999907</v>
      </c>
      <c r="H24" s="10"/>
      <c r="I24" s="22" t="s">
        <v>200</v>
      </c>
      <c r="J24" s="284"/>
      <c r="K24" s="354"/>
    </row>
    <row r="25" spans="1:12" ht="12" customHeight="1" x14ac:dyDescent="0.2">
      <c r="A25" s="246"/>
      <c r="B25" s="241">
        <v>1640.4811600000003</v>
      </c>
      <c r="C25" s="11">
        <v>2133.0605969999997</v>
      </c>
      <c r="D25" s="11">
        <v>426979.67817599996</v>
      </c>
      <c r="E25" s="11">
        <v>2812.6787910000003</v>
      </c>
      <c r="F25" s="11">
        <v>12904.652183000115</v>
      </c>
      <c r="G25" s="11">
        <v>9305.8296510000346</v>
      </c>
      <c r="H25" s="10"/>
      <c r="I25" s="24" t="s">
        <v>119</v>
      </c>
      <c r="J25" s="284"/>
      <c r="K25" s="354"/>
    </row>
    <row r="26" spans="1:12" ht="12" customHeight="1" x14ac:dyDescent="0.2">
      <c r="A26" s="246"/>
      <c r="B26" s="241">
        <v>1311.267126</v>
      </c>
      <c r="C26" s="11">
        <v>3786.818338</v>
      </c>
      <c r="D26" s="11">
        <v>462125.54266800004</v>
      </c>
      <c r="E26" s="11">
        <v>3486.1836039999998</v>
      </c>
      <c r="F26" s="11">
        <v>35772.818085999927</v>
      </c>
      <c r="G26" s="11">
        <v>17477.784754000077</v>
      </c>
      <c r="H26" s="10"/>
      <c r="I26" s="24" t="s">
        <v>120</v>
      </c>
      <c r="J26" s="284"/>
      <c r="K26" s="354"/>
    </row>
    <row r="27" spans="1:12" ht="12" customHeight="1" x14ac:dyDescent="0.2">
      <c r="A27" s="246"/>
      <c r="B27" s="241">
        <v>391.986153</v>
      </c>
      <c r="C27" s="11">
        <v>2263.4757259999997</v>
      </c>
      <c r="D27" s="11">
        <v>146408.54006900001</v>
      </c>
      <c r="E27" s="11">
        <v>1042.27153</v>
      </c>
      <c r="F27" s="11">
        <v>5085.9483609999297</v>
      </c>
      <c r="G27" s="11">
        <v>3061.4396619999952</v>
      </c>
      <c r="H27" s="10"/>
      <c r="I27" s="24" t="s">
        <v>121</v>
      </c>
      <c r="J27" s="284"/>
      <c r="K27" s="354"/>
    </row>
    <row r="28" spans="1:12" ht="12" customHeight="1" x14ac:dyDescent="0.25">
      <c r="A28" s="286"/>
      <c r="B28" s="241">
        <v>322.16216700000001</v>
      </c>
      <c r="C28" s="11">
        <v>2045.966281</v>
      </c>
      <c r="D28" s="11">
        <v>90221.202019999997</v>
      </c>
      <c r="E28" s="11">
        <v>731.00017600000001</v>
      </c>
      <c r="F28" s="11">
        <v>3716.1484510000155</v>
      </c>
      <c r="G28" s="11">
        <v>1868.4353069999963</v>
      </c>
      <c r="H28" s="10"/>
      <c r="I28" s="26" t="s">
        <v>122</v>
      </c>
      <c r="J28" s="284"/>
      <c r="K28" s="354"/>
    </row>
    <row r="29" spans="1:12" s="243" customFormat="1" ht="20.100000000000001" customHeight="1" x14ac:dyDescent="0.2">
      <c r="A29" s="48"/>
      <c r="B29" s="241">
        <v>3626.8204220000002</v>
      </c>
      <c r="C29" s="11">
        <v>68.078985000000003</v>
      </c>
      <c r="D29" s="11">
        <v>290925.80231</v>
      </c>
      <c r="E29" s="11">
        <v>6313.0722759999999</v>
      </c>
      <c r="F29" s="11">
        <v>7547.5310979997739</v>
      </c>
      <c r="G29" s="11">
        <v>8892.5521120001722</v>
      </c>
      <c r="H29" s="10"/>
      <c r="I29" s="245" t="s">
        <v>327</v>
      </c>
      <c r="J29" s="253"/>
      <c r="K29" s="354"/>
    </row>
    <row r="30" spans="1:12" s="243" customFormat="1" ht="12" customHeight="1" x14ac:dyDescent="0.2">
      <c r="A30" s="225"/>
      <c r="B30" s="241">
        <v>1265.9990879999998</v>
      </c>
      <c r="C30" s="11">
        <v>9.9744779999999995</v>
      </c>
      <c r="D30" s="11">
        <v>60032.303138000003</v>
      </c>
      <c r="E30" s="11">
        <v>2955.9629290000003</v>
      </c>
      <c r="F30" s="11">
        <v>5925.8303119999182</v>
      </c>
      <c r="G30" s="11">
        <v>1315.478375000087</v>
      </c>
      <c r="H30" s="12"/>
      <c r="I30" s="247" t="s">
        <v>328</v>
      </c>
      <c r="J30" s="287"/>
      <c r="K30" s="355"/>
    </row>
    <row r="31" spans="1:12" s="243" customFormat="1" ht="3" customHeight="1" x14ac:dyDescent="0.2">
      <c r="A31" s="246"/>
      <c r="B31" s="285"/>
      <c r="C31" s="285"/>
      <c r="D31" s="285"/>
      <c r="E31" s="285"/>
      <c r="F31" s="285"/>
      <c r="G31" s="284"/>
      <c r="H31" s="396"/>
      <c r="I31" s="267"/>
      <c r="J31" s="247"/>
      <c r="K31" s="329"/>
      <c r="L31" s="329"/>
    </row>
    <row r="32" spans="1:12" s="273" customFormat="1" ht="20.100000000000001" customHeight="1" x14ac:dyDescent="0.2">
      <c r="A32" s="324"/>
      <c r="B32" s="357">
        <v>490.95085899999998</v>
      </c>
      <c r="C32" s="357">
        <v>100.67280499999998</v>
      </c>
      <c r="D32" s="357">
        <v>162921.78547199999</v>
      </c>
      <c r="E32" s="357">
        <v>476.85949299999999</v>
      </c>
      <c r="F32" s="357">
        <v>2019.1086369999684</v>
      </c>
      <c r="G32" s="357">
        <v>2294.7014150000141</v>
      </c>
      <c r="H32" s="323"/>
      <c r="I32" s="321" t="s">
        <v>56</v>
      </c>
      <c r="J32" s="321"/>
      <c r="K32" s="321"/>
    </row>
    <row r="33" spans="1:11" ht="20.100000000000001" customHeight="1" x14ac:dyDescent="0.2">
      <c r="B33" s="241">
        <v>432.56068700000003</v>
      </c>
      <c r="C33" s="11">
        <v>60.813034999999992</v>
      </c>
      <c r="D33" s="11">
        <v>78353.603474999982</v>
      </c>
      <c r="E33" s="11">
        <v>281.93619999999999</v>
      </c>
      <c r="F33" s="11">
        <v>563.11247100002947</v>
      </c>
      <c r="G33" s="11">
        <v>760.70162800000628</v>
      </c>
      <c r="H33" s="10"/>
      <c r="I33" s="26" t="s">
        <v>316</v>
      </c>
      <c r="J33" s="253"/>
      <c r="K33" s="354"/>
    </row>
    <row r="34" spans="1:11" ht="12" customHeight="1" x14ac:dyDescent="0.2">
      <c r="A34" s="225"/>
      <c r="B34" s="241">
        <v>209.08425</v>
      </c>
      <c r="C34" s="11">
        <v>57.416734999999996</v>
      </c>
      <c r="D34" s="11">
        <v>41326.079038999997</v>
      </c>
      <c r="E34" s="11">
        <v>124.66887299999999</v>
      </c>
      <c r="F34" s="11">
        <v>301.65255399998568</v>
      </c>
      <c r="G34" s="11">
        <v>223.44856300003684</v>
      </c>
      <c r="H34" s="290"/>
      <c r="I34" s="25" t="s">
        <v>187</v>
      </c>
      <c r="J34" s="282"/>
      <c r="K34" s="353"/>
    </row>
    <row r="35" spans="1:11" ht="12" customHeight="1" x14ac:dyDescent="0.2">
      <c r="A35" s="225"/>
      <c r="B35" s="241">
        <v>223.476437</v>
      </c>
      <c r="C35" s="11">
        <v>3.396299</v>
      </c>
      <c r="D35" s="11">
        <v>37027.524420999995</v>
      </c>
      <c r="E35" s="11">
        <v>157.26732700000002</v>
      </c>
      <c r="F35" s="11">
        <v>261.4599109999981</v>
      </c>
      <c r="G35" s="11">
        <v>537.25312100001747</v>
      </c>
      <c r="H35" s="10"/>
      <c r="I35" s="25" t="s">
        <v>188</v>
      </c>
      <c r="J35" s="253"/>
      <c r="K35" s="354"/>
    </row>
    <row r="36" spans="1:11" ht="20.100000000000001" customHeight="1" x14ac:dyDescent="0.2">
      <c r="B36" s="241">
        <v>57.002909000000002</v>
      </c>
      <c r="C36" s="11">
        <v>11.087999999999999</v>
      </c>
      <c r="D36" s="11">
        <v>71349.110401999991</v>
      </c>
      <c r="E36" s="11">
        <v>175.29773299999999</v>
      </c>
      <c r="F36" s="11">
        <v>1006.0110470000072</v>
      </c>
      <c r="G36" s="11">
        <v>1382.2099190000295</v>
      </c>
      <c r="H36" s="10"/>
      <c r="I36" s="26" t="s">
        <v>152</v>
      </c>
      <c r="J36" s="253"/>
      <c r="K36" s="354"/>
    </row>
    <row r="37" spans="1:11" ht="12" customHeight="1" x14ac:dyDescent="0.2">
      <c r="A37" s="225"/>
      <c r="B37" s="241">
        <v>19.618500000000001</v>
      </c>
      <c r="C37" s="11">
        <v>11.087999999999999</v>
      </c>
      <c r="D37" s="11">
        <v>14871.649874999999</v>
      </c>
      <c r="E37" s="11">
        <v>76.922155000000004</v>
      </c>
      <c r="F37" s="11">
        <v>650.517407000003</v>
      </c>
      <c r="G37" s="11">
        <v>486.3533740000023</v>
      </c>
      <c r="H37" s="10"/>
      <c r="I37" s="25" t="s">
        <v>187</v>
      </c>
      <c r="J37" s="253"/>
      <c r="K37" s="354"/>
    </row>
    <row r="38" spans="1:11" ht="12" customHeight="1" x14ac:dyDescent="0.2">
      <c r="A38" s="225"/>
      <c r="B38" s="241">
        <v>37.383909000000003</v>
      </c>
      <c r="C38" s="11">
        <v>0</v>
      </c>
      <c r="D38" s="11">
        <v>56477.583255999998</v>
      </c>
      <c r="E38" s="11">
        <v>98.375576999999993</v>
      </c>
      <c r="F38" s="11">
        <v>355.49163700002828</v>
      </c>
      <c r="G38" s="11">
        <v>895.90506699999855</v>
      </c>
      <c r="H38" s="10"/>
      <c r="I38" s="25" t="s">
        <v>188</v>
      </c>
      <c r="J38" s="253"/>
      <c r="K38" s="354"/>
    </row>
    <row r="39" spans="1:11" ht="20.100000000000001" customHeight="1" x14ac:dyDescent="0.2">
      <c r="A39" s="225"/>
      <c r="B39" s="241">
        <v>30.152000000000001</v>
      </c>
      <c r="C39" s="11">
        <v>1</v>
      </c>
      <c r="D39" s="11">
        <v>30839.878583999998</v>
      </c>
      <c r="E39" s="11">
        <v>68.536998999999994</v>
      </c>
      <c r="F39" s="11">
        <v>218.69481100000849</v>
      </c>
      <c r="G39" s="11">
        <v>432.38028599998501</v>
      </c>
      <c r="H39" s="10"/>
      <c r="I39" s="242" t="s">
        <v>189</v>
      </c>
      <c r="J39" s="253"/>
      <c r="K39" s="354"/>
    </row>
    <row r="40" spans="1:11" ht="12" customHeight="1" x14ac:dyDescent="0.2">
      <c r="A40" s="225"/>
      <c r="B40" s="241">
        <v>18.669909000000001</v>
      </c>
      <c r="C40" s="11">
        <v>0</v>
      </c>
      <c r="D40" s="11">
        <v>9662.4971650000007</v>
      </c>
      <c r="E40" s="11">
        <v>3.6138139999999996</v>
      </c>
      <c r="F40" s="11">
        <v>94.071238000004087</v>
      </c>
      <c r="G40" s="11">
        <v>42.846432999995436</v>
      </c>
      <c r="H40" s="10"/>
      <c r="I40" s="25" t="s">
        <v>190</v>
      </c>
      <c r="J40" s="253"/>
      <c r="K40" s="354"/>
    </row>
    <row r="41" spans="1:11" ht="12" customHeight="1" x14ac:dyDescent="0.2">
      <c r="A41" s="225"/>
      <c r="B41" s="241">
        <v>5.4139999999999997</v>
      </c>
      <c r="C41" s="11">
        <v>8.7999999999999995E-2</v>
      </c>
      <c r="D41" s="11">
        <v>21961.696805</v>
      </c>
      <c r="E41" s="11">
        <v>83.083590999999998</v>
      </c>
      <c r="F41" s="11">
        <v>452.27140799998597</v>
      </c>
      <c r="G41" s="11">
        <v>769.29077200001359</v>
      </c>
      <c r="H41" s="10"/>
      <c r="I41" s="25" t="s">
        <v>191</v>
      </c>
      <c r="J41" s="253"/>
      <c r="K41" s="354"/>
    </row>
    <row r="42" spans="1:11" ht="12" customHeight="1" x14ac:dyDescent="0.2">
      <c r="B42" s="241">
        <v>2.7170000000000001</v>
      </c>
      <c r="C42" s="11">
        <v>10</v>
      </c>
      <c r="D42" s="11">
        <v>7187.9343989999998</v>
      </c>
      <c r="E42" s="11">
        <v>11.25</v>
      </c>
      <c r="F42" s="11">
        <v>161.39723000000231</v>
      </c>
      <c r="G42" s="11">
        <v>31.601459999998951</v>
      </c>
      <c r="H42" s="10"/>
      <c r="I42" s="25" t="s">
        <v>197</v>
      </c>
      <c r="J42" s="253"/>
      <c r="K42" s="354"/>
    </row>
    <row r="43" spans="1:11" ht="12" customHeight="1" x14ac:dyDescent="0.2">
      <c r="A43" s="225"/>
      <c r="B43" s="241">
        <v>0</v>
      </c>
      <c r="C43" s="11">
        <v>0</v>
      </c>
      <c r="D43" s="11">
        <v>1619.4409000000001</v>
      </c>
      <c r="E43" s="11">
        <v>8.8133280000000003</v>
      </c>
      <c r="F43" s="11">
        <v>53.83483299999898</v>
      </c>
      <c r="G43" s="11">
        <v>105.98900300000078</v>
      </c>
      <c r="H43" s="10"/>
      <c r="I43" s="25" t="s">
        <v>198</v>
      </c>
      <c r="J43" s="253"/>
      <c r="K43" s="354"/>
    </row>
    <row r="44" spans="1:11" ht="12" customHeight="1" x14ac:dyDescent="0.2">
      <c r="A44" s="225"/>
      <c r="B44" s="241">
        <v>4.9999999999997158E-2</v>
      </c>
      <c r="C44" s="11">
        <v>0</v>
      </c>
      <c r="D44" s="11">
        <v>77.662548999986029</v>
      </c>
      <c r="E44" s="11">
        <v>9.9999999747524271E-7</v>
      </c>
      <c r="F44" s="11">
        <v>25.341526999995324</v>
      </c>
      <c r="G44" s="11">
        <v>0.1019650000355341</v>
      </c>
      <c r="H44" s="12"/>
      <c r="I44" s="25" t="s">
        <v>194</v>
      </c>
      <c r="J44" s="287"/>
      <c r="K44" s="355"/>
    </row>
    <row r="45" spans="1:11" ht="20.100000000000001" customHeight="1" x14ac:dyDescent="0.2">
      <c r="B45" s="241">
        <v>1.387262</v>
      </c>
      <c r="C45" s="11">
        <v>28.771768999999999</v>
      </c>
      <c r="D45" s="11">
        <v>13219.087139000003</v>
      </c>
      <c r="E45" s="11">
        <v>19.625558999999999</v>
      </c>
      <c r="F45" s="11">
        <v>449.9856009999894</v>
      </c>
      <c r="G45" s="11">
        <v>151.80370500000032</v>
      </c>
      <c r="H45" s="10"/>
      <c r="I45" s="26" t="s">
        <v>153</v>
      </c>
      <c r="J45" s="253"/>
      <c r="K45" s="354"/>
    </row>
    <row r="46" spans="1:11" ht="12" customHeight="1" x14ac:dyDescent="0.2">
      <c r="A46" s="225"/>
      <c r="B46" s="241">
        <v>1.387262</v>
      </c>
      <c r="C46" s="11">
        <v>28.771768999999999</v>
      </c>
      <c r="D46" s="11">
        <v>10941.100858000002</v>
      </c>
      <c r="E46" s="11">
        <v>19.141348999999998</v>
      </c>
      <c r="F46" s="11">
        <v>446.50838300000396</v>
      </c>
      <c r="G46" s="11">
        <v>75.463889000000108</v>
      </c>
      <c r="H46" s="291"/>
      <c r="I46" s="25" t="s">
        <v>187</v>
      </c>
      <c r="J46" s="292"/>
      <c r="K46" s="360"/>
    </row>
    <row r="47" spans="1:11" ht="12" customHeight="1" x14ac:dyDescent="0.2">
      <c r="A47" s="225"/>
      <c r="B47" s="241">
        <v>0</v>
      </c>
      <c r="C47" s="11">
        <v>0</v>
      </c>
      <c r="D47" s="11">
        <v>2277.963917</v>
      </c>
      <c r="E47" s="11">
        <v>0.484209</v>
      </c>
      <c r="F47" s="11">
        <v>3.4903600000006918</v>
      </c>
      <c r="G47" s="11">
        <v>76.33982399999941</v>
      </c>
      <c r="H47" s="238"/>
      <c r="I47" s="25" t="s">
        <v>188</v>
      </c>
    </row>
    <row r="48" spans="1:11" s="243" customFormat="1" ht="20.100000000000001" customHeight="1" x14ac:dyDescent="0.2">
      <c r="B48" s="241">
        <v>3.0952380000000002</v>
      </c>
      <c r="C48" s="11">
        <v>0</v>
      </c>
      <c r="D48" s="11">
        <v>887.48974499999997</v>
      </c>
      <c r="E48" s="11">
        <v>151.90414999999999</v>
      </c>
      <c r="F48" s="11">
        <v>0.70376999999962209</v>
      </c>
      <c r="G48" s="11">
        <v>110.21062200000003</v>
      </c>
      <c r="H48" s="293"/>
      <c r="I48" s="245" t="s">
        <v>327</v>
      </c>
      <c r="J48" s="48"/>
      <c r="K48" s="329"/>
    </row>
    <row r="49" spans="1:11" s="243" customFormat="1" ht="12" customHeight="1" x14ac:dyDescent="0.2">
      <c r="A49" s="246"/>
      <c r="B49" s="241">
        <v>0</v>
      </c>
      <c r="C49" s="11">
        <v>0.55000000000000004</v>
      </c>
      <c r="D49" s="11">
        <v>307.42021600000004</v>
      </c>
      <c r="E49" s="11">
        <v>0</v>
      </c>
      <c r="F49" s="11">
        <v>13.403467000000205</v>
      </c>
      <c r="G49" s="11">
        <v>9.9999998042221705E-6</v>
      </c>
      <c r="H49" s="238"/>
      <c r="I49" s="247" t="s">
        <v>328</v>
      </c>
      <c r="J49" s="48"/>
      <c r="K49" s="329"/>
    </row>
    <row r="50" spans="1:11" s="258" customFormat="1" ht="5.0999999999999996" customHeight="1" x14ac:dyDescent="0.2">
      <c r="A50" s="261"/>
      <c r="B50" s="259"/>
      <c r="C50" s="260"/>
      <c r="D50" s="260"/>
      <c r="E50" s="260"/>
      <c r="F50" s="260"/>
      <c r="G50" s="292"/>
      <c r="H50" s="233"/>
      <c r="I50" s="261"/>
      <c r="J50" s="235"/>
      <c r="K50" s="329"/>
    </row>
    <row r="51" spans="1:11" ht="50.1" customHeight="1" x14ac:dyDescent="0.2">
      <c r="A51" s="231"/>
      <c r="B51" s="436" t="s">
        <v>205</v>
      </c>
      <c r="C51" s="436"/>
      <c r="D51" s="436"/>
      <c r="E51" s="436"/>
      <c r="F51" s="436"/>
      <c r="G51" s="436"/>
      <c r="H51" s="436"/>
      <c r="I51" s="436"/>
      <c r="J51" s="231"/>
    </row>
  </sheetData>
  <mergeCells count="2">
    <mergeCell ref="B4:G4"/>
    <mergeCell ref="B51:I51"/>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FDE16-C880-4657-9CE3-B8AED28BF49B}">
  <sheetPr>
    <pageSetUpPr fitToPage="1"/>
  </sheetPr>
  <dimension ref="A1:K31"/>
  <sheetViews>
    <sheetView showGridLines="0" zoomScaleNormal="100" zoomScaleSheetLayoutView="100" workbookViewId="0"/>
  </sheetViews>
  <sheetFormatPr defaultColWidth="9.140625" defaultRowHeight="12" x14ac:dyDescent="0.2"/>
  <cols>
    <col min="1" max="1" width="1.7109375" style="48" customWidth="1"/>
    <col min="2" max="2" width="26.85546875" style="48" customWidth="1"/>
    <col min="3" max="4" width="10.5703125" style="48" bestFit="1" customWidth="1"/>
    <col min="5" max="9" width="9.7109375" style="48" customWidth="1"/>
    <col min="10" max="10" width="1.7109375" style="48" customWidth="1"/>
    <col min="11" max="11" width="1.7109375" style="329" customWidth="1"/>
    <col min="12" max="16384" width="9.140625" style="48"/>
  </cols>
  <sheetData>
    <row r="1" spans="1:11" s="227" customFormat="1" ht="16.5" x14ac:dyDescent="0.3">
      <c r="A1" s="56"/>
      <c r="B1" s="56" t="s">
        <v>264</v>
      </c>
      <c r="C1" s="57"/>
      <c r="D1" s="57"/>
      <c r="E1" s="57"/>
      <c r="F1" s="57"/>
      <c r="G1" s="57"/>
      <c r="H1" s="57"/>
      <c r="I1" s="57"/>
      <c r="J1" s="57"/>
      <c r="K1" s="391"/>
    </row>
    <row r="2" spans="1:11" s="228" customFormat="1" ht="14.25" x14ac:dyDescent="0.2">
      <c r="B2" s="228" t="s">
        <v>304</v>
      </c>
      <c r="C2" s="295"/>
      <c r="D2" s="295"/>
      <c r="E2" s="295"/>
      <c r="F2" s="295"/>
      <c r="G2" s="295"/>
      <c r="H2" s="295"/>
      <c r="I2" s="295"/>
      <c r="K2" s="327"/>
    </row>
    <row r="3" spans="1:11" s="225" customFormat="1" ht="21" customHeight="1" x14ac:dyDescent="0.2">
      <c r="A3" s="229"/>
      <c r="B3" s="218" t="s">
        <v>566</v>
      </c>
      <c r="C3" s="218"/>
      <c r="D3" s="218"/>
      <c r="E3" s="218"/>
      <c r="F3" s="218"/>
      <c r="G3" s="218"/>
      <c r="H3" s="218"/>
      <c r="I3" s="230" t="s">
        <v>213</v>
      </c>
      <c r="J3" s="218"/>
      <c r="K3" s="328"/>
    </row>
    <row r="4" spans="1:11" ht="12" customHeight="1" x14ac:dyDescent="0.2">
      <c r="A4" s="375"/>
      <c r="B4" s="382"/>
      <c r="C4" s="444" t="s">
        <v>22</v>
      </c>
      <c r="D4" s="439" t="s">
        <v>311</v>
      </c>
      <c r="E4" s="439"/>
      <c r="F4" s="439"/>
      <c r="G4" s="439"/>
      <c r="H4" s="439"/>
      <c r="I4" s="440"/>
      <c r="J4" s="374"/>
    </row>
    <row r="5" spans="1:11" ht="20.100000000000001" customHeight="1" x14ac:dyDescent="0.2">
      <c r="A5" s="383"/>
      <c r="B5" s="392"/>
      <c r="C5" s="445"/>
      <c r="D5" s="393" t="s">
        <v>28</v>
      </c>
      <c r="E5" s="393" t="s">
        <v>30</v>
      </c>
      <c r="F5" s="393" t="s">
        <v>27</v>
      </c>
      <c r="G5" s="393" t="s">
        <v>26</v>
      </c>
      <c r="H5" s="393" t="s">
        <v>31</v>
      </c>
      <c r="I5" s="394" t="s">
        <v>33</v>
      </c>
      <c r="J5" s="231"/>
    </row>
    <row r="6" spans="1:11" s="240" customFormat="1" ht="20.100000000000001" customHeight="1" x14ac:dyDescent="0.25">
      <c r="A6" s="236"/>
      <c r="B6" s="26" t="s">
        <v>211</v>
      </c>
      <c r="C6" s="11">
        <v>634238.24642600003</v>
      </c>
      <c r="D6" s="11">
        <v>43487.815224999998</v>
      </c>
      <c r="E6" s="11">
        <v>8541.4635749999998</v>
      </c>
      <c r="F6" s="11">
        <v>26322.790916999998</v>
      </c>
      <c r="G6" s="11">
        <v>30274.768429000003</v>
      </c>
      <c r="H6" s="11">
        <v>81570.987621000007</v>
      </c>
      <c r="I6" s="12">
        <v>67.09213299999999</v>
      </c>
      <c r="K6" s="330"/>
    </row>
    <row r="7" spans="1:11" ht="18.95" customHeight="1" x14ac:dyDescent="0.2">
      <c r="B7" s="26" t="s">
        <v>316</v>
      </c>
      <c r="C7" s="11">
        <v>263491.75558000006</v>
      </c>
      <c r="D7" s="11">
        <v>16417.961311999999</v>
      </c>
      <c r="E7" s="11">
        <v>3321.2362809999995</v>
      </c>
      <c r="F7" s="11">
        <v>12544.585928</v>
      </c>
      <c r="G7" s="11">
        <v>12811.531719000001</v>
      </c>
      <c r="H7" s="11">
        <v>38689.807164000005</v>
      </c>
      <c r="I7" s="12">
        <v>25.085177999999999</v>
      </c>
    </row>
    <row r="8" spans="1:11" ht="12" customHeight="1" x14ac:dyDescent="0.2">
      <c r="A8" s="225"/>
      <c r="B8" s="25" t="s">
        <v>187</v>
      </c>
      <c r="C8" s="11">
        <v>94942.514752999981</v>
      </c>
      <c r="D8" s="11">
        <v>4599.2270340000005</v>
      </c>
      <c r="E8" s="11">
        <v>931.85182399999997</v>
      </c>
      <c r="F8" s="11">
        <v>4482.8264520000002</v>
      </c>
      <c r="G8" s="11">
        <v>4506.7695189999995</v>
      </c>
      <c r="H8" s="11">
        <v>16851.092903999997</v>
      </c>
      <c r="I8" s="12">
        <v>8.5969480000000011</v>
      </c>
    </row>
    <row r="9" spans="1:11" ht="12" customHeight="1" x14ac:dyDescent="0.2">
      <c r="A9" s="225"/>
      <c r="B9" s="25" t="s">
        <v>188</v>
      </c>
      <c r="C9" s="11">
        <v>168549.24081600003</v>
      </c>
      <c r="D9" s="11">
        <v>11818.734258</v>
      </c>
      <c r="E9" s="11">
        <v>2389.3844529999997</v>
      </c>
      <c r="F9" s="11">
        <v>8061.7594579999995</v>
      </c>
      <c r="G9" s="11">
        <v>8304.7621880000006</v>
      </c>
      <c r="H9" s="11">
        <v>21838.714251000001</v>
      </c>
      <c r="I9" s="12">
        <v>16.488227999999999</v>
      </c>
    </row>
    <row r="10" spans="1:11" ht="18.95" customHeight="1" x14ac:dyDescent="0.2">
      <c r="B10" s="26" t="s">
        <v>152</v>
      </c>
      <c r="C10" s="11">
        <v>320487.83538999996</v>
      </c>
      <c r="D10" s="11">
        <v>18764.082760000001</v>
      </c>
      <c r="E10" s="11">
        <v>4924.7695229999999</v>
      </c>
      <c r="F10" s="11">
        <v>11826.933224</v>
      </c>
      <c r="G10" s="11">
        <v>16126.605622999999</v>
      </c>
      <c r="H10" s="11">
        <v>37923.276624000006</v>
      </c>
      <c r="I10" s="12">
        <v>37.750813000000001</v>
      </c>
    </row>
    <row r="11" spans="1:11" ht="12" customHeight="1" x14ac:dyDescent="0.2">
      <c r="A11" s="225"/>
      <c r="B11" s="25" t="s">
        <v>187</v>
      </c>
      <c r="C11" s="11">
        <v>110265.57388900001</v>
      </c>
      <c r="D11" s="11">
        <v>5485.8076179999998</v>
      </c>
      <c r="E11" s="11">
        <v>1445.293486</v>
      </c>
      <c r="F11" s="11">
        <v>4040.9626470000003</v>
      </c>
      <c r="G11" s="11">
        <v>5373.1850350000004</v>
      </c>
      <c r="H11" s="11">
        <v>12323.720514000001</v>
      </c>
      <c r="I11" s="12">
        <v>25.075547</v>
      </c>
    </row>
    <row r="12" spans="1:11" ht="12" customHeight="1" x14ac:dyDescent="0.2">
      <c r="A12" s="225"/>
      <c r="B12" s="25" t="s">
        <v>188</v>
      </c>
      <c r="C12" s="11">
        <v>210222.27941999998</v>
      </c>
      <c r="D12" s="11">
        <v>13278.289496000001</v>
      </c>
      <c r="E12" s="11">
        <v>3479.4760340000003</v>
      </c>
      <c r="F12" s="11">
        <v>7785.9700649999995</v>
      </c>
      <c r="G12" s="11">
        <v>10753.366940999998</v>
      </c>
      <c r="H12" s="11">
        <v>25599.556102999999</v>
      </c>
      <c r="I12" s="12">
        <v>12.675263999999999</v>
      </c>
    </row>
    <row r="13" spans="1:11" ht="18.95" customHeight="1" x14ac:dyDescent="0.2">
      <c r="B13" s="242" t="s">
        <v>189</v>
      </c>
      <c r="C13" s="11">
        <v>105834.43316099999</v>
      </c>
      <c r="D13" s="11">
        <v>6613.5935090000003</v>
      </c>
      <c r="E13" s="11">
        <v>1953.948948</v>
      </c>
      <c r="F13" s="11">
        <v>4253.7860339999997</v>
      </c>
      <c r="G13" s="11">
        <v>4803.3709209999997</v>
      </c>
      <c r="H13" s="11">
        <v>16915.661659999998</v>
      </c>
      <c r="I13" s="12">
        <v>6.0098039999999999</v>
      </c>
    </row>
    <row r="14" spans="1:11" ht="12" customHeight="1" x14ac:dyDescent="0.2">
      <c r="A14" s="225"/>
      <c r="B14" s="25" t="s">
        <v>190</v>
      </c>
      <c r="C14" s="11">
        <v>83944.758823000011</v>
      </c>
      <c r="D14" s="11">
        <v>5123.5239139999994</v>
      </c>
      <c r="E14" s="11">
        <v>874.33659899999998</v>
      </c>
      <c r="F14" s="11">
        <v>2452.5275700000002</v>
      </c>
      <c r="G14" s="11">
        <v>6225.6531450000002</v>
      </c>
      <c r="H14" s="11">
        <v>10397.190517999999</v>
      </c>
      <c r="I14" s="12">
        <v>14.636945999999998</v>
      </c>
    </row>
    <row r="15" spans="1:11" ht="12" customHeight="1" x14ac:dyDescent="0.2">
      <c r="A15" s="225"/>
      <c r="B15" s="25" t="s">
        <v>191</v>
      </c>
      <c r="C15" s="11">
        <v>79327.172571999996</v>
      </c>
      <c r="D15" s="11">
        <v>4362.9315799999995</v>
      </c>
      <c r="E15" s="11">
        <v>1333.7699520000001</v>
      </c>
      <c r="F15" s="11">
        <v>3735.1913030000001</v>
      </c>
      <c r="G15" s="11">
        <v>2991.3278799999998</v>
      </c>
      <c r="H15" s="11">
        <v>9898.0444480000006</v>
      </c>
      <c r="I15" s="12">
        <v>6.0999999999999999E-5</v>
      </c>
    </row>
    <row r="16" spans="1:11" ht="12" customHeight="1" x14ac:dyDescent="0.2">
      <c r="A16" s="225"/>
      <c r="B16" s="25" t="s">
        <v>197</v>
      </c>
      <c r="C16" s="11">
        <v>6715.1951959999997</v>
      </c>
      <c r="D16" s="11">
        <v>517.23219700000004</v>
      </c>
      <c r="E16" s="11">
        <v>161.02820299999999</v>
      </c>
      <c r="F16" s="11">
        <v>250.08310399999999</v>
      </c>
      <c r="G16" s="11">
        <v>127.806693</v>
      </c>
      <c r="H16" s="11">
        <v>145.16342500000002</v>
      </c>
      <c r="I16" s="12">
        <v>0</v>
      </c>
    </row>
    <row r="17" spans="1:11" ht="12" customHeight="1" x14ac:dyDescent="0.2">
      <c r="A17" s="225"/>
      <c r="B17" s="25" t="s">
        <v>198</v>
      </c>
      <c r="C17" s="11">
        <v>15069.217776</v>
      </c>
      <c r="D17" s="11">
        <v>1056.2724000000001</v>
      </c>
      <c r="E17" s="11">
        <v>345.48631399999999</v>
      </c>
      <c r="F17" s="11">
        <v>128.051186</v>
      </c>
      <c r="G17" s="11">
        <v>648.59894899999995</v>
      </c>
      <c r="H17" s="11">
        <v>566.50250000000005</v>
      </c>
      <c r="I17" s="12">
        <v>3.9979999999999998E-3</v>
      </c>
    </row>
    <row r="18" spans="1:11" ht="12" customHeight="1" x14ac:dyDescent="0.2">
      <c r="A18" s="225"/>
      <c r="B18" s="25" t="s">
        <v>194</v>
      </c>
      <c r="C18" s="11">
        <v>29597.057862000016</v>
      </c>
      <c r="D18" s="11">
        <v>1090.5291599999982</v>
      </c>
      <c r="E18" s="11">
        <v>256.19950700000027</v>
      </c>
      <c r="F18" s="11">
        <v>1007.2940269999999</v>
      </c>
      <c r="G18" s="11">
        <v>1329.8480350000009</v>
      </c>
      <c r="H18" s="11">
        <v>0.71407300000282703</v>
      </c>
      <c r="I18" s="12">
        <v>17.100004000000006</v>
      </c>
    </row>
    <row r="19" spans="1:11" ht="18.95" customHeight="1" x14ac:dyDescent="0.2">
      <c r="B19" s="26" t="s">
        <v>153</v>
      </c>
      <c r="C19" s="11">
        <v>50258.781380999993</v>
      </c>
      <c r="D19" s="11">
        <v>8305.8540049999992</v>
      </c>
      <c r="E19" s="11">
        <v>295.45726200000001</v>
      </c>
      <c r="F19" s="11">
        <v>1951.2561889999995</v>
      </c>
      <c r="G19" s="11">
        <v>1336.6363839999999</v>
      </c>
      <c r="H19" s="11">
        <v>4957.9038</v>
      </c>
      <c r="I19" s="12">
        <v>4.2561379999999991</v>
      </c>
    </row>
    <row r="20" spans="1:11" ht="12" customHeight="1" x14ac:dyDescent="0.2">
      <c r="A20" s="225"/>
      <c r="B20" s="25" t="s">
        <v>187</v>
      </c>
      <c r="C20" s="11">
        <v>34349.469129999998</v>
      </c>
      <c r="D20" s="11">
        <v>7735.4056360000004</v>
      </c>
      <c r="E20" s="11">
        <v>269.85276600000003</v>
      </c>
      <c r="F20" s="11">
        <v>1747.9417709999996</v>
      </c>
      <c r="G20" s="11">
        <v>727.37312500000007</v>
      </c>
      <c r="H20" s="11">
        <v>3153.4396230000002</v>
      </c>
      <c r="I20" s="12">
        <v>4.1690649999999989</v>
      </c>
    </row>
    <row r="21" spans="1:11" ht="12" customHeight="1" x14ac:dyDescent="0.2">
      <c r="A21" s="225"/>
      <c r="B21" s="25" t="s">
        <v>188</v>
      </c>
      <c r="C21" s="11">
        <v>15909.516544</v>
      </c>
      <c r="D21" s="11">
        <v>570.46706900000004</v>
      </c>
      <c r="E21" s="11">
        <v>25.604493000000002</v>
      </c>
      <c r="F21" s="11">
        <v>203.31440800000001</v>
      </c>
      <c r="G21" s="11">
        <v>609.27993200000003</v>
      </c>
      <c r="H21" s="11">
        <v>1804.463667</v>
      </c>
      <c r="I21" s="12">
        <v>8.7071000000000009E-2</v>
      </c>
    </row>
    <row r="22" spans="1:11" s="243" customFormat="1" ht="18.95" customHeight="1" x14ac:dyDescent="0.2">
      <c r="B22" s="245" t="s">
        <v>327</v>
      </c>
      <c r="C22" s="11">
        <v>197523.26381399998</v>
      </c>
      <c r="D22" s="11">
        <v>11416.461239</v>
      </c>
      <c r="E22" s="11">
        <v>3886.8206439999999</v>
      </c>
      <c r="F22" s="11">
        <v>8462.1019349999988</v>
      </c>
      <c r="G22" s="11">
        <v>8415.1391550000008</v>
      </c>
      <c r="H22" s="11">
        <v>26206.706513000001</v>
      </c>
      <c r="I22" s="12">
        <v>17.100000000000001</v>
      </c>
      <c r="K22" s="331"/>
    </row>
    <row r="23" spans="1:11" s="243" customFormat="1" ht="12" customHeight="1" x14ac:dyDescent="0.2">
      <c r="A23" s="246"/>
      <c r="B23" s="247" t="s">
        <v>328</v>
      </c>
      <c r="C23" s="11">
        <v>30618.457585999997</v>
      </c>
      <c r="D23" s="11">
        <v>8340.8915480000014</v>
      </c>
      <c r="E23" s="11">
        <v>67.083966000000004</v>
      </c>
      <c r="F23" s="11">
        <v>1376.8658290000003</v>
      </c>
      <c r="G23" s="11">
        <v>2099.036075</v>
      </c>
      <c r="H23" s="11">
        <v>765.56898599999988</v>
      </c>
      <c r="I23" s="12">
        <v>1.1611050000000001</v>
      </c>
      <c r="K23" s="331"/>
    </row>
    <row r="24" spans="1:11" s="243" customFormat="1" ht="3" customHeight="1" x14ac:dyDescent="0.2">
      <c r="A24" s="246"/>
      <c r="B24" s="247"/>
      <c r="C24" s="11"/>
      <c r="D24" s="11"/>
      <c r="E24" s="11"/>
      <c r="F24" s="11"/>
      <c r="G24" s="11"/>
      <c r="H24" s="11"/>
      <c r="I24" s="12"/>
      <c r="K24" s="331"/>
    </row>
    <row r="25" spans="1:11" s="273" customFormat="1" ht="20.100000000000001" customHeight="1" x14ac:dyDescent="0.2">
      <c r="A25" s="320"/>
      <c r="B25" s="321" t="s">
        <v>185</v>
      </c>
      <c r="C25" s="322">
        <v>81.269914</v>
      </c>
      <c r="D25" s="322">
        <v>0</v>
      </c>
      <c r="E25" s="322">
        <v>0</v>
      </c>
      <c r="F25" s="322">
        <v>0</v>
      </c>
      <c r="G25" s="322">
        <v>0</v>
      </c>
      <c r="H25" s="322">
        <v>0</v>
      </c>
      <c r="I25" s="323">
        <v>0</v>
      </c>
      <c r="J25" s="386"/>
      <c r="K25" s="332"/>
    </row>
    <row r="26" spans="1:11" s="240" customFormat="1" ht="20.100000000000001" customHeight="1" x14ac:dyDescent="0.25">
      <c r="A26" s="313"/>
      <c r="B26" s="314" t="s">
        <v>212</v>
      </c>
      <c r="C26" s="387">
        <v>9595468.6004839968</v>
      </c>
      <c r="D26" s="387">
        <v>582670.28763399983</v>
      </c>
      <c r="E26" s="387">
        <v>89857.317333999978</v>
      </c>
      <c r="F26" s="387">
        <v>560981.22443800012</v>
      </c>
      <c r="G26" s="387">
        <v>611680.06190600002</v>
      </c>
      <c r="H26" s="387">
        <v>817478.94129800005</v>
      </c>
      <c r="I26" s="388">
        <v>68687.670660000018</v>
      </c>
      <c r="J26" s="334"/>
      <c r="K26" s="330"/>
    </row>
    <row r="27" spans="1:11" s="243" customFormat="1" ht="18.95" customHeight="1" x14ac:dyDescent="0.2">
      <c r="B27" s="245" t="s">
        <v>327</v>
      </c>
      <c r="C27" s="11">
        <v>2163092.3782429998</v>
      </c>
      <c r="D27" s="11">
        <v>128579.23182800002</v>
      </c>
      <c r="E27" s="11">
        <v>16514.545399000002</v>
      </c>
      <c r="F27" s="11">
        <v>115889.90145600001</v>
      </c>
      <c r="G27" s="11">
        <v>140466.18999599997</v>
      </c>
      <c r="H27" s="11">
        <v>187305.93574700001</v>
      </c>
      <c r="I27" s="12">
        <v>8071.1553089999998</v>
      </c>
      <c r="K27" s="331"/>
    </row>
    <row r="28" spans="1:11" s="243" customFormat="1" ht="12" customHeight="1" x14ac:dyDescent="0.2">
      <c r="A28" s="246"/>
      <c r="B28" s="247" t="s">
        <v>328</v>
      </c>
      <c r="C28" s="11">
        <v>241983.52546600002</v>
      </c>
      <c r="D28" s="11">
        <v>21923.455524999998</v>
      </c>
      <c r="E28" s="11">
        <v>1099.2342499999997</v>
      </c>
      <c r="F28" s="11">
        <v>6697.7916380000015</v>
      </c>
      <c r="G28" s="11">
        <v>17637.892019000003</v>
      </c>
      <c r="H28" s="11">
        <v>11059.796255000001</v>
      </c>
      <c r="I28" s="12">
        <v>3033.1940960000002</v>
      </c>
      <c r="K28" s="331"/>
    </row>
    <row r="29" spans="1:11" s="243" customFormat="1" ht="12" customHeight="1" x14ac:dyDescent="0.2">
      <c r="A29" s="246"/>
      <c r="B29" s="247" t="s">
        <v>330</v>
      </c>
      <c r="C29" s="11">
        <v>1715609.6261519999</v>
      </c>
      <c r="D29" s="11">
        <v>0</v>
      </c>
      <c r="E29" s="11">
        <v>0</v>
      </c>
      <c r="F29" s="11">
        <v>0</v>
      </c>
      <c r="G29" s="11">
        <v>0</v>
      </c>
      <c r="H29" s="11">
        <v>0</v>
      </c>
      <c r="I29" s="12">
        <v>0</v>
      </c>
      <c r="K29" s="331"/>
    </row>
    <row r="30" spans="1:11" s="258" customFormat="1" ht="5.0999999999999996" customHeight="1" x14ac:dyDescent="0.2">
      <c r="C30" s="276"/>
      <c r="D30" s="276"/>
      <c r="E30" s="276"/>
      <c r="F30" s="276"/>
      <c r="G30" s="276"/>
      <c r="H30" s="276"/>
      <c r="K30" s="333"/>
    </row>
    <row r="31" spans="1:11" ht="36" customHeight="1" x14ac:dyDescent="0.2">
      <c r="A31" s="277" t="s">
        <v>3</v>
      </c>
      <c r="B31" s="436" t="s">
        <v>201</v>
      </c>
      <c r="C31" s="436"/>
      <c r="D31" s="436"/>
      <c r="E31" s="436"/>
      <c r="F31" s="436"/>
      <c r="G31" s="436"/>
      <c r="H31" s="436"/>
      <c r="I31" s="436"/>
      <c r="J31" s="349"/>
      <c r="K31" s="395"/>
    </row>
  </sheetData>
  <mergeCells count="3">
    <mergeCell ref="B31:I31"/>
    <mergeCell ref="C4:C5"/>
    <mergeCell ref="D4:I4"/>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4069E-2C37-4E7C-8AC1-C5830879BD2C}">
  <sheetPr>
    <pageSetUpPr fitToPage="1"/>
  </sheetPr>
  <dimension ref="A1:L30"/>
  <sheetViews>
    <sheetView showGridLines="0" zoomScaleNormal="100" zoomScaleSheetLayoutView="100" workbookViewId="0"/>
  </sheetViews>
  <sheetFormatPr defaultColWidth="9.140625" defaultRowHeight="12" x14ac:dyDescent="0.2"/>
  <cols>
    <col min="1" max="1" width="1.7109375" style="48" customWidth="1"/>
    <col min="2" max="8" width="9.7109375" style="48" customWidth="1"/>
    <col min="9" max="9" width="2.7109375" style="48" customWidth="1"/>
    <col min="10" max="10" width="26.7109375" style="48" customWidth="1"/>
    <col min="11" max="12" width="1.7109375" style="329" customWidth="1"/>
    <col min="13" max="16384" width="9.140625" style="48"/>
  </cols>
  <sheetData>
    <row r="1" spans="1:12" s="227" customFormat="1" ht="16.5" x14ac:dyDescent="0.3">
      <c r="A1" s="56"/>
      <c r="B1" s="56" t="s">
        <v>264</v>
      </c>
      <c r="C1" s="57"/>
      <c r="D1" s="57"/>
      <c r="E1" s="57"/>
      <c r="F1" s="57"/>
      <c r="G1" s="57"/>
      <c r="H1" s="57"/>
      <c r="I1" s="57"/>
      <c r="J1" s="57"/>
      <c r="K1" s="371"/>
      <c r="L1" s="326"/>
    </row>
    <row r="2" spans="1:12" s="228" customFormat="1" ht="14.25" x14ac:dyDescent="0.2">
      <c r="B2" s="228" t="s">
        <v>304</v>
      </c>
      <c r="C2" s="295"/>
      <c r="D2" s="295"/>
      <c r="E2" s="295"/>
      <c r="F2" s="295"/>
      <c r="G2" s="295"/>
      <c r="H2" s="295"/>
      <c r="I2" s="295"/>
      <c r="J2" s="295"/>
      <c r="K2" s="327"/>
      <c r="L2" s="327"/>
    </row>
    <row r="3" spans="1:12" s="225" customFormat="1" ht="21" customHeight="1" x14ac:dyDescent="0.2">
      <c r="A3" s="229"/>
      <c r="B3" s="218" t="s">
        <v>566</v>
      </c>
      <c r="C3" s="218"/>
      <c r="D3" s="218"/>
      <c r="E3" s="218"/>
      <c r="F3" s="218"/>
      <c r="G3" s="218"/>
      <c r="H3" s="218"/>
      <c r="I3" s="218"/>
      <c r="J3" s="230" t="s">
        <v>214</v>
      </c>
      <c r="K3" s="372"/>
      <c r="L3" s="328"/>
    </row>
    <row r="4" spans="1:12" ht="12" customHeight="1" x14ac:dyDescent="0.2">
      <c r="A4" s="231"/>
      <c r="B4" s="441" t="s">
        <v>311</v>
      </c>
      <c r="C4" s="441"/>
      <c r="D4" s="441"/>
      <c r="E4" s="441"/>
      <c r="F4" s="441"/>
      <c r="G4" s="441"/>
      <c r="H4" s="441"/>
      <c r="I4" s="390"/>
      <c r="J4" s="375"/>
      <c r="K4" s="373"/>
    </row>
    <row r="5" spans="1:12" ht="20.100000000000001" customHeight="1" x14ac:dyDescent="0.2">
      <c r="A5" s="231"/>
      <c r="B5" s="232" t="s">
        <v>23</v>
      </c>
      <c r="C5" s="232" t="s">
        <v>25</v>
      </c>
      <c r="D5" s="232" t="s">
        <v>34</v>
      </c>
      <c r="E5" s="232" t="s">
        <v>35</v>
      </c>
      <c r="F5" s="232" t="s">
        <v>36</v>
      </c>
      <c r="G5" s="232" t="s">
        <v>24</v>
      </c>
      <c r="H5" s="232" t="s">
        <v>38</v>
      </c>
      <c r="I5" s="233"/>
      <c r="J5" s="234"/>
      <c r="K5" s="376"/>
    </row>
    <row r="6" spans="1:12" s="240" customFormat="1" ht="20.100000000000001" customHeight="1" x14ac:dyDescent="0.25">
      <c r="A6" s="236"/>
      <c r="B6" s="237">
        <v>235637.67891399996</v>
      </c>
      <c r="C6" s="237">
        <v>33643.512125999994</v>
      </c>
      <c r="D6" s="237">
        <v>31526.719942000003</v>
      </c>
      <c r="E6" s="237">
        <v>1501.4677240000001</v>
      </c>
      <c r="F6" s="237">
        <v>8810.6921249999996</v>
      </c>
      <c r="G6" s="237">
        <v>101665.73828800002</v>
      </c>
      <c r="H6" s="237">
        <v>7906.7698600000012</v>
      </c>
      <c r="I6" s="238"/>
      <c r="J6" s="239" t="s">
        <v>211</v>
      </c>
      <c r="K6" s="329"/>
      <c r="L6" s="329"/>
    </row>
    <row r="7" spans="1:12" ht="18.95" customHeight="1" x14ac:dyDescent="0.2">
      <c r="B7" s="241">
        <v>96950.139834999994</v>
      </c>
      <c r="C7" s="241">
        <v>14332.149366</v>
      </c>
      <c r="D7" s="241">
        <v>14551.122730999998</v>
      </c>
      <c r="E7" s="241">
        <v>705.90934800000002</v>
      </c>
      <c r="F7" s="241">
        <v>4188.7308279999997</v>
      </c>
      <c r="G7" s="241">
        <v>39651.790246000004</v>
      </c>
      <c r="H7" s="241">
        <v>3053.5725490000004</v>
      </c>
      <c r="I7" s="238"/>
      <c r="J7" s="26" t="s">
        <v>316</v>
      </c>
    </row>
    <row r="8" spans="1:12" ht="12" customHeight="1" x14ac:dyDescent="0.2">
      <c r="A8" s="225"/>
      <c r="B8" s="15">
        <v>35920.315669999996</v>
      </c>
      <c r="C8" s="15">
        <v>5203.3320839999997</v>
      </c>
      <c r="D8" s="15">
        <v>4361.8306459999994</v>
      </c>
      <c r="E8" s="15">
        <v>322.82457999999997</v>
      </c>
      <c r="F8" s="15">
        <v>1769.035402</v>
      </c>
      <c r="G8" s="15">
        <v>15031.627652000001</v>
      </c>
      <c r="H8" s="15">
        <v>1116.491849</v>
      </c>
      <c r="I8" s="238"/>
      <c r="J8" s="25" t="s">
        <v>187</v>
      </c>
    </row>
    <row r="9" spans="1:12" ht="12" customHeight="1" x14ac:dyDescent="0.2">
      <c r="A9" s="225"/>
      <c r="B9" s="15">
        <v>61029.824148999993</v>
      </c>
      <c r="C9" s="15">
        <v>9128.8172670000004</v>
      </c>
      <c r="D9" s="15">
        <v>10189.292079999999</v>
      </c>
      <c r="E9" s="15">
        <v>383.08476400000006</v>
      </c>
      <c r="F9" s="15">
        <v>2419.69542</v>
      </c>
      <c r="G9" s="15">
        <v>24620.162576000002</v>
      </c>
      <c r="H9" s="15">
        <v>1937.0807000000002</v>
      </c>
      <c r="I9" s="238"/>
      <c r="J9" s="25" t="s">
        <v>188</v>
      </c>
    </row>
    <row r="10" spans="1:12" ht="18.95" customHeight="1" x14ac:dyDescent="0.2">
      <c r="B10" s="241">
        <v>123774.86829599999</v>
      </c>
      <c r="C10" s="241">
        <v>16374.843643999997</v>
      </c>
      <c r="D10" s="241">
        <v>14019.138078</v>
      </c>
      <c r="E10" s="241">
        <v>748.04325400000005</v>
      </c>
      <c r="F10" s="241">
        <v>3668.7501249999991</v>
      </c>
      <c r="G10" s="241">
        <v>55951.848137000015</v>
      </c>
      <c r="H10" s="241">
        <v>4509.8508150000007</v>
      </c>
      <c r="I10" s="238"/>
      <c r="J10" s="26" t="s">
        <v>152</v>
      </c>
    </row>
    <row r="11" spans="1:12" ht="12" customHeight="1" x14ac:dyDescent="0.2">
      <c r="A11" s="225"/>
      <c r="B11" s="15">
        <v>44607.280630999994</v>
      </c>
      <c r="C11" s="15">
        <v>7250.9605709999987</v>
      </c>
      <c r="D11" s="15">
        <v>3582.0370830000002</v>
      </c>
      <c r="E11" s="15">
        <v>175.64877200000001</v>
      </c>
      <c r="F11" s="15">
        <v>1227.4469359999998</v>
      </c>
      <c r="G11" s="15">
        <v>21986.974328000004</v>
      </c>
      <c r="H11" s="15">
        <v>741.28195199999993</v>
      </c>
      <c r="I11" s="238"/>
      <c r="J11" s="25" t="s">
        <v>187</v>
      </c>
    </row>
    <row r="12" spans="1:12" ht="12" customHeight="1" x14ac:dyDescent="0.2">
      <c r="A12" s="225"/>
      <c r="B12" s="15">
        <v>79167.631400999991</v>
      </c>
      <c r="C12" s="15">
        <v>9123.8835600000002</v>
      </c>
      <c r="D12" s="15">
        <v>10437.106152</v>
      </c>
      <c r="E12" s="15">
        <v>572.39347699999996</v>
      </c>
      <c r="F12" s="15">
        <v>2441.3036879999995</v>
      </c>
      <c r="G12" s="15">
        <v>33964.871314000004</v>
      </c>
      <c r="H12" s="15">
        <v>3768.5481610000002</v>
      </c>
      <c r="I12" s="238"/>
      <c r="J12" s="25" t="s">
        <v>188</v>
      </c>
    </row>
    <row r="13" spans="1:12" ht="18.95" customHeight="1" x14ac:dyDescent="0.2">
      <c r="B13" s="241">
        <v>40617.754894999998</v>
      </c>
      <c r="C13" s="241">
        <v>5066.4135850000002</v>
      </c>
      <c r="D13" s="241">
        <v>2790.4391660000001</v>
      </c>
      <c r="E13" s="241">
        <v>257.767988</v>
      </c>
      <c r="F13" s="241">
        <v>934.22034800000006</v>
      </c>
      <c r="G13" s="241">
        <v>17718.255119000001</v>
      </c>
      <c r="H13" s="241">
        <v>800.8534380000001</v>
      </c>
      <c r="I13" s="238"/>
      <c r="J13" s="242" t="s">
        <v>189</v>
      </c>
    </row>
    <row r="14" spans="1:12" ht="12" customHeight="1" x14ac:dyDescent="0.2">
      <c r="A14" s="225"/>
      <c r="B14" s="15">
        <v>29816.988616999999</v>
      </c>
      <c r="C14" s="15">
        <v>4488.8812600000001</v>
      </c>
      <c r="D14" s="15">
        <v>3642.7272980000002</v>
      </c>
      <c r="E14" s="15">
        <v>136.226754</v>
      </c>
      <c r="F14" s="15">
        <v>1083.9221009999999</v>
      </c>
      <c r="G14" s="15">
        <v>16247.017015000001</v>
      </c>
      <c r="H14" s="15">
        <v>1116.9353450000001</v>
      </c>
      <c r="I14" s="238"/>
      <c r="J14" s="25" t="s">
        <v>190</v>
      </c>
    </row>
    <row r="15" spans="1:12" ht="12" customHeight="1" x14ac:dyDescent="0.2">
      <c r="A15" s="225"/>
      <c r="B15" s="15">
        <v>27183.513621000006</v>
      </c>
      <c r="C15" s="15">
        <v>3260.1749449999998</v>
      </c>
      <c r="D15" s="15">
        <v>6283.2054189999999</v>
      </c>
      <c r="E15" s="15">
        <v>169.81133499999999</v>
      </c>
      <c r="F15" s="15">
        <v>1363.6631170000001</v>
      </c>
      <c r="G15" s="15">
        <v>13038.403064000002</v>
      </c>
      <c r="H15" s="15">
        <v>2253.225324</v>
      </c>
      <c r="I15" s="238"/>
      <c r="J15" s="25" t="s">
        <v>191</v>
      </c>
    </row>
    <row r="16" spans="1:12" ht="12" customHeight="1" x14ac:dyDescent="0.2">
      <c r="A16" s="225"/>
      <c r="B16" s="15">
        <v>3442.1801869999999</v>
      </c>
      <c r="C16" s="15">
        <v>380.79368199999999</v>
      </c>
      <c r="D16" s="15">
        <v>290.348027</v>
      </c>
      <c r="E16" s="15">
        <v>15.981408999999999</v>
      </c>
      <c r="F16" s="15">
        <v>76.664355</v>
      </c>
      <c r="G16" s="15">
        <v>1039.164426</v>
      </c>
      <c r="H16" s="15">
        <v>120.07395099999999</v>
      </c>
      <c r="I16" s="238"/>
      <c r="J16" s="25" t="s">
        <v>197</v>
      </c>
    </row>
    <row r="17" spans="1:12" ht="12" customHeight="1" x14ac:dyDescent="0.2">
      <c r="A17" s="225"/>
      <c r="B17" s="15">
        <v>7151.1373110000004</v>
      </c>
      <c r="C17" s="15">
        <v>1489.8628650000001</v>
      </c>
      <c r="D17" s="15">
        <v>718.26379199999997</v>
      </c>
      <c r="E17" s="15">
        <v>23.555259999999997</v>
      </c>
      <c r="F17" s="15">
        <v>171.97969499999999</v>
      </c>
      <c r="G17" s="15">
        <v>2457.5011059999997</v>
      </c>
      <c r="H17" s="15">
        <v>58.212249999999997</v>
      </c>
      <c r="I17" s="238"/>
      <c r="J17" s="25" t="s">
        <v>198</v>
      </c>
    </row>
    <row r="18" spans="1:12" ht="12" customHeight="1" x14ac:dyDescent="0.2">
      <c r="A18" s="225"/>
      <c r="B18" s="15">
        <v>15563.293664999976</v>
      </c>
      <c r="C18" s="15">
        <v>1688.717306999999</v>
      </c>
      <c r="D18" s="15">
        <v>294.15437600000041</v>
      </c>
      <c r="E18" s="15">
        <v>144.70050800000013</v>
      </c>
      <c r="F18" s="15">
        <v>38.300508999999238</v>
      </c>
      <c r="G18" s="15">
        <v>5451.5074070000192</v>
      </c>
      <c r="H18" s="15">
        <v>160.55050700000083</v>
      </c>
      <c r="I18" s="238"/>
      <c r="J18" s="25" t="s">
        <v>194</v>
      </c>
    </row>
    <row r="19" spans="1:12" ht="18.95" customHeight="1" x14ac:dyDescent="0.2">
      <c r="B19" s="241">
        <v>14912.680648000001</v>
      </c>
      <c r="C19" s="241">
        <v>2936.5170549999998</v>
      </c>
      <c r="D19" s="241">
        <v>2956.4601240000002</v>
      </c>
      <c r="E19" s="241">
        <v>47.514611000000002</v>
      </c>
      <c r="F19" s="241">
        <v>953.21066199999996</v>
      </c>
      <c r="G19" s="241">
        <v>6062.1127180000003</v>
      </c>
      <c r="H19" s="241">
        <v>343.34648700000002</v>
      </c>
      <c r="I19" s="238"/>
      <c r="J19" s="26" t="s">
        <v>153</v>
      </c>
    </row>
    <row r="20" spans="1:12" ht="12" customHeight="1" x14ac:dyDescent="0.2">
      <c r="A20" s="225"/>
      <c r="B20" s="15">
        <v>7263.2630119999994</v>
      </c>
      <c r="C20" s="15">
        <v>1828.6921469999997</v>
      </c>
      <c r="D20" s="15">
        <v>2140.0252070000001</v>
      </c>
      <c r="E20" s="15">
        <v>42.671298000000007</v>
      </c>
      <c r="F20" s="15">
        <v>794.01983299999995</v>
      </c>
      <c r="G20" s="15">
        <v>3729.652642</v>
      </c>
      <c r="H20" s="15">
        <v>93.334080999999998</v>
      </c>
      <c r="I20" s="238"/>
      <c r="J20" s="25" t="s">
        <v>187</v>
      </c>
    </row>
    <row r="21" spans="1:12" ht="12" customHeight="1" x14ac:dyDescent="0.2">
      <c r="A21" s="225"/>
      <c r="B21" s="15">
        <v>7649.4633060000006</v>
      </c>
      <c r="C21" s="15">
        <v>1107.8440640000001</v>
      </c>
      <c r="D21" s="15">
        <v>816.43491300000005</v>
      </c>
      <c r="E21" s="15">
        <v>4.8433120000000001</v>
      </c>
      <c r="F21" s="15">
        <v>159.19082799999998</v>
      </c>
      <c r="G21" s="15">
        <v>2332.5205599999999</v>
      </c>
      <c r="H21" s="15">
        <v>250.01240300000001</v>
      </c>
      <c r="I21" s="238"/>
      <c r="J21" s="25" t="s">
        <v>188</v>
      </c>
    </row>
    <row r="22" spans="1:12" s="243" customFormat="1" ht="18.95" customHeight="1" x14ac:dyDescent="0.2">
      <c r="B22" s="283">
        <v>72723.514079999994</v>
      </c>
      <c r="C22" s="283">
        <v>8808.7266440000021</v>
      </c>
      <c r="D22" s="283">
        <v>12884.323433000001</v>
      </c>
      <c r="E22" s="283">
        <v>592.918182</v>
      </c>
      <c r="F22" s="283">
        <v>3138.7666640000002</v>
      </c>
      <c r="G22" s="283">
        <v>31735.553129000007</v>
      </c>
      <c r="H22" s="283">
        <v>4544.0908520000003</v>
      </c>
      <c r="I22" s="244"/>
      <c r="J22" s="245" t="s">
        <v>327</v>
      </c>
      <c r="K22" s="329"/>
      <c r="L22" s="329"/>
    </row>
    <row r="23" spans="1:12" s="243" customFormat="1" ht="12" customHeight="1" x14ac:dyDescent="0.2">
      <c r="A23" s="246"/>
      <c r="B23" s="285">
        <v>4258.3761400000003</v>
      </c>
      <c r="C23" s="285">
        <v>3649.5959270000003</v>
      </c>
      <c r="D23" s="285">
        <v>983.26027899999997</v>
      </c>
      <c r="E23" s="285">
        <v>87.239891999999983</v>
      </c>
      <c r="F23" s="285">
        <v>10.130522000000001</v>
      </c>
      <c r="G23" s="285">
        <v>4776.1007430000009</v>
      </c>
      <c r="H23" s="285">
        <v>33.588095000000003</v>
      </c>
      <c r="I23" s="244"/>
      <c r="J23" s="247" t="s">
        <v>328</v>
      </c>
      <c r="K23" s="329"/>
      <c r="L23" s="329"/>
    </row>
    <row r="24" spans="1:12" s="243" customFormat="1" ht="3" customHeight="1" x14ac:dyDescent="0.2">
      <c r="A24" s="246"/>
      <c r="B24" s="285"/>
      <c r="C24" s="285"/>
      <c r="D24" s="285"/>
      <c r="E24" s="285"/>
      <c r="F24" s="285"/>
      <c r="G24" s="284"/>
      <c r="H24" s="285"/>
      <c r="I24" s="244"/>
      <c r="J24" s="247"/>
      <c r="K24" s="329"/>
      <c r="L24" s="329"/>
    </row>
    <row r="25" spans="1:12" s="273" customFormat="1" ht="20.100000000000001" customHeight="1" x14ac:dyDescent="0.2">
      <c r="A25" s="268"/>
      <c r="B25" s="309">
        <v>0</v>
      </c>
      <c r="C25" s="309">
        <v>0</v>
      </c>
      <c r="D25" s="309">
        <v>0</v>
      </c>
      <c r="E25" s="309">
        <v>0</v>
      </c>
      <c r="F25" s="309">
        <v>0</v>
      </c>
      <c r="G25" s="309">
        <v>0</v>
      </c>
      <c r="H25" s="309">
        <v>0</v>
      </c>
      <c r="I25" s="310"/>
      <c r="J25" s="269" t="s">
        <v>185</v>
      </c>
      <c r="K25" s="379"/>
      <c r="L25" s="328"/>
    </row>
    <row r="26" spans="1:12" s="240" customFormat="1" ht="20.100000000000001" customHeight="1" x14ac:dyDescent="0.25">
      <c r="A26" s="236"/>
      <c r="B26" s="241">
        <v>2773249.8114890005</v>
      </c>
      <c r="C26" s="241">
        <v>981370.72120699973</v>
      </c>
      <c r="D26" s="241">
        <v>366739.03318799991</v>
      </c>
      <c r="E26" s="241">
        <v>39243.231438000003</v>
      </c>
      <c r="F26" s="241">
        <v>184987.44892099997</v>
      </c>
      <c r="G26" s="241">
        <v>1609604.5106729998</v>
      </c>
      <c r="H26" s="241">
        <v>170878.33240400004</v>
      </c>
      <c r="I26" s="238"/>
      <c r="J26" s="26" t="s">
        <v>212</v>
      </c>
      <c r="K26" s="329"/>
      <c r="L26" s="329"/>
    </row>
    <row r="27" spans="1:12" s="243" customFormat="1" ht="18.95" customHeight="1" x14ac:dyDescent="0.2">
      <c r="B27" s="241">
        <v>572360.94949499983</v>
      </c>
      <c r="C27" s="241">
        <v>171244.23076800001</v>
      </c>
      <c r="D27" s="241">
        <v>84013.724986999994</v>
      </c>
      <c r="E27" s="241">
        <v>11816.450278999999</v>
      </c>
      <c r="F27" s="241">
        <v>30513.498824999995</v>
      </c>
      <c r="G27" s="241">
        <v>429577.73512199998</v>
      </c>
      <c r="H27" s="241">
        <v>34243.246626</v>
      </c>
      <c r="I27" s="244"/>
      <c r="J27" s="245" t="s">
        <v>327</v>
      </c>
      <c r="K27" s="329"/>
      <c r="L27" s="329"/>
    </row>
    <row r="28" spans="1:12" s="243" customFormat="1" ht="12" customHeight="1" x14ac:dyDescent="0.2">
      <c r="A28" s="246"/>
      <c r="B28" s="15">
        <v>71046.878978999986</v>
      </c>
      <c r="C28" s="15">
        <v>23766.340004000001</v>
      </c>
      <c r="D28" s="15">
        <v>4352.7732719999995</v>
      </c>
      <c r="E28" s="15">
        <v>6920.302326</v>
      </c>
      <c r="F28" s="15">
        <v>233.196866</v>
      </c>
      <c r="G28" s="15">
        <v>79318.223255000004</v>
      </c>
      <c r="H28" s="15">
        <v>282.69045699999998</v>
      </c>
      <c r="I28" s="244"/>
      <c r="J28" s="247" t="s">
        <v>328</v>
      </c>
      <c r="K28" s="329"/>
      <c r="L28" s="329"/>
    </row>
    <row r="29" spans="1:12" s="258" customFormat="1" ht="5.0999999999999996" customHeight="1" x14ac:dyDescent="0.2">
      <c r="B29" s="259">
        <v>0</v>
      </c>
      <c r="C29" s="260">
        <v>0</v>
      </c>
      <c r="D29" s="260">
        <v>0</v>
      </c>
      <c r="E29" s="260">
        <v>0</v>
      </c>
      <c r="F29" s="260">
        <v>0</v>
      </c>
      <c r="G29" s="260">
        <v>0</v>
      </c>
      <c r="H29" s="260">
        <v>0</v>
      </c>
      <c r="I29" s="233"/>
      <c r="J29" s="261"/>
      <c r="K29" s="329"/>
      <c r="L29" s="329"/>
    </row>
    <row r="30" spans="1:12" ht="36" customHeight="1" x14ac:dyDescent="0.2">
      <c r="A30" s="231"/>
      <c r="B30" s="436" t="s">
        <v>201</v>
      </c>
      <c r="C30" s="436"/>
      <c r="D30" s="436"/>
      <c r="E30" s="436"/>
      <c r="F30" s="436"/>
      <c r="G30" s="436"/>
      <c r="H30" s="436"/>
      <c r="I30" s="436"/>
      <c r="J30" s="436"/>
      <c r="K30" s="381"/>
    </row>
  </sheetData>
  <mergeCells count="2">
    <mergeCell ref="B4:H4"/>
    <mergeCell ref="B30:J30"/>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49642-D58A-4789-839B-7A5260FBBB07}">
  <sheetPr>
    <pageSetUpPr fitToPage="1"/>
  </sheetPr>
  <dimension ref="A1:K30"/>
  <sheetViews>
    <sheetView showGridLines="0" zoomScaleNormal="100" zoomScaleSheetLayoutView="100" workbookViewId="0"/>
  </sheetViews>
  <sheetFormatPr defaultColWidth="9.140625" defaultRowHeight="12" x14ac:dyDescent="0.2"/>
  <cols>
    <col min="1" max="1" width="1.7109375" style="48" customWidth="1"/>
    <col min="2" max="2" width="28.7109375" style="48" customWidth="1"/>
    <col min="3" max="9" width="9.7109375" style="48" customWidth="1"/>
    <col min="10" max="10" width="1.7109375" style="48" customWidth="1"/>
    <col min="11" max="11" width="2" style="329" customWidth="1"/>
    <col min="12" max="16384" width="9.140625" style="48"/>
  </cols>
  <sheetData>
    <row r="1" spans="1:11" s="227" customFormat="1" ht="16.5" x14ac:dyDescent="0.3">
      <c r="A1" s="56"/>
      <c r="B1" s="56" t="s">
        <v>264</v>
      </c>
      <c r="C1" s="57"/>
      <c r="D1" s="57"/>
      <c r="E1" s="57"/>
      <c r="F1" s="57"/>
      <c r="G1" s="57"/>
      <c r="H1" s="57"/>
      <c r="I1" s="57"/>
      <c r="J1" s="57"/>
      <c r="K1" s="326"/>
    </row>
    <row r="2" spans="1:11" s="228" customFormat="1" ht="14.25" x14ac:dyDescent="0.2">
      <c r="B2" s="228" t="s">
        <v>304</v>
      </c>
      <c r="C2" s="295"/>
      <c r="D2" s="295"/>
      <c r="E2" s="295"/>
      <c r="F2" s="295"/>
      <c r="G2" s="295"/>
      <c r="H2" s="295"/>
      <c r="I2" s="295"/>
      <c r="K2" s="327"/>
    </row>
    <row r="3" spans="1:11" s="225" customFormat="1" ht="21" customHeight="1" x14ac:dyDescent="0.2">
      <c r="A3" s="229"/>
      <c r="B3" s="218" t="s">
        <v>566</v>
      </c>
      <c r="C3" s="218"/>
      <c r="D3" s="218"/>
      <c r="E3" s="218"/>
      <c r="F3" s="218"/>
      <c r="G3" s="218"/>
      <c r="H3" s="218"/>
      <c r="I3" s="230" t="s">
        <v>215</v>
      </c>
      <c r="J3" s="218"/>
      <c r="K3" s="328"/>
    </row>
    <row r="4" spans="1:11" ht="12" customHeight="1" x14ac:dyDescent="0.2">
      <c r="A4" s="375"/>
      <c r="B4" s="382"/>
      <c r="C4" s="442" t="s">
        <v>311</v>
      </c>
      <c r="D4" s="441"/>
      <c r="E4" s="441"/>
      <c r="F4" s="441"/>
      <c r="G4" s="441"/>
      <c r="H4" s="441"/>
      <c r="I4" s="441"/>
      <c r="J4" s="231"/>
    </row>
    <row r="5" spans="1:11" ht="20.100000000000001" customHeight="1" x14ac:dyDescent="0.2">
      <c r="A5" s="383"/>
      <c r="B5" s="262"/>
      <c r="C5" s="340" t="s">
        <v>39</v>
      </c>
      <c r="D5" s="340" t="s">
        <v>40</v>
      </c>
      <c r="E5" s="340" t="s">
        <v>41</v>
      </c>
      <c r="F5" s="340" t="s">
        <v>43</v>
      </c>
      <c r="G5" s="340" t="s">
        <v>44</v>
      </c>
      <c r="H5" s="340" t="s">
        <v>29</v>
      </c>
      <c r="I5" s="341" t="s">
        <v>46</v>
      </c>
      <c r="J5" s="384"/>
    </row>
    <row r="6" spans="1:11" s="240" customFormat="1" ht="20.100000000000001" customHeight="1" x14ac:dyDescent="0.25">
      <c r="A6" s="236"/>
      <c r="B6" s="26" t="s">
        <v>211</v>
      </c>
      <c r="C6" s="296">
        <v>8631.1023690000002</v>
      </c>
      <c r="D6" s="296">
        <v>2813.3044199999999</v>
      </c>
      <c r="E6" s="296">
        <v>10382.869748000001</v>
      </c>
      <c r="F6" s="296">
        <v>2413.7481309999998</v>
      </c>
      <c r="G6" s="296">
        <v>25.714284999999997</v>
      </c>
      <c r="H6" s="296">
        <v>3241.0826300000003</v>
      </c>
      <c r="I6" s="12">
        <v>19093.271258000001</v>
      </c>
      <c r="K6" s="330"/>
    </row>
    <row r="7" spans="1:11" ht="18.95" customHeight="1" x14ac:dyDescent="0.2">
      <c r="B7" s="26" t="s">
        <v>316</v>
      </c>
      <c r="C7" s="11">
        <v>3262.9785649999994</v>
      </c>
      <c r="D7" s="11">
        <v>1279.699713</v>
      </c>
      <c r="E7" s="11">
        <v>3566.8802409999998</v>
      </c>
      <c r="F7" s="11">
        <v>1286.5075180000001</v>
      </c>
      <c r="G7" s="11">
        <v>8.5714279999999992</v>
      </c>
      <c r="H7" s="11">
        <v>1259.8021740000002</v>
      </c>
      <c r="I7" s="12">
        <v>7244.9139789999999</v>
      </c>
    </row>
    <row r="8" spans="1:11" ht="12" customHeight="1" x14ac:dyDescent="0.2">
      <c r="A8" s="225"/>
      <c r="B8" s="25" t="s">
        <v>187</v>
      </c>
      <c r="C8" s="9">
        <v>964.884863</v>
      </c>
      <c r="D8" s="9">
        <v>525.44245100000001</v>
      </c>
      <c r="E8" s="9">
        <v>1115.631457</v>
      </c>
      <c r="F8" s="9">
        <v>404.05880300000001</v>
      </c>
      <c r="G8" s="9">
        <v>0</v>
      </c>
      <c r="H8" s="9">
        <v>431.56417700000003</v>
      </c>
      <c r="I8" s="10">
        <v>1040.464082</v>
      </c>
    </row>
    <row r="9" spans="1:11" ht="12" customHeight="1" x14ac:dyDescent="0.2">
      <c r="A9" s="225"/>
      <c r="B9" s="25" t="s">
        <v>188</v>
      </c>
      <c r="C9" s="9">
        <v>2298.0936939999997</v>
      </c>
      <c r="D9" s="9">
        <v>754.25725799999998</v>
      </c>
      <c r="E9" s="9">
        <v>2451.2487759999999</v>
      </c>
      <c r="F9" s="9">
        <v>882.448714</v>
      </c>
      <c r="G9" s="9">
        <v>8.5714279999999992</v>
      </c>
      <c r="H9" s="9">
        <v>828.23799199999996</v>
      </c>
      <c r="I9" s="10">
        <v>6204.4498949999997</v>
      </c>
    </row>
    <row r="10" spans="1:11" ht="18.95" customHeight="1" x14ac:dyDescent="0.2">
      <c r="B10" s="26" t="s">
        <v>152</v>
      </c>
      <c r="C10" s="11">
        <v>4941.1147089999995</v>
      </c>
      <c r="D10" s="11">
        <v>1429.3016470000002</v>
      </c>
      <c r="E10" s="11">
        <v>5496.9729609999995</v>
      </c>
      <c r="F10" s="11">
        <v>933.37612599999989</v>
      </c>
      <c r="G10" s="11">
        <v>0</v>
      </c>
      <c r="H10" s="11">
        <v>1890.0059189999997</v>
      </c>
      <c r="I10" s="12">
        <v>3582.2066880000002</v>
      </c>
    </row>
    <row r="11" spans="1:11" ht="12" customHeight="1" x14ac:dyDescent="0.2">
      <c r="A11" s="225"/>
      <c r="B11" s="25" t="s">
        <v>187</v>
      </c>
      <c r="C11" s="9">
        <v>1846.9026609999999</v>
      </c>
      <c r="D11" s="9">
        <v>400.91843899999998</v>
      </c>
      <c r="E11" s="9">
        <v>1015.019514</v>
      </c>
      <c r="F11" s="9">
        <v>317.60948400000001</v>
      </c>
      <c r="G11" s="9">
        <v>0</v>
      </c>
      <c r="H11" s="9">
        <v>797.31100199999992</v>
      </c>
      <c r="I11" s="10">
        <v>808.82848100000001</v>
      </c>
    </row>
    <row r="12" spans="1:11" ht="12" customHeight="1" x14ac:dyDescent="0.2">
      <c r="A12" s="225"/>
      <c r="B12" s="25" t="s">
        <v>188</v>
      </c>
      <c r="C12" s="9">
        <v>3094.2120409999998</v>
      </c>
      <c r="D12" s="9">
        <v>1028.3826980000001</v>
      </c>
      <c r="E12" s="9">
        <v>4481.9530489999997</v>
      </c>
      <c r="F12" s="9">
        <v>615.76713799999993</v>
      </c>
      <c r="G12" s="9">
        <v>0</v>
      </c>
      <c r="H12" s="9">
        <v>1092.6954139999998</v>
      </c>
      <c r="I12" s="10">
        <v>2773.3797050000003</v>
      </c>
    </row>
    <row r="13" spans="1:11" ht="18.95" customHeight="1" x14ac:dyDescent="0.2">
      <c r="B13" s="242" t="s">
        <v>189</v>
      </c>
      <c r="C13" s="11">
        <v>2481.6611379999999</v>
      </c>
      <c r="D13" s="11">
        <v>300.53692899999999</v>
      </c>
      <c r="E13" s="11">
        <v>2153.093781</v>
      </c>
      <c r="F13" s="11">
        <v>337.94151799999997</v>
      </c>
      <c r="G13" s="11">
        <v>0</v>
      </c>
      <c r="H13" s="11">
        <v>426.32354599999996</v>
      </c>
      <c r="I13" s="12">
        <v>699.301198</v>
      </c>
    </row>
    <row r="14" spans="1:11" ht="12" customHeight="1" x14ac:dyDescent="0.2">
      <c r="A14" s="225"/>
      <c r="B14" s="25" t="s">
        <v>190</v>
      </c>
      <c r="C14" s="9">
        <v>749.51040199999989</v>
      </c>
      <c r="D14" s="9">
        <v>489.5273390000001</v>
      </c>
      <c r="E14" s="9">
        <v>1480.7628340000001</v>
      </c>
      <c r="F14" s="9">
        <v>240.60746499999999</v>
      </c>
      <c r="G14" s="9">
        <v>0</v>
      </c>
      <c r="H14" s="9">
        <v>411.24318000000005</v>
      </c>
      <c r="I14" s="10">
        <v>1052.6075619999999</v>
      </c>
    </row>
    <row r="15" spans="1:11" ht="12" customHeight="1" x14ac:dyDescent="0.2">
      <c r="A15" s="225"/>
      <c r="B15" s="25" t="s">
        <v>191</v>
      </c>
      <c r="C15" s="9">
        <v>1037.480485</v>
      </c>
      <c r="D15" s="9">
        <v>373.32667100000003</v>
      </c>
      <c r="E15" s="9">
        <v>1333.94695</v>
      </c>
      <c r="F15" s="9">
        <v>244.80872499999998</v>
      </c>
      <c r="G15" s="9">
        <v>0</v>
      </c>
      <c r="H15" s="9">
        <v>656.95069699999999</v>
      </c>
      <c r="I15" s="10">
        <v>1377.2309419999999</v>
      </c>
    </row>
    <row r="16" spans="1:11" ht="12" customHeight="1" x14ac:dyDescent="0.2">
      <c r="A16" s="225"/>
      <c r="B16" s="25" t="s">
        <v>197</v>
      </c>
      <c r="C16" s="9">
        <v>36.573635000000003</v>
      </c>
      <c r="D16" s="9">
        <v>79.394272000000001</v>
      </c>
      <c r="E16" s="9">
        <v>217.26787799999997</v>
      </c>
      <c r="F16" s="9">
        <v>22.771608000000001</v>
      </c>
      <c r="G16" s="9">
        <v>0</v>
      </c>
      <c r="H16" s="9">
        <v>40.773699999999998</v>
      </c>
      <c r="I16" s="10">
        <v>72.738497999999993</v>
      </c>
    </row>
    <row r="17" spans="1:11" ht="12" customHeight="1" x14ac:dyDescent="0.2">
      <c r="A17" s="225"/>
      <c r="B17" s="25" t="s">
        <v>198</v>
      </c>
      <c r="C17" s="9">
        <v>563.13954100000012</v>
      </c>
      <c r="D17" s="9">
        <v>17.406890000000001</v>
      </c>
      <c r="E17" s="9">
        <v>91.001499999999993</v>
      </c>
      <c r="F17" s="9">
        <v>26.397300999999999</v>
      </c>
      <c r="G17" s="9">
        <v>0</v>
      </c>
      <c r="H17" s="9">
        <v>14.487838999999997</v>
      </c>
      <c r="I17" s="10">
        <v>159.12947499999999</v>
      </c>
    </row>
    <row r="18" spans="1:11" ht="12" customHeight="1" x14ac:dyDescent="0.2">
      <c r="A18" s="225"/>
      <c r="B18" s="25" t="s">
        <v>194</v>
      </c>
      <c r="C18" s="9">
        <v>72.749507999999878</v>
      </c>
      <c r="D18" s="9">
        <v>169.10954600000014</v>
      </c>
      <c r="E18" s="9">
        <v>220.90001799999936</v>
      </c>
      <c r="F18" s="9">
        <v>60.849509000000012</v>
      </c>
      <c r="G18" s="9">
        <v>0</v>
      </c>
      <c r="H18" s="9">
        <v>340.22695699999986</v>
      </c>
      <c r="I18" s="10">
        <v>221.19901300000038</v>
      </c>
    </row>
    <row r="19" spans="1:11" ht="18.95" customHeight="1" x14ac:dyDescent="0.2">
      <c r="B19" s="26" t="s">
        <v>153</v>
      </c>
      <c r="C19" s="11">
        <v>427.00907899999999</v>
      </c>
      <c r="D19" s="11">
        <v>104.28905699999999</v>
      </c>
      <c r="E19" s="11">
        <v>1319.016016</v>
      </c>
      <c r="F19" s="11">
        <v>193.86447000000001</v>
      </c>
      <c r="G19" s="11">
        <v>17.142856999999999</v>
      </c>
      <c r="H19" s="11">
        <v>91.272518000000005</v>
      </c>
      <c r="I19" s="12">
        <v>8266.1505689999976</v>
      </c>
    </row>
    <row r="20" spans="1:11" ht="12" customHeight="1" x14ac:dyDescent="0.2">
      <c r="A20" s="225"/>
      <c r="B20" s="25" t="s">
        <v>187</v>
      </c>
      <c r="C20" s="9">
        <v>317.30154999999996</v>
      </c>
      <c r="D20" s="9">
        <v>57.279730000000001</v>
      </c>
      <c r="E20" s="9">
        <v>1197.8396439999999</v>
      </c>
      <c r="F20" s="9">
        <v>133.84907800000002</v>
      </c>
      <c r="G20" s="9">
        <v>17.142856999999999</v>
      </c>
      <c r="H20" s="9">
        <v>39.289358000000007</v>
      </c>
      <c r="I20" s="10">
        <v>8230.8296959999989</v>
      </c>
    </row>
    <row r="21" spans="1:11" ht="12" customHeight="1" x14ac:dyDescent="0.2">
      <c r="A21" s="225"/>
      <c r="B21" s="25" t="s">
        <v>188</v>
      </c>
      <c r="C21" s="9">
        <v>109.70752700000001</v>
      </c>
      <c r="D21" s="9">
        <v>46.995850999999995</v>
      </c>
      <c r="E21" s="9">
        <v>121.17636499999999</v>
      </c>
      <c r="F21" s="9">
        <v>59.992388000000005</v>
      </c>
      <c r="G21" s="9">
        <v>0</v>
      </c>
      <c r="H21" s="9">
        <v>51.998280999999999</v>
      </c>
      <c r="I21" s="10">
        <v>35.320869000000002</v>
      </c>
    </row>
    <row r="22" spans="1:11" s="243" customFormat="1" ht="18.95" customHeight="1" x14ac:dyDescent="0.2">
      <c r="B22" s="245" t="s">
        <v>327</v>
      </c>
      <c r="C22" s="385">
        <v>2570.2207560000002</v>
      </c>
      <c r="D22" s="385">
        <v>1131.0231249999999</v>
      </c>
      <c r="E22" s="385">
        <v>3479.9510310000001</v>
      </c>
      <c r="F22" s="385">
        <v>804.1052840000001</v>
      </c>
      <c r="G22" s="385">
        <v>0</v>
      </c>
      <c r="H22" s="385">
        <v>1588.962632</v>
      </c>
      <c r="I22" s="312">
        <v>3246.1886099999997</v>
      </c>
      <c r="K22" s="331"/>
    </row>
    <row r="23" spans="1:11" s="243" customFormat="1" ht="12" customHeight="1" x14ac:dyDescent="0.2">
      <c r="A23" s="246"/>
      <c r="B23" s="247" t="s">
        <v>328</v>
      </c>
      <c r="C23" s="274">
        <v>148.23443500000002</v>
      </c>
      <c r="D23" s="274">
        <v>35.639842000000002</v>
      </c>
      <c r="E23" s="274">
        <v>1336.2968940000001</v>
      </c>
      <c r="F23" s="274">
        <v>61.235276999999996</v>
      </c>
      <c r="G23" s="274">
        <v>0</v>
      </c>
      <c r="H23" s="274">
        <v>159.49029400000001</v>
      </c>
      <c r="I23" s="275">
        <v>8267.6279869999998</v>
      </c>
      <c r="K23" s="331"/>
    </row>
    <row r="24" spans="1:11" s="243" customFormat="1" ht="3" customHeight="1" x14ac:dyDescent="0.2">
      <c r="A24" s="246"/>
      <c r="B24" s="247"/>
      <c r="C24" s="11"/>
      <c r="D24" s="11"/>
      <c r="E24" s="11"/>
      <c r="F24" s="11"/>
      <c r="G24" s="11"/>
      <c r="H24" s="11"/>
      <c r="I24" s="12"/>
      <c r="K24" s="331"/>
    </row>
    <row r="25" spans="1:11" s="273" customFormat="1" ht="20.100000000000001" customHeight="1" x14ac:dyDescent="0.2">
      <c r="A25" s="320"/>
      <c r="B25" s="321" t="s">
        <v>185</v>
      </c>
      <c r="C25" s="322">
        <v>0</v>
      </c>
      <c r="D25" s="322">
        <v>0</v>
      </c>
      <c r="E25" s="322">
        <v>0</v>
      </c>
      <c r="F25" s="322">
        <v>0</v>
      </c>
      <c r="G25" s="322">
        <v>0</v>
      </c>
      <c r="H25" s="322">
        <v>0</v>
      </c>
      <c r="I25" s="323">
        <v>0</v>
      </c>
      <c r="J25" s="386"/>
      <c r="K25" s="332"/>
    </row>
    <row r="26" spans="1:11" s="240" customFormat="1" ht="20.100000000000001" customHeight="1" x14ac:dyDescent="0.25">
      <c r="A26" s="313"/>
      <c r="B26" s="314" t="s">
        <v>212</v>
      </c>
      <c r="C26" s="387">
        <v>153201.36706199998</v>
      </c>
      <c r="D26" s="387">
        <v>124744.43892699998</v>
      </c>
      <c r="E26" s="387">
        <v>146784.97769900001</v>
      </c>
      <c r="F26" s="387">
        <v>74170.274940000003</v>
      </c>
      <c r="G26" s="387">
        <v>3367.0164310000009</v>
      </c>
      <c r="H26" s="387">
        <v>154769.73782200002</v>
      </c>
      <c r="I26" s="388">
        <v>232363.43827499999</v>
      </c>
      <c r="J26" s="334"/>
      <c r="K26" s="330"/>
    </row>
    <row r="27" spans="1:11" s="243" customFormat="1" ht="18.95" customHeight="1" x14ac:dyDescent="0.2">
      <c r="B27" s="245" t="s">
        <v>327</v>
      </c>
      <c r="C27" s="11">
        <v>50065.529179000005</v>
      </c>
      <c r="D27" s="11">
        <v>35629.622025999997</v>
      </c>
      <c r="E27" s="11">
        <v>43063.598992999992</v>
      </c>
      <c r="F27" s="11">
        <v>21451.812071000004</v>
      </c>
      <c r="G27" s="11">
        <v>1.66364</v>
      </c>
      <c r="H27" s="11">
        <v>37885.530169999998</v>
      </c>
      <c r="I27" s="12">
        <v>67467.712033999982</v>
      </c>
      <c r="K27" s="331"/>
    </row>
    <row r="28" spans="1:11" s="243" customFormat="1" ht="12" customHeight="1" x14ac:dyDescent="0.2">
      <c r="A28" s="246"/>
      <c r="B28" s="247" t="s">
        <v>328</v>
      </c>
      <c r="C28" s="9">
        <v>4416.4029070000006</v>
      </c>
      <c r="D28" s="9">
        <v>2347.0760970000001</v>
      </c>
      <c r="E28" s="9">
        <v>5769.4533290000008</v>
      </c>
      <c r="F28" s="9">
        <v>1553.8572770000001</v>
      </c>
      <c r="G28" s="9">
        <v>32.761868000000007</v>
      </c>
      <c r="H28" s="9">
        <v>3835.7878180000012</v>
      </c>
      <c r="I28" s="10">
        <v>10493.559558000001</v>
      </c>
      <c r="K28" s="331"/>
    </row>
    <row r="29" spans="1:11" s="258" customFormat="1" ht="5.0999999999999996" customHeight="1" x14ac:dyDescent="0.2">
      <c r="C29" s="348"/>
      <c r="D29" s="348"/>
      <c r="E29" s="348"/>
      <c r="F29" s="348"/>
      <c r="G29" s="348"/>
      <c r="H29" s="348"/>
      <c r="I29" s="389"/>
      <c r="J29" s="261"/>
      <c r="K29" s="333"/>
    </row>
    <row r="30" spans="1:11" ht="36" customHeight="1" x14ac:dyDescent="0.2">
      <c r="A30" s="277" t="s">
        <v>3</v>
      </c>
      <c r="B30" s="436" t="s">
        <v>201</v>
      </c>
      <c r="C30" s="436"/>
      <c r="D30" s="436"/>
      <c r="E30" s="436"/>
      <c r="F30" s="436"/>
      <c r="G30" s="436"/>
      <c r="H30" s="436"/>
      <c r="I30" s="436"/>
      <c r="J30" s="231"/>
    </row>
  </sheetData>
  <mergeCells count="2">
    <mergeCell ref="C4:I4"/>
    <mergeCell ref="B30:I30"/>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8174D-4D87-45D7-A857-822D4937ADF3}">
  <sheetPr>
    <pageSetUpPr fitToPage="1"/>
  </sheetPr>
  <dimension ref="A1:M30"/>
  <sheetViews>
    <sheetView showGridLines="0" zoomScaleNormal="100" zoomScaleSheetLayoutView="100" workbookViewId="0"/>
  </sheetViews>
  <sheetFormatPr defaultColWidth="9.140625" defaultRowHeight="12" x14ac:dyDescent="0.2"/>
  <cols>
    <col min="1" max="1" width="1.7109375" style="48" customWidth="1"/>
    <col min="2" max="2" width="8.85546875" style="48" customWidth="1"/>
    <col min="3" max="7" width="10.7109375" style="48" customWidth="1"/>
    <col min="8" max="8" width="1.7109375" style="48" customWidth="1"/>
    <col min="9" max="9" width="1.7109375" style="329" customWidth="1"/>
    <col min="10" max="10" width="29.42578125" style="48" customWidth="1"/>
    <col min="11" max="11" width="1.7109375" style="48" customWidth="1"/>
    <col min="12" max="12" width="1.7109375" style="329" customWidth="1"/>
    <col min="13" max="16384" width="9.140625" style="48"/>
  </cols>
  <sheetData>
    <row r="1" spans="1:13" s="227" customFormat="1" ht="16.5" x14ac:dyDescent="0.3">
      <c r="A1" s="56"/>
      <c r="B1" s="56" t="s">
        <v>264</v>
      </c>
      <c r="C1" s="57"/>
      <c r="D1" s="57"/>
      <c r="E1" s="57"/>
      <c r="F1" s="57"/>
      <c r="G1" s="57"/>
      <c r="H1" s="57"/>
      <c r="I1" s="371"/>
      <c r="J1" s="57"/>
      <c r="K1" s="57"/>
      <c r="L1" s="371"/>
      <c r="M1" s="326"/>
    </row>
    <row r="2" spans="1:13" s="228" customFormat="1" ht="14.25" x14ac:dyDescent="0.2">
      <c r="B2" s="228" t="s">
        <v>304</v>
      </c>
      <c r="C2" s="295"/>
      <c r="D2" s="295"/>
      <c r="E2" s="295"/>
      <c r="F2" s="295"/>
      <c r="G2" s="295"/>
      <c r="H2" s="295"/>
      <c r="I2" s="327"/>
      <c r="J2" s="295"/>
      <c r="K2" s="295"/>
      <c r="L2" s="327"/>
      <c r="M2" s="327"/>
    </row>
    <row r="3" spans="1:13" s="225" customFormat="1" ht="21" customHeight="1" x14ac:dyDescent="0.2">
      <c r="A3" s="229"/>
      <c r="B3" s="218" t="s">
        <v>566</v>
      </c>
      <c r="C3" s="218"/>
      <c r="D3" s="218"/>
      <c r="E3" s="218"/>
      <c r="F3" s="218"/>
      <c r="G3" s="218"/>
      <c r="H3" s="218"/>
      <c r="I3" s="372"/>
      <c r="J3" s="230" t="s">
        <v>216</v>
      </c>
      <c r="K3" s="230"/>
      <c r="L3" s="372"/>
      <c r="M3" s="328"/>
    </row>
    <row r="4" spans="1:13" ht="12" customHeight="1" x14ac:dyDescent="0.2">
      <c r="A4" s="231"/>
      <c r="B4" s="441" t="s">
        <v>311</v>
      </c>
      <c r="C4" s="441"/>
      <c r="D4" s="441"/>
      <c r="E4" s="441"/>
      <c r="F4" s="441"/>
      <c r="G4" s="441"/>
      <c r="H4" s="443"/>
      <c r="I4" s="373"/>
      <c r="J4" s="374"/>
      <c r="K4" s="375"/>
      <c r="L4" s="373"/>
      <c r="M4" s="329"/>
    </row>
    <row r="5" spans="1:13" ht="20.100000000000001" customHeight="1" x14ac:dyDescent="0.2">
      <c r="A5" s="231"/>
      <c r="B5" s="232" t="s">
        <v>49</v>
      </c>
      <c r="C5" s="232" t="s">
        <v>47</v>
      </c>
      <c r="D5" s="232" t="s">
        <v>21</v>
      </c>
      <c r="E5" s="232" t="s">
        <v>45</v>
      </c>
      <c r="F5" s="232" t="s">
        <v>123</v>
      </c>
      <c r="G5" s="264" t="s">
        <v>124</v>
      </c>
      <c r="H5" s="232"/>
      <c r="I5" s="376"/>
      <c r="J5" s="235"/>
      <c r="K5" s="234"/>
      <c r="L5" s="376"/>
      <c r="M5" s="329"/>
    </row>
    <row r="6" spans="1:13" s="240" customFormat="1" ht="20.100000000000001" customHeight="1" x14ac:dyDescent="0.25">
      <c r="A6" s="236"/>
      <c r="B6" s="237">
        <v>3162.8291950000007</v>
      </c>
      <c r="C6" s="237">
        <v>5038.2747669999999</v>
      </c>
      <c r="D6" s="237">
        <v>567348.18880200002</v>
      </c>
      <c r="E6" s="237">
        <v>4864.2667699999993</v>
      </c>
      <c r="F6" s="237">
        <v>5916.7199919999111</v>
      </c>
      <c r="G6" s="377">
        <v>24587.623606000201</v>
      </c>
      <c r="H6" s="237"/>
      <c r="I6" s="329"/>
      <c r="J6" s="239" t="s">
        <v>211</v>
      </c>
      <c r="K6" s="239"/>
      <c r="L6" s="329"/>
      <c r="M6" s="329"/>
    </row>
    <row r="7" spans="1:13" ht="18.95" customHeight="1" x14ac:dyDescent="0.2">
      <c r="B7" s="241">
        <v>1111.0546810000001</v>
      </c>
      <c r="C7" s="241">
        <v>1940.9205609999999</v>
      </c>
      <c r="D7" s="241">
        <v>237147.78409999999</v>
      </c>
      <c r="E7" s="241">
        <v>1923.9451730000003</v>
      </c>
      <c r="F7" s="241">
        <v>2368.3254910001997</v>
      </c>
      <c r="G7" s="287">
        <v>7338.505050999971</v>
      </c>
      <c r="H7" s="241"/>
      <c r="J7" s="26" t="s">
        <v>316</v>
      </c>
      <c r="K7" s="26"/>
      <c r="M7" s="329"/>
    </row>
    <row r="8" spans="1:13" ht="12" customHeight="1" x14ac:dyDescent="0.2">
      <c r="A8" s="225"/>
      <c r="B8" s="15">
        <v>352.15435199999996</v>
      </c>
      <c r="C8" s="15">
        <v>656.54770900000005</v>
      </c>
      <c r="D8" s="15">
        <v>85680.419194999995</v>
      </c>
      <c r="E8" s="15">
        <v>710.99972200000013</v>
      </c>
      <c r="F8" s="15">
        <v>996.95816199999535</v>
      </c>
      <c r="G8" s="253">
        <v>1900.0819689999994</v>
      </c>
      <c r="H8" s="15"/>
      <c r="J8" s="25" t="s">
        <v>187</v>
      </c>
      <c r="K8" s="25"/>
      <c r="M8" s="329"/>
    </row>
    <row r="9" spans="1:13" ht="12" customHeight="1" x14ac:dyDescent="0.2">
      <c r="A9" s="225"/>
      <c r="B9" s="15">
        <v>758.90032300000007</v>
      </c>
      <c r="C9" s="15">
        <v>1284.372848</v>
      </c>
      <c r="D9" s="15">
        <v>151467.364887</v>
      </c>
      <c r="E9" s="15">
        <v>1212.945442</v>
      </c>
      <c r="F9" s="15">
        <v>1371.3673160001636</v>
      </c>
      <c r="G9" s="253">
        <v>5438.4232669999437</v>
      </c>
      <c r="H9" s="15"/>
      <c r="J9" s="25" t="s">
        <v>188</v>
      </c>
      <c r="K9" s="25"/>
      <c r="M9" s="329"/>
    </row>
    <row r="10" spans="1:13" ht="18.95" customHeight="1" x14ac:dyDescent="0.2">
      <c r="B10" s="241">
        <v>1919.897297</v>
      </c>
      <c r="C10" s="241">
        <v>2872.5220630000003</v>
      </c>
      <c r="D10" s="241">
        <v>287610.69389599998</v>
      </c>
      <c r="E10" s="241">
        <v>2531.1258349999998</v>
      </c>
      <c r="F10" s="241">
        <v>2660.1013860001694</v>
      </c>
      <c r="G10" s="287">
        <v>16457.591336999802</v>
      </c>
      <c r="H10" s="241"/>
      <c r="J10" s="26" t="s">
        <v>152</v>
      </c>
      <c r="K10" s="26"/>
      <c r="M10" s="329"/>
    </row>
    <row r="11" spans="1:13" ht="12" customHeight="1" x14ac:dyDescent="0.2">
      <c r="A11" s="225"/>
      <c r="B11" s="15">
        <v>285.56730799999997</v>
      </c>
      <c r="C11" s="15">
        <v>415.72273500000006</v>
      </c>
      <c r="D11" s="15">
        <v>99548.497346999997</v>
      </c>
      <c r="E11" s="15">
        <v>825.49025899999992</v>
      </c>
      <c r="F11" s="15">
        <v>746.69493599995621</v>
      </c>
      <c r="G11" s="253">
        <v>5256.9104920000373</v>
      </c>
      <c r="H11" s="15"/>
      <c r="J11" s="25" t="s">
        <v>187</v>
      </c>
      <c r="K11" s="25"/>
      <c r="M11" s="329"/>
    </row>
    <row r="12" spans="1:13" ht="12" customHeight="1" x14ac:dyDescent="0.2">
      <c r="A12" s="225"/>
      <c r="B12" s="15">
        <v>1634.329485</v>
      </c>
      <c r="C12" s="15">
        <v>2456.7993240000001</v>
      </c>
      <c r="D12" s="15">
        <v>188062.21844500001</v>
      </c>
      <c r="E12" s="15">
        <v>1705.6350709999999</v>
      </c>
      <c r="F12" s="15">
        <v>1913.4054389998782</v>
      </c>
      <c r="G12" s="253">
        <v>11200.709375000089</v>
      </c>
      <c r="H12" s="15"/>
      <c r="J12" s="25" t="s">
        <v>188</v>
      </c>
      <c r="K12" s="25"/>
      <c r="M12" s="329"/>
    </row>
    <row r="13" spans="1:13" ht="18.95" customHeight="1" x14ac:dyDescent="0.2">
      <c r="B13" s="241">
        <v>875.14754200000004</v>
      </c>
      <c r="C13" s="241">
        <v>743.85111299999994</v>
      </c>
      <c r="D13" s="241">
        <v>95610.502168999999</v>
      </c>
      <c r="E13" s="241">
        <v>1227.635767</v>
      </c>
      <c r="F13" s="241">
        <v>554.79945599997882</v>
      </c>
      <c r="G13" s="287">
        <v>3525.9967500000057</v>
      </c>
      <c r="H13" s="241"/>
      <c r="J13" s="242" t="s">
        <v>189</v>
      </c>
      <c r="K13" s="242"/>
      <c r="M13" s="329"/>
    </row>
    <row r="14" spans="1:13" ht="12" customHeight="1" x14ac:dyDescent="0.2">
      <c r="A14" s="225"/>
      <c r="B14" s="15">
        <v>459.27616499999999</v>
      </c>
      <c r="C14" s="15">
        <v>760.37299499999995</v>
      </c>
      <c r="D14" s="15">
        <v>75604.559085999994</v>
      </c>
      <c r="E14" s="15">
        <v>486.82360900000003</v>
      </c>
      <c r="F14" s="15">
        <v>964.57842999996501</v>
      </c>
      <c r="G14" s="253">
        <v>3569.0814970000347</v>
      </c>
      <c r="H14" s="15"/>
      <c r="J14" s="25" t="s">
        <v>190</v>
      </c>
      <c r="K14" s="25"/>
      <c r="M14" s="329"/>
    </row>
    <row r="15" spans="1:13" ht="12" customHeight="1" x14ac:dyDescent="0.2">
      <c r="A15" s="225"/>
      <c r="B15" s="15">
        <v>50.020189000000002</v>
      </c>
      <c r="C15" s="15">
        <v>1107.2500889999999</v>
      </c>
      <c r="D15" s="15">
        <v>69779.283228</v>
      </c>
      <c r="E15" s="15">
        <v>510.837402</v>
      </c>
      <c r="F15" s="15">
        <v>888.80816500005312</v>
      </c>
      <c r="G15" s="253">
        <v>5421.1395519999833</v>
      </c>
      <c r="H15" s="15"/>
      <c r="J15" s="25" t="s">
        <v>191</v>
      </c>
      <c r="K15" s="25"/>
      <c r="M15" s="329"/>
    </row>
    <row r="16" spans="1:13" ht="12" customHeight="1" x14ac:dyDescent="0.2">
      <c r="A16" s="225"/>
      <c r="B16" s="15">
        <v>3.1587969999999999</v>
      </c>
      <c r="C16" s="15">
        <v>92.635514999999998</v>
      </c>
      <c r="D16" s="15">
        <v>5694.6392790000009</v>
      </c>
      <c r="E16" s="15">
        <v>45.015474999999995</v>
      </c>
      <c r="F16" s="15">
        <v>64.296291999999085</v>
      </c>
      <c r="G16" s="253">
        <v>494.60578400000139</v>
      </c>
      <c r="H16" s="15"/>
      <c r="J16" s="25" t="s">
        <v>197</v>
      </c>
      <c r="K16" s="25"/>
      <c r="M16" s="329"/>
    </row>
    <row r="17" spans="1:13" ht="12" customHeight="1" x14ac:dyDescent="0.2">
      <c r="A17" s="225"/>
      <c r="B17" s="15">
        <v>22.544594000000004</v>
      </c>
      <c r="C17" s="15">
        <v>20.462341999999996</v>
      </c>
      <c r="D17" s="15">
        <v>13406.087822</v>
      </c>
      <c r="E17" s="15">
        <v>58.98498</v>
      </c>
      <c r="F17" s="15">
        <v>27.729745000007824</v>
      </c>
      <c r="G17" s="253">
        <v>915.63589699998852</v>
      </c>
      <c r="H17" s="15"/>
      <c r="J17" s="25" t="s">
        <v>198</v>
      </c>
      <c r="K17" s="25"/>
      <c r="M17" s="329"/>
    </row>
    <row r="18" spans="1:13" ht="12" customHeight="1" x14ac:dyDescent="0.2">
      <c r="A18" s="225"/>
      <c r="B18" s="15">
        <v>509.75000999999997</v>
      </c>
      <c r="C18" s="15">
        <v>147.95000900000105</v>
      </c>
      <c r="D18" s="15">
        <v>27515.622311999992</v>
      </c>
      <c r="E18" s="15">
        <v>201.82860199999959</v>
      </c>
      <c r="F18" s="15">
        <v>159.88929800024925</v>
      </c>
      <c r="G18" s="253">
        <v>2531.1318569997875</v>
      </c>
      <c r="H18" s="15"/>
      <c r="J18" s="25" t="s">
        <v>194</v>
      </c>
      <c r="K18" s="25"/>
      <c r="M18" s="329"/>
    </row>
    <row r="19" spans="1:13" ht="18.95" customHeight="1" x14ac:dyDescent="0.2">
      <c r="B19" s="241">
        <v>131.87620999999999</v>
      </c>
      <c r="C19" s="241">
        <v>224.83313900000005</v>
      </c>
      <c r="D19" s="241">
        <v>42589.708985999998</v>
      </c>
      <c r="E19" s="241">
        <v>409.19424799999996</v>
      </c>
      <c r="F19" s="241">
        <v>888.29208000001381</v>
      </c>
      <c r="G19" s="287">
        <v>791.70744999997237</v>
      </c>
      <c r="H19" s="241"/>
      <c r="J19" s="26" t="s">
        <v>153</v>
      </c>
      <c r="K19" s="26"/>
      <c r="M19" s="329"/>
    </row>
    <row r="20" spans="1:13" ht="12" customHeight="1" x14ac:dyDescent="0.2">
      <c r="A20" s="225"/>
      <c r="B20" s="15">
        <v>103.34858299999999</v>
      </c>
      <c r="C20" s="15">
        <v>45.803576999999997</v>
      </c>
      <c r="D20" s="15">
        <v>27711.090542999998</v>
      </c>
      <c r="E20" s="15">
        <v>276.05573099999998</v>
      </c>
      <c r="F20" s="15">
        <v>578.00449099999969</v>
      </c>
      <c r="G20" s="253">
        <v>461.26321599998522</v>
      </c>
      <c r="H20" s="15"/>
      <c r="J20" s="25" t="s">
        <v>187</v>
      </c>
      <c r="K20" s="25"/>
      <c r="M20" s="329"/>
    </row>
    <row r="21" spans="1:13" ht="12" customHeight="1" x14ac:dyDescent="0.2">
      <c r="A21" s="225"/>
      <c r="B21" s="15">
        <v>28.527624999999997</v>
      </c>
      <c r="C21" s="15">
        <v>179.02956000000006</v>
      </c>
      <c r="D21" s="15">
        <v>14878.631789999999</v>
      </c>
      <c r="E21" s="15">
        <v>133.13851399999999</v>
      </c>
      <c r="F21" s="15">
        <v>310.28271800000221</v>
      </c>
      <c r="G21" s="253">
        <v>330.70557399999439</v>
      </c>
      <c r="H21" s="15"/>
      <c r="J21" s="25" t="s">
        <v>188</v>
      </c>
      <c r="K21" s="25"/>
      <c r="M21" s="329"/>
    </row>
    <row r="22" spans="1:13" s="243" customFormat="1" ht="18.95" customHeight="1" x14ac:dyDescent="0.2">
      <c r="B22" s="283">
        <v>881.88969699999996</v>
      </c>
      <c r="C22" s="283">
        <v>2563.9875419999998</v>
      </c>
      <c r="D22" s="283">
        <v>176018.54824199999</v>
      </c>
      <c r="E22" s="283">
        <v>1621.4416479999998</v>
      </c>
      <c r="F22" s="283">
        <v>2826.5533230000292</v>
      </c>
      <c r="G22" s="378">
        <v>5481.4332679999716</v>
      </c>
      <c r="H22" s="283"/>
      <c r="I22" s="329"/>
      <c r="J22" s="245" t="s">
        <v>327</v>
      </c>
      <c r="K22" s="245"/>
      <c r="L22" s="329"/>
      <c r="M22" s="329"/>
    </row>
    <row r="23" spans="1:13" s="243" customFormat="1" ht="12" customHeight="1" x14ac:dyDescent="0.2">
      <c r="A23" s="246"/>
      <c r="B23" s="285">
        <v>60.035083</v>
      </c>
      <c r="C23" s="285">
        <v>26.276969999999999</v>
      </c>
      <c r="D23" s="285">
        <v>24260.292684</v>
      </c>
      <c r="E23" s="285">
        <v>74.004685999999992</v>
      </c>
      <c r="F23" s="285">
        <v>138.25538799999777</v>
      </c>
      <c r="G23" s="284">
        <v>220.62652499999263</v>
      </c>
      <c r="H23" s="285"/>
      <c r="I23" s="329"/>
      <c r="J23" s="247" t="s">
        <v>328</v>
      </c>
      <c r="K23" s="247"/>
      <c r="L23" s="329"/>
      <c r="M23" s="329"/>
    </row>
    <row r="24" spans="1:13" s="243" customFormat="1" ht="3" customHeight="1" x14ac:dyDescent="0.2">
      <c r="A24" s="246"/>
      <c r="B24" s="285"/>
      <c r="C24" s="285"/>
      <c r="D24" s="285"/>
      <c r="E24" s="285"/>
      <c r="F24" s="285"/>
      <c r="G24" s="284"/>
      <c r="H24" s="285"/>
      <c r="I24" s="329"/>
      <c r="J24" s="247"/>
      <c r="K24" s="247"/>
      <c r="L24" s="329"/>
      <c r="M24" s="329"/>
    </row>
    <row r="25" spans="1:13" s="273" customFormat="1" ht="20.100000000000001" customHeight="1" x14ac:dyDescent="0.2">
      <c r="A25" s="268"/>
      <c r="B25" s="309">
        <v>0</v>
      </c>
      <c r="C25" s="309">
        <v>0</v>
      </c>
      <c r="D25" s="309">
        <v>0</v>
      </c>
      <c r="E25" s="309">
        <v>0</v>
      </c>
      <c r="F25" s="309">
        <v>0</v>
      </c>
      <c r="G25" s="300">
        <v>162.539828</v>
      </c>
      <c r="H25" s="309"/>
      <c r="I25" s="379"/>
      <c r="J25" s="269" t="s">
        <v>185</v>
      </c>
      <c r="K25" s="269"/>
      <c r="L25" s="379"/>
      <c r="M25" s="328"/>
    </row>
    <row r="26" spans="1:13" s="240" customFormat="1" ht="20.100000000000001" customHeight="1" x14ac:dyDescent="0.25">
      <c r="A26" s="236"/>
      <c r="B26" s="241">
        <v>49750.950176000013</v>
      </c>
      <c r="C26" s="241">
        <v>116142.67750100001</v>
      </c>
      <c r="D26" s="241">
        <v>8560349.8796289992</v>
      </c>
      <c r="E26" s="241">
        <v>78291.256273999985</v>
      </c>
      <c r="F26" s="241">
        <v>324565.65212100372</v>
      </c>
      <c r="G26" s="287">
        <v>315006.94152098877</v>
      </c>
      <c r="H26" s="241"/>
      <c r="I26" s="329"/>
      <c r="J26" s="26" t="s">
        <v>212</v>
      </c>
      <c r="K26" s="26"/>
      <c r="L26" s="329"/>
      <c r="M26" s="329"/>
    </row>
    <row r="27" spans="1:13" s="243" customFormat="1" ht="18.95" customHeight="1" x14ac:dyDescent="0.2">
      <c r="B27" s="241">
        <v>15029.059844999998</v>
      </c>
      <c r="C27" s="241">
        <v>24404.024739000004</v>
      </c>
      <c r="D27" s="241">
        <v>1921550.9400420003</v>
      </c>
      <c r="E27" s="241">
        <v>32567.418912999998</v>
      </c>
      <c r="F27" s="241">
        <v>62396.224999000318</v>
      </c>
      <c r="G27" s="287">
        <v>84074.823997999571</v>
      </c>
      <c r="H27" s="283"/>
      <c r="I27" s="329"/>
      <c r="J27" s="245" t="s">
        <v>327</v>
      </c>
      <c r="K27" s="245"/>
      <c r="L27" s="329"/>
      <c r="M27" s="329"/>
    </row>
    <row r="28" spans="1:13" s="243" customFormat="1" ht="12" customHeight="1" x14ac:dyDescent="0.2">
      <c r="A28" s="246"/>
      <c r="B28" s="15">
        <v>1881.2687860000001</v>
      </c>
      <c r="C28" s="15">
        <v>1223.3822949999997</v>
      </c>
      <c r="D28" s="15">
        <v>184367.48864900001</v>
      </c>
      <c r="E28" s="15">
        <v>4197.2441890000009</v>
      </c>
      <c r="F28" s="15">
        <v>14114.638699999952</v>
      </c>
      <c r="G28" s="253">
        <v>2362.3605170000701</v>
      </c>
      <c r="H28" s="285"/>
      <c r="I28" s="329"/>
      <c r="J28" s="247" t="s">
        <v>328</v>
      </c>
      <c r="K28" s="247"/>
      <c r="L28" s="329"/>
      <c r="M28" s="329"/>
    </row>
    <row r="29" spans="1:13" s="258" customFormat="1" ht="5.0999999999999996" customHeight="1" x14ac:dyDescent="0.2">
      <c r="B29" s="259"/>
      <c r="C29" s="260"/>
      <c r="D29" s="260"/>
      <c r="E29" s="260"/>
      <c r="F29" s="260"/>
      <c r="G29" s="325"/>
      <c r="H29" s="259"/>
      <c r="I29" s="380"/>
      <c r="J29" s="235"/>
      <c r="K29" s="261"/>
      <c r="L29" s="329"/>
      <c r="M29" s="329"/>
    </row>
    <row r="30" spans="1:13" ht="56.25" customHeight="1" x14ac:dyDescent="0.2">
      <c r="A30" s="231"/>
      <c r="B30" s="436" t="s">
        <v>205</v>
      </c>
      <c r="C30" s="436"/>
      <c r="D30" s="436"/>
      <c r="E30" s="436"/>
      <c r="F30" s="436"/>
      <c r="G30" s="436"/>
      <c r="H30" s="436"/>
      <c r="I30" s="436"/>
      <c r="J30" s="436"/>
      <c r="K30" s="436"/>
      <c r="L30" s="381"/>
      <c r="M30" s="329"/>
    </row>
  </sheetData>
  <mergeCells count="2">
    <mergeCell ref="B4:H4"/>
    <mergeCell ref="B30:K30"/>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37DE7-0984-445A-B67B-AB26E2EBD92C}">
  <sheetPr codeName="Sheet3">
    <pageSetUpPr fitToPage="1"/>
  </sheetPr>
  <dimension ref="A1:J52"/>
  <sheetViews>
    <sheetView showGridLines="0" zoomScaleNormal="100" zoomScaleSheetLayoutView="100" workbookViewId="0"/>
  </sheetViews>
  <sheetFormatPr defaultColWidth="9.140625" defaultRowHeight="12" x14ac:dyDescent="0.2"/>
  <cols>
    <col min="1" max="1" width="1.7109375" style="48" customWidth="1"/>
    <col min="2" max="2" width="32.140625" style="48" customWidth="1"/>
    <col min="3" max="8" width="10.7109375" style="48" customWidth="1"/>
    <col min="9" max="10" width="1.7109375" style="48" customWidth="1"/>
    <col min="11" max="16384" width="9.140625" style="48"/>
  </cols>
  <sheetData>
    <row r="1" spans="1:9" s="227" customFormat="1" ht="16.5" x14ac:dyDescent="0.3">
      <c r="A1" s="56"/>
      <c r="B1" s="56" t="s">
        <v>264</v>
      </c>
      <c r="C1" s="56"/>
      <c r="D1" s="56"/>
      <c r="E1" s="56"/>
      <c r="F1" s="56"/>
      <c r="G1" s="56"/>
      <c r="H1" s="56"/>
      <c r="I1" s="57"/>
    </row>
    <row r="2" spans="1:9" s="228" customFormat="1" ht="14.25" x14ac:dyDescent="0.2">
      <c r="B2" s="228" t="s">
        <v>321</v>
      </c>
    </row>
    <row r="3" spans="1:9" s="225" customFormat="1" ht="21" customHeight="1" x14ac:dyDescent="0.2">
      <c r="A3" s="229"/>
      <c r="B3" s="218" t="s">
        <v>566</v>
      </c>
      <c r="C3" s="218"/>
      <c r="D3" s="218"/>
      <c r="E3" s="218"/>
      <c r="F3" s="218"/>
      <c r="G3" s="218"/>
      <c r="H3" s="230" t="s">
        <v>218</v>
      </c>
      <c r="I3" s="218"/>
    </row>
    <row r="4" spans="1:9" ht="20.100000000000001" customHeight="1" x14ac:dyDescent="0.2">
      <c r="A4" s="234"/>
      <c r="B4" s="262"/>
      <c r="C4" s="263" t="s">
        <v>22</v>
      </c>
      <c r="D4" s="263" t="s">
        <v>28</v>
      </c>
      <c r="E4" s="263" t="s">
        <v>30</v>
      </c>
      <c r="F4" s="263" t="s">
        <v>27</v>
      </c>
      <c r="G4" s="263" t="s">
        <v>26</v>
      </c>
      <c r="H4" s="264" t="s">
        <v>31</v>
      </c>
      <c r="I4" s="231"/>
    </row>
    <row r="5" spans="1:9" ht="20.100000000000001" customHeight="1" x14ac:dyDescent="0.25">
      <c r="A5" s="236"/>
      <c r="B5" s="26" t="s">
        <v>57</v>
      </c>
      <c r="C5" s="296">
        <v>2577236.2937019998</v>
      </c>
      <c r="D5" s="11">
        <v>154607.91901500002</v>
      </c>
      <c r="E5" s="11">
        <v>14030.825032000001</v>
      </c>
      <c r="F5" s="11">
        <v>141621.37755800007</v>
      </c>
      <c r="G5" s="11">
        <v>123370.89893900001</v>
      </c>
      <c r="H5" s="280">
        <v>261685.81318500004</v>
      </c>
      <c r="I5" s="282"/>
    </row>
    <row r="6" spans="1:9" ht="12" customHeight="1" x14ac:dyDescent="0.2">
      <c r="B6" s="26" t="s">
        <v>316</v>
      </c>
      <c r="C6" s="9">
        <v>1024005.444951</v>
      </c>
      <c r="D6" s="9">
        <v>64168.562092</v>
      </c>
      <c r="E6" s="9">
        <v>3619.73261</v>
      </c>
      <c r="F6" s="9">
        <v>58777.671774999995</v>
      </c>
      <c r="G6" s="9">
        <v>46684.797546999995</v>
      </c>
      <c r="H6" s="10">
        <v>101773.846451</v>
      </c>
      <c r="I6" s="253"/>
    </row>
    <row r="7" spans="1:9" ht="12" customHeight="1" x14ac:dyDescent="0.2">
      <c r="A7" s="225"/>
      <c r="B7" s="25" t="s">
        <v>187</v>
      </c>
      <c r="C7" s="9">
        <v>352196.374021</v>
      </c>
      <c r="D7" s="9">
        <v>18631.542449999997</v>
      </c>
      <c r="E7" s="9">
        <v>2246.4381269999999</v>
      </c>
      <c r="F7" s="9">
        <v>20907.550520000001</v>
      </c>
      <c r="G7" s="9">
        <v>16956.069294000001</v>
      </c>
      <c r="H7" s="10">
        <v>35662.352552000011</v>
      </c>
      <c r="I7" s="253"/>
    </row>
    <row r="8" spans="1:9" ht="20.100000000000001" customHeight="1" x14ac:dyDescent="0.2">
      <c r="A8" s="225"/>
      <c r="B8" s="25" t="s">
        <v>188</v>
      </c>
      <c r="C8" s="9">
        <v>671809.07090100006</v>
      </c>
      <c r="D8" s="9">
        <v>45537.019626000001</v>
      </c>
      <c r="E8" s="9">
        <v>1373.294478</v>
      </c>
      <c r="F8" s="9">
        <v>37870.121238</v>
      </c>
      <c r="G8" s="9">
        <v>29728.728235999999</v>
      </c>
      <c r="H8" s="10">
        <v>66111.493889999998</v>
      </c>
      <c r="I8" s="253"/>
    </row>
    <row r="9" spans="1:9" ht="12" customHeight="1" x14ac:dyDescent="0.2">
      <c r="B9" s="26" t="s">
        <v>152</v>
      </c>
      <c r="C9" s="9">
        <v>1440318.1887349999</v>
      </c>
      <c r="D9" s="9">
        <v>85881.79693099999</v>
      </c>
      <c r="E9" s="9">
        <v>8049.7295219999996</v>
      </c>
      <c r="F9" s="9">
        <v>79321.901620000019</v>
      </c>
      <c r="G9" s="9">
        <v>73279.191989000014</v>
      </c>
      <c r="H9" s="10">
        <v>144338.693788</v>
      </c>
      <c r="I9" s="253"/>
    </row>
    <row r="10" spans="1:9" ht="12" customHeight="1" x14ac:dyDescent="0.2">
      <c r="A10" s="225"/>
      <c r="B10" s="25" t="s">
        <v>187</v>
      </c>
      <c r="C10" s="9">
        <v>593640.78983799997</v>
      </c>
      <c r="D10" s="9">
        <v>29110.826590999997</v>
      </c>
      <c r="E10" s="9">
        <v>4589.7033109999993</v>
      </c>
      <c r="F10" s="9">
        <v>35039.835689000007</v>
      </c>
      <c r="G10" s="9">
        <v>26409.448659000005</v>
      </c>
      <c r="H10" s="10">
        <v>70623.741464000006</v>
      </c>
      <c r="I10" s="253"/>
    </row>
    <row r="11" spans="1:9" ht="20.100000000000001" customHeight="1" x14ac:dyDescent="0.2">
      <c r="A11" s="225"/>
      <c r="B11" s="25" t="s">
        <v>188</v>
      </c>
      <c r="C11" s="9">
        <v>846677.47628100007</v>
      </c>
      <c r="D11" s="9">
        <v>56771.020825999993</v>
      </c>
      <c r="E11" s="9">
        <v>3460.0257070000002</v>
      </c>
      <c r="F11" s="9">
        <v>44282.068116000002</v>
      </c>
      <c r="G11" s="9">
        <v>46869.690544000005</v>
      </c>
      <c r="H11" s="10">
        <v>73714.951325999995</v>
      </c>
      <c r="I11" s="253"/>
    </row>
    <row r="12" spans="1:9" ht="12" customHeight="1" x14ac:dyDescent="0.2">
      <c r="B12" s="242" t="s">
        <v>189</v>
      </c>
      <c r="C12" s="9">
        <v>634576.20542299992</v>
      </c>
      <c r="D12" s="9">
        <v>43494.725888000008</v>
      </c>
      <c r="E12" s="9">
        <v>1960.7037049999999</v>
      </c>
      <c r="F12" s="9">
        <v>29614.588073000003</v>
      </c>
      <c r="G12" s="9">
        <v>32169.930937999998</v>
      </c>
      <c r="H12" s="10">
        <v>73174.529769000001</v>
      </c>
      <c r="I12" s="253"/>
    </row>
    <row r="13" spans="1:9" ht="12" customHeight="1" x14ac:dyDescent="0.2">
      <c r="A13" s="225"/>
      <c r="B13" s="25" t="s">
        <v>190</v>
      </c>
      <c r="C13" s="9">
        <v>389428.14281600004</v>
      </c>
      <c r="D13" s="9">
        <v>20190.486963999996</v>
      </c>
      <c r="E13" s="9">
        <v>2534.9892290000003</v>
      </c>
      <c r="F13" s="9">
        <v>27761.884668000006</v>
      </c>
      <c r="G13" s="9">
        <v>21396.370580999999</v>
      </c>
      <c r="H13" s="10">
        <v>35880.896639999999</v>
      </c>
      <c r="I13" s="253"/>
    </row>
    <row r="14" spans="1:9" ht="12" customHeight="1" x14ac:dyDescent="0.2">
      <c r="A14" s="225"/>
      <c r="B14" s="25" t="s">
        <v>191</v>
      </c>
      <c r="C14" s="9">
        <v>313148.75370600005</v>
      </c>
      <c r="D14" s="9">
        <v>17801.791148</v>
      </c>
      <c r="E14" s="9">
        <v>491.90709399999997</v>
      </c>
      <c r="F14" s="9">
        <v>18381.918416</v>
      </c>
      <c r="G14" s="9">
        <v>15649.355837999999</v>
      </c>
      <c r="H14" s="10">
        <v>28268.370638</v>
      </c>
      <c r="I14" s="253"/>
    </row>
    <row r="15" spans="1:9" ht="12" customHeight="1" x14ac:dyDescent="0.2">
      <c r="A15" s="225"/>
      <c r="B15" s="25" t="s">
        <v>197</v>
      </c>
      <c r="C15" s="9">
        <v>21528.590950000002</v>
      </c>
      <c r="D15" s="9">
        <v>722.71718800000008</v>
      </c>
      <c r="E15" s="9">
        <v>105.50205200000001</v>
      </c>
      <c r="F15" s="9">
        <v>1697.081486</v>
      </c>
      <c r="G15" s="9">
        <v>1001.425345</v>
      </c>
      <c r="H15" s="10">
        <v>1111.804967</v>
      </c>
      <c r="I15" s="253"/>
    </row>
    <row r="16" spans="1:9" ht="12" customHeight="1" x14ac:dyDescent="0.2">
      <c r="A16" s="225"/>
      <c r="B16" s="25" t="s">
        <v>198</v>
      </c>
      <c r="C16" s="9">
        <v>78583.537633</v>
      </c>
      <c r="D16" s="9">
        <v>3604.559174</v>
      </c>
      <c r="E16" s="9">
        <v>2944.9914039999999</v>
      </c>
      <c r="F16" s="9">
        <v>1770.8269050000004</v>
      </c>
      <c r="G16" s="9">
        <v>3039.9580529999998</v>
      </c>
      <c r="H16" s="10">
        <v>5828.5082510000011</v>
      </c>
      <c r="I16" s="253"/>
    </row>
    <row r="17" spans="1:9" ht="20.100000000000001" customHeight="1" x14ac:dyDescent="0.2">
      <c r="A17" s="225"/>
      <c r="B17" s="25" t="s">
        <v>194</v>
      </c>
      <c r="C17" s="9">
        <v>3052.9582069998141</v>
      </c>
      <c r="D17" s="9">
        <v>67.516568999999436</v>
      </c>
      <c r="E17" s="9">
        <v>11.636037999998734</v>
      </c>
      <c r="F17" s="9">
        <v>95.602072000023327</v>
      </c>
      <c r="G17" s="9">
        <v>22.151234000019031</v>
      </c>
      <c r="H17" s="10">
        <v>74.583523000008427</v>
      </c>
      <c r="I17" s="253"/>
    </row>
    <row r="18" spans="1:9" ht="12" customHeight="1" x14ac:dyDescent="0.2">
      <c r="B18" s="26" t="s">
        <v>153</v>
      </c>
      <c r="C18" s="9">
        <v>112912.49764700001</v>
      </c>
      <c r="D18" s="9">
        <v>4557.5610139999999</v>
      </c>
      <c r="E18" s="9">
        <v>2361.3628810000005</v>
      </c>
      <c r="F18" s="9">
        <v>3521.7117100000005</v>
      </c>
      <c r="G18" s="9">
        <v>3406.8593589999996</v>
      </c>
      <c r="H18" s="10">
        <v>15573.248562999997</v>
      </c>
      <c r="I18" s="253"/>
    </row>
    <row r="19" spans="1:9" ht="12" customHeight="1" x14ac:dyDescent="0.2">
      <c r="A19" s="225"/>
      <c r="B19" s="25" t="s">
        <v>187</v>
      </c>
      <c r="C19" s="9">
        <v>78038.611223000014</v>
      </c>
      <c r="D19" s="9">
        <v>2967.1033640000001</v>
      </c>
      <c r="E19" s="9">
        <v>1426.6843630000001</v>
      </c>
      <c r="F19" s="9">
        <v>2391.2312820000006</v>
      </c>
      <c r="G19" s="9">
        <v>2143.2396259999996</v>
      </c>
      <c r="H19" s="10">
        <v>13836.349776999998</v>
      </c>
      <c r="I19" s="253"/>
    </row>
    <row r="20" spans="1:9" s="243" customFormat="1" ht="20.100000000000001" customHeight="1" x14ac:dyDescent="0.2">
      <c r="A20" s="225"/>
      <c r="B20" s="25" t="s">
        <v>188</v>
      </c>
      <c r="C20" s="9">
        <v>34873.549124999998</v>
      </c>
      <c r="D20" s="9">
        <v>1590.457844</v>
      </c>
      <c r="E20" s="9">
        <v>934.67851599999995</v>
      </c>
      <c r="F20" s="9">
        <v>1130.4784110000001</v>
      </c>
      <c r="G20" s="9">
        <v>1263.6207180000001</v>
      </c>
      <c r="H20" s="10">
        <v>1736.7496440000002</v>
      </c>
      <c r="I20" s="253"/>
    </row>
    <row r="21" spans="1:9" s="243" customFormat="1" ht="12" customHeight="1" x14ac:dyDescent="0.2">
      <c r="B21" s="245" t="s">
        <v>327</v>
      </c>
      <c r="C21" s="9">
        <v>1120046.4730170001</v>
      </c>
      <c r="D21" s="9">
        <v>68128.477428999991</v>
      </c>
      <c r="E21" s="9">
        <v>2374.1891499999997</v>
      </c>
      <c r="F21" s="9">
        <v>67874.656113999983</v>
      </c>
      <c r="G21" s="9">
        <v>59777.185099000002</v>
      </c>
      <c r="H21" s="10">
        <v>103088.164602</v>
      </c>
      <c r="I21" s="253"/>
    </row>
    <row r="22" spans="1:9" s="240" customFormat="1" x14ac:dyDescent="0.2">
      <c r="A22" s="246"/>
      <c r="B22" s="247" t="s">
        <v>328</v>
      </c>
      <c r="C22" s="297">
        <v>84009.300730000003</v>
      </c>
      <c r="D22" s="297">
        <v>3453.9967690000003</v>
      </c>
      <c r="E22" s="297">
        <v>117.36883200000003</v>
      </c>
      <c r="F22" s="297">
        <v>1924.879473</v>
      </c>
      <c r="G22" s="297">
        <v>2732.9350420000001</v>
      </c>
      <c r="H22" s="362">
        <v>4467.2116960000003</v>
      </c>
      <c r="I22" s="253"/>
    </row>
    <row r="23" spans="1:9" s="240" customFormat="1" ht="3" customHeight="1" x14ac:dyDescent="0.2">
      <c r="A23" s="246"/>
      <c r="B23" s="247"/>
      <c r="C23" s="297"/>
      <c r="D23" s="297"/>
      <c r="E23" s="297"/>
      <c r="F23" s="297"/>
      <c r="G23" s="297"/>
      <c r="H23" s="362"/>
      <c r="I23" s="253"/>
    </row>
    <row r="24" spans="1:9" s="225" customFormat="1" ht="20.100000000000001" customHeight="1" x14ac:dyDescent="0.2">
      <c r="A24" s="320"/>
      <c r="B24" s="321" t="s">
        <v>54</v>
      </c>
      <c r="C24" s="322">
        <v>1648511.2481960002</v>
      </c>
      <c r="D24" s="322">
        <v>85980.784029999995</v>
      </c>
      <c r="E24" s="322">
        <v>57987.976993999997</v>
      </c>
      <c r="F24" s="322">
        <v>92862.364855000007</v>
      </c>
      <c r="G24" s="322">
        <v>85719.698240000012</v>
      </c>
      <c r="H24" s="323">
        <v>80638.617673999994</v>
      </c>
      <c r="I24" s="358"/>
    </row>
    <row r="25" spans="1:9" ht="12" customHeight="1" x14ac:dyDescent="0.2">
      <c r="B25" s="26" t="s">
        <v>316</v>
      </c>
      <c r="C25" s="9">
        <v>543344.66969499993</v>
      </c>
      <c r="D25" s="9">
        <v>33073.448002999998</v>
      </c>
      <c r="E25" s="9">
        <v>24020.391808999997</v>
      </c>
      <c r="F25" s="9">
        <v>20284.561328</v>
      </c>
      <c r="G25" s="9">
        <v>22293.888373000002</v>
      </c>
      <c r="H25" s="10">
        <v>32061.002191</v>
      </c>
      <c r="I25" s="253"/>
    </row>
    <row r="26" spans="1:9" ht="12" customHeight="1" x14ac:dyDescent="0.2">
      <c r="A26" s="225"/>
      <c r="B26" s="25" t="s">
        <v>187</v>
      </c>
      <c r="C26" s="9">
        <v>182282.97549600003</v>
      </c>
      <c r="D26" s="9">
        <v>12450.928174000001</v>
      </c>
      <c r="E26" s="9">
        <v>10694.757503999997</v>
      </c>
      <c r="F26" s="9">
        <v>7363.7232750000012</v>
      </c>
      <c r="G26" s="9">
        <v>7554.7082950000004</v>
      </c>
      <c r="H26" s="10">
        <v>11234.128258000001</v>
      </c>
      <c r="I26" s="253"/>
    </row>
    <row r="27" spans="1:9" ht="20.100000000000001" customHeight="1" x14ac:dyDescent="0.2">
      <c r="A27" s="225"/>
      <c r="B27" s="25" t="s">
        <v>188</v>
      </c>
      <c r="C27" s="9">
        <v>361061.694173</v>
      </c>
      <c r="D27" s="9">
        <v>20622.519818999994</v>
      </c>
      <c r="E27" s="9">
        <v>13325.634295</v>
      </c>
      <c r="F27" s="9">
        <v>12920.838042999998</v>
      </c>
      <c r="G27" s="9">
        <v>14739.180068000001</v>
      </c>
      <c r="H27" s="10">
        <v>20826.873925</v>
      </c>
      <c r="I27" s="253"/>
    </row>
    <row r="28" spans="1:9" ht="12" customHeight="1" x14ac:dyDescent="0.2">
      <c r="B28" s="26" t="s">
        <v>152</v>
      </c>
      <c r="C28" s="9">
        <v>1039465.2469600001</v>
      </c>
      <c r="D28" s="9">
        <v>49279.457671999997</v>
      </c>
      <c r="E28" s="9">
        <v>30433.585078999997</v>
      </c>
      <c r="F28" s="9">
        <v>70298.710019000006</v>
      </c>
      <c r="G28" s="9">
        <v>61596.857436000006</v>
      </c>
      <c r="H28" s="10">
        <v>43781.140574999998</v>
      </c>
      <c r="I28" s="253"/>
    </row>
    <row r="29" spans="1:9" ht="12" customHeight="1" x14ac:dyDescent="0.2">
      <c r="A29" s="225"/>
      <c r="B29" s="25" t="s">
        <v>187</v>
      </c>
      <c r="C29" s="9">
        <v>500941.66</v>
      </c>
      <c r="D29" s="9">
        <v>15176.699473000001</v>
      </c>
      <c r="E29" s="9">
        <v>12626.411482</v>
      </c>
      <c r="F29" s="9">
        <v>44549.853131000003</v>
      </c>
      <c r="G29" s="9">
        <v>38568.198048999999</v>
      </c>
      <c r="H29" s="10">
        <v>15127.422258999999</v>
      </c>
      <c r="I29" s="253"/>
    </row>
    <row r="30" spans="1:9" ht="20.100000000000001" customHeight="1" x14ac:dyDescent="0.2">
      <c r="A30" s="225"/>
      <c r="B30" s="25" t="s">
        <v>188</v>
      </c>
      <c r="C30" s="9">
        <v>538523.27116600005</v>
      </c>
      <c r="D30" s="9">
        <v>34102.709238999996</v>
      </c>
      <c r="E30" s="9">
        <v>17807.172590999999</v>
      </c>
      <c r="F30" s="9">
        <v>25748.855378000004</v>
      </c>
      <c r="G30" s="9">
        <v>23028.611380000002</v>
      </c>
      <c r="H30" s="10">
        <v>28653.786358000001</v>
      </c>
      <c r="I30" s="253"/>
    </row>
    <row r="31" spans="1:9" ht="12" customHeight="1" x14ac:dyDescent="0.2">
      <c r="B31" s="242" t="s">
        <v>189</v>
      </c>
      <c r="C31" s="9">
        <v>496848.45671699999</v>
      </c>
      <c r="D31" s="9">
        <v>28559.914020000004</v>
      </c>
      <c r="E31" s="9">
        <v>9813.6430570000011</v>
      </c>
      <c r="F31" s="9">
        <v>43448.879977999997</v>
      </c>
      <c r="G31" s="9">
        <v>42463.804016000002</v>
      </c>
      <c r="H31" s="10">
        <v>10624.930673000001</v>
      </c>
      <c r="I31" s="253"/>
    </row>
    <row r="32" spans="1:9" ht="12" customHeight="1" x14ac:dyDescent="0.2">
      <c r="A32" s="225"/>
      <c r="B32" s="25" t="s">
        <v>190</v>
      </c>
      <c r="C32" s="9">
        <v>328141.52441799996</v>
      </c>
      <c r="D32" s="9">
        <v>13753.255800000001</v>
      </c>
      <c r="E32" s="9">
        <v>11169.562334</v>
      </c>
      <c r="F32" s="9">
        <v>16246.649098</v>
      </c>
      <c r="G32" s="9">
        <v>11319.898901</v>
      </c>
      <c r="H32" s="10">
        <v>18326.571198000001</v>
      </c>
      <c r="I32" s="253"/>
    </row>
    <row r="33" spans="1:9" ht="12" customHeight="1" x14ac:dyDescent="0.2">
      <c r="A33" s="225"/>
      <c r="B33" s="25" t="s">
        <v>191</v>
      </c>
      <c r="C33" s="9">
        <v>153243.892612</v>
      </c>
      <c r="D33" s="9">
        <v>4780.5037309999998</v>
      </c>
      <c r="E33" s="9">
        <v>4831.1368319999992</v>
      </c>
      <c r="F33" s="9">
        <v>8172.0348890000005</v>
      </c>
      <c r="G33" s="9">
        <v>6018.1302369999994</v>
      </c>
      <c r="H33" s="10">
        <v>13084.363308999998</v>
      </c>
      <c r="I33" s="253"/>
    </row>
    <row r="34" spans="1:9" ht="12" customHeight="1" x14ac:dyDescent="0.2">
      <c r="A34" s="225"/>
      <c r="B34" s="25" t="s">
        <v>197</v>
      </c>
      <c r="C34" s="9">
        <v>16742.845827999998</v>
      </c>
      <c r="D34" s="9">
        <v>442.23428100000001</v>
      </c>
      <c r="E34" s="9">
        <v>641.41271099999994</v>
      </c>
      <c r="F34" s="9">
        <v>1473.6875190000001</v>
      </c>
      <c r="G34" s="9">
        <v>681.14721899999995</v>
      </c>
      <c r="H34" s="10">
        <v>487.34192000000007</v>
      </c>
      <c r="I34" s="253"/>
    </row>
    <row r="35" spans="1:9" ht="12" customHeight="1" x14ac:dyDescent="0.2">
      <c r="A35" s="225"/>
      <c r="B35" s="25" t="s">
        <v>198</v>
      </c>
      <c r="C35" s="9">
        <v>42289.111089999999</v>
      </c>
      <c r="D35" s="9">
        <v>1588.9085669999999</v>
      </c>
      <c r="E35" s="9">
        <v>3972.3344280000001</v>
      </c>
      <c r="F35" s="9">
        <v>858.93560200000013</v>
      </c>
      <c r="G35" s="9">
        <v>1086.029996</v>
      </c>
      <c r="H35" s="10">
        <v>1235.9752700000001</v>
      </c>
      <c r="I35" s="253"/>
    </row>
    <row r="36" spans="1:9" ht="20.100000000000001" customHeight="1" x14ac:dyDescent="0.2">
      <c r="A36" s="225"/>
      <c r="B36" s="25" t="s">
        <v>194</v>
      </c>
      <c r="C36" s="9">
        <v>2199.4162950001191</v>
      </c>
      <c r="D36" s="9">
        <v>154.64127300000109</v>
      </c>
      <c r="E36" s="9">
        <v>5.495716999990691</v>
      </c>
      <c r="F36" s="9">
        <v>98.522933000014746</v>
      </c>
      <c r="G36" s="9">
        <v>27.847067000009702</v>
      </c>
      <c r="H36" s="10">
        <v>21.95820499999536</v>
      </c>
      <c r="I36" s="253"/>
    </row>
    <row r="37" spans="1:9" ht="12" customHeight="1" x14ac:dyDescent="0.2">
      <c r="B37" s="26" t="s">
        <v>153</v>
      </c>
      <c r="C37" s="9">
        <v>65701.328130999987</v>
      </c>
      <c r="D37" s="9">
        <v>3627.8530599999999</v>
      </c>
      <c r="E37" s="9">
        <v>3533.9995890000014</v>
      </c>
      <c r="F37" s="9">
        <v>2279.0944789999999</v>
      </c>
      <c r="G37" s="9">
        <v>1828.9528980000002</v>
      </c>
      <c r="H37" s="10">
        <v>4796.4838890000001</v>
      </c>
      <c r="I37" s="253"/>
    </row>
    <row r="38" spans="1:9" ht="12" customHeight="1" x14ac:dyDescent="0.2">
      <c r="A38" s="225"/>
      <c r="B38" s="25" t="s">
        <v>187</v>
      </c>
      <c r="C38" s="9">
        <v>41237.71371299999</v>
      </c>
      <c r="D38" s="9">
        <v>2245.8272460000003</v>
      </c>
      <c r="E38" s="9">
        <v>2944.8340110000013</v>
      </c>
      <c r="F38" s="9">
        <v>1510.455066</v>
      </c>
      <c r="G38" s="9">
        <v>823.87050700000009</v>
      </c>
      <c r="H38" s="10">
        <v>3403.5812199999996</v>
      </c>
      <c r="I38" s="253"/>
    </row>
    <row r="39" spans="1:9" ht="20.100000000000001" customHeight="1" x14ac:dyDescent="0.2">
      <c r="A39" s="225"/>
      <c r="B39" s="25" t="s">
        <v>188</v>
      </c>
      <c r="C39" s="9">
        <v>24463.589302999997</v>
      </c>
      <c r="D39" s="9">
        <v>1381.9758039999997</v>
      </c>
      <c r="E39" s="9">
        <v>589.16656799999987</v>
      </c>
      <c r="F39" s="9">
        <v>768.640399</v>
      </c>
      <c r="G39" s="9">
        <v>1005.0823780000001</v>
      </c>
      <c r="H39" s="10">
        <v>1392.9521629999999</v>
      </c>
      <c r="I39" s="253"/>
    </row>
    <row r="40" spans="1:9" x14ac:dyDescent="0.2">
      <c r="B40" s="26" t="s">
        <v>199</v>
      </c>
      <c r="C40" s="9">
        <v>589432.37338200002</v>
      </c>
      <c r="D40" s="9">
        <v>37717.694342999996</v>
      </c>
      <c r="E40" s="9">
        <v>12916.669304000003</v>
      </c>
      <c r="F40" s="9">
        <v>41460.835707999999</v>
      </c>
      <c r="G40" s="9">
        <v>43656.505394000007</v>
      </c>
      <c r="H40" s="10">
        <v>33107.913847999997</v>
      </c>
      <c r="I40" s="253"/>
    </row>
    <row r="41" spans="1:9" x14ac:dyDescent="0.2">
      <c r="B41" s="22" t="s">
        <v>172</v>
      </c>
      <c r="C41" s="9">
        <v>225439.10666299996</v>
      </c>
      <c r="D41" s="9">
        <v>22012.028377999992</v>
      </c>
      <c r="E41" s="9">
        <v>2019.4527759999996</v>
      </c>
      <c r="F41" s="9">
        <v>13251.517808000001</v>
      </c>
      <c r="G41" s="9">
        <v>17683.987965000004</v>
      </c>
      <c r="H41" s="10">
        <v>10216.125637000001</v>
      </c>
      <c r="I41" s="253"/>
    </row>
    <row r="42" spans="1:9" ht="12" customHeight="1" x14ac:dyDescent="0.2">
      <c r="B42" s="22" t="s">
        <v>200</v>
      </c>
      <c r="C42" s="9">
        <v>363993.26671900001</v>
      </c>
      <c r="D42" s="9">
        <v>15705.665965</v>
      </c>
      <c r="E42" s="9">
        <v>10897.216528000003</v>
      </c>
      <c r="F42" s="9">
        <v>28209.317899999995</v>
      </c>
      <c r="G42" s="9">
        <v>25972.517429000003</v>
      </c>
      <c r="H42" s="10">
        <v>22891.788210999999</v>
      </c>
      <c r="I42" s="253"/>
    </row>
    <row r="43" spans="1:9" ht="12" customHeight="1" x14ac:dyDescent="0.2">
      <c r="A43" s="225"/>
      <c r="B43" s="24" t="s">
        <v>119</v>
      </c>
      <c r="C43" s="9">
        <v>473095.8677779999</v>
      </c>
      <c r="D43" s="9">
        <v>21515.527111999996</v>
      </c>
      <c r="E43" s="9">
        <v>25722.695076</v>
      </c>
      <c r="F43" s="9">
        <v>27811.437293999999</v>
      </c>
      <c r="G43" s="9">
        <v>22376.402903999995</v>
      </c>
      <c r="H43" s="10">
        <v>18008.493281999999</v>
      </c>
      <c r="I43" s="253"/>
    </row>
    <row r="44" spans="1:9" ht="12" customHeight="1" x14ac:dyDescent="0.2">
      <c r="A44" s="225"/>
      <c r="B44" s="24" t="s">
        <v>120</v>
      </c>
      <c r="C44" s="9">
        <v>448066.19075200002</v>
      </c>
      <c r="D44" s="9">
        <v>20928.641296999998</v>
      </c>
      <c r="E44" s="9">
        <v>13221.478818000001</v>
      </c>
      <c r="F44" s="9">
        <v>18328.277928999996</v>
      </c>
      <c r="G44" s="9">
        <v>15109.930061000003</v>
      </c>
      <c r="H44" s="10">
        <v>17854.263894</v>
      </c>
      <c r="I44" s="253"/>
    </row>
    <row r="45" spans="1:9" ht="12" customHeight="1" x14ac:dyDescent="0.2">
      <c r="A45" s="225"/>
      <c r="B45" s="24" t="s">
        <v>121</v>
      </c>
      <c r="C45" s="9">
        <v>85316.542485999991</v>
      </c>
      <c r="D45" s="9">
        <v>4263.7486049999998</v>
      </c>
      <c r="E45" s="9">
        <v>4043.0269280000002</v>
      </c>
      <c r="F45" s="9">
        <v>3889.7566780000002</v>
      </c>
      <c r="G45" s="9">
        <v>3394.0150310000004</v>
      </c>
      <c r="H45" s="10">
        <v>5475.431254000001</v>
      </c>
      <c r="I45" s="253"/>
    </row>
    <row r="46" spans="1:9" s="243" customFormat="1" ht="20.100000000000001" customHeight="1" x14ac:dyDescent="0.2">
      <c r="A46" s="225"/>
      <c r="B46" s="24" t="s">
        <v>122</v>
      </c>
      <c r="C46" s="9">
        <v>52600.032247000003</v>
      </c>
      <c r="D46" s="9">
        <v>1555.063832</v>
      </c>
      <c r="E46" s="9">
        <v>2084.1128519999997</v>
      </c>
      <c r="F46" s="9">
        <v>1371.9974439999999</v>
      </c>
      <c r="G46" s="9">
        <v>1182.840046</v>
      </c>
      <c r="H46" s="10">
        <v>6192.5048470000002</v>
      </c>
      <c r="I46" s="253"/>
    </row>
    <row r="47" spans="1:9" s="243" customFormat="1" ht="12" customHeight="1" x14ac:dyDescent="0.2">
      <c r="B47" s="245" t="s">
        <v>327</v>
      </c>
      <c r="C47" s="9">
        <v>333672.62668199994</v>
      </c>
      <c r="D47" s="9">
        <v>7530.8402429999996</v>
      </c>
      <c r="E47" s="9">
        <v>10097.456147000001</v>
      </c>
      <c r="F47" s="9">
        <v>11538.546334999999</v>
      </c>
      <c r="G47" s="9">
        <v>14165.173890999999</v>
      </c>
      <c r="H47" s="10">
        <v>33149.090859999997</v>
      </c>
      <c r="I47" s="253"/>
    </row>
    <row r="48" spans="1:9" s="243" customFormat="1" ht="12" customHeight="1" x14ac:dyDescent="0.2">
      <c r="A48" s="246"/>
      <c r="B48" s="247" t="s">
        <v>328</v>
      </c>
      <c r="C48" s="9">
        <v>15758.171812000001</v>
      </c>
      <c r="D48" s="9">
        <v>501.26096700000005</v>
      </c>
      <c r="E48" s="9">
        <v>824.23339599999997</v>
      </c>
      <c r="F48" s="9">
        <v>337.86412900000005</v>
      </c>
      <c r="G48" s="9">
        <v>1028.5244400000001</v>
      </c>
      <c r="H48" s="10">
        <v>1968.4558180000001</v>
      </c>
      <c r="I48" s="253"/>
    </row>
    <row r="49" spans="1:10" s="258" customFormat="1" x14ac:dyDescent="0.15">
      <c r="A49" s="246"/>
      <c r="B49" s="247" t="s">
        <v>329</v>
      </c>
      <c r="C49" s="9">
        <v>336535.38962300005</v>
      </c>
      <c r="D49" s="9">
        <v>0</v>
      </c>
      <c r="E49" s="9">
        <v>47043.624272000001</v>
      </c>
      <c r="F49" s="9">
        <v>0</v>
      </c>
      <c r="G49" s="9">
        <v>0</v>
      </c>
      <c r="H49" s="10">
        <v>11972.525722</v>
      </c>
      <c r="I49" s="253"/>
    </row>
    <row r="50" spans="1:10" ht="5.0999999999999996" customHeight="1" x14ac:dyDescent="0.2">
      <c r="A50" s="258"/>
      <c r="B50" s="298"/>
      <c r="C50" s="9"/>
      <c r="D50" s="9"/>
      <c r="E50" s="9"/>
      <c r="F50" s="9"/>
      <c r="G50" s="9"/>
      <c r="H50" s="10"/>
      <c r="I50" s="258"/>
      <c r="J50" s="352"/>
    </row>
    <row r="51" spans="1:10" ht="29.1" customHeight="1" x14ac:dyDescent="0.2">
      <c r="A51" s="277" t="s">
        <v>3</v>
      </c>
      <c r="B51" s="436" t="s">
        <v>217</v>
      </c>
      <c r="C51" s="436"/>
      <c r="D51" s="436"/>
      <c r="E51" s="436"/>
      <c r="F51" s="436"/>
      <c r="G51" s="436"/>
      <c r="H51" s="436"/>
      <c r="I51" s="349"/>
    </row>
    <row r="52" spans="1:10" x14ac:dyDescent="0.2">
      <c r="B52" s="278"/>
    </row>
  </sheetData>
  <mergeCells count="1">
    <mergeCell ref="B51:H51"/>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4AD85-A3D6-43D4-9B31-F7BDC26BE4BA}">
  <sheetPr>
    <pageSetUpPr fitToPage="1"/>
  </sheetPr>
  <dimension ref="A1:K51"/>
  <sheetViews>
    <sheetView showGridLines="0" zoomScaleNormal="100" zoomScaleSheetLayoutView="100" workbookViewId="0"/>
  </sheetViews>
  <sheetFormatPr defaultColWidth="9.140625" defaultRowHeight="12" x14ac:dyDescent="0.2"/>
  <cols>
    <col min="1" max="1" width="1.7109375" style="48" customWidth="1"/>
    <col min="2" max="7" width="10.7109375" style="48" customWidth="1"/>
    <col min="8" max="8" width="1.7109375" style="48" customWidth="1"/>
    <col min="9" max="9" width="30.28515625" style="48" customWidth="1"/>
    <col min="10" max="10" width="1.7109375" style="48" customWidth="1"/>
    <col min="11" max="11" width="1.7109375" style="329" customWidth="1"/>
    <col min="12" max="16384" width="9.140625" style="48"/>
  </cols>
  <sheetData>
    <row r="1" spans="1:11" s="227" customFormat="1" ht="16.5" x14ac:dyDescent="0.3">
      <c r="A1" s="56"/>
      <c r="B1" s="56" t="s">
        <v>264</v>
      </c>
      <c r="C1" s="56"/>
      <c r="D1" s="56"/>
      <c r="E1" s="56"/>
      <c r="F1" s="56"/>
      <c r="G1" s="56"/>
      <c r="H1" s="56"/>
      <c r="I1" s="56"/>
      <c r="J1" s="226"/>
      <c r="K1" s="326"/>
    </row>
    <row r="2" spans="1:11" s="228" customFormat="1" ht="14.25" x14ac:dyDescent="0.2">
      <c r="B2" s="228" t="s">
        <v>321</v>
      </c>
      <c r="K2" s="327"/>
    </row>
    <row r="3" spans="1:11" s="225" customFormat="1" ht="21" customHeight="1" x14ac:dyDescent="0.2">
      <c r="A3" s="229"/>
      <c r="B3" s="218" t="s">
        <v>566</v>
      </c>
      <c r="C3" s="218"/>
      <c r="D3" s="218"/>
      <c r="E3" s="218"/>
      <c r="F3" s="218"/>
      <c r="G3" s="218"/>
      <c r="H3" s="218"/>
      <c r="I3" s="230" t="s">
        <v>220</v>
      </c>
      <c r="J3" s="218"/>
      <c r="K3" s="328"/>
    </row>
    <row r="4" spans="1:11" ht="20.100000000000001" customHeight="1" x14ac:dyDescent="0.2">
      <c r="A4" s="231"/>
      <c r="B4" s="232" t="s">
        <v>23</v>
      </c>
      <c r="C4" s="232" t="s">
        <v>25</v>
      </c>
      <c r="D4" s="232" t="s">
        <v>34</v>
      </c>
      <c r="E4" s="232" t="s">
        <v>36</v>
      </c>
      <c r="F4" s="232" t="s">
        <v>24</v>
      </c>
      <c r="G4" s="232" t="s">
        <v>38</v>
      </c>
      <c r="H4" s="238"/>
      <c r="I4" s="264"/>
      <c r="J4" s="231"/>
    </row>
    <row r="5" spans="1:11" s="240" customFormat="1" ht="20.100000000000001" customHeight="1" x14ac:dyDescent="0.25">
      <c r="A5" s="236"/>
      <c r="B5" s="255">
        <v>578215.46061800001</v>
      </c>
      <c r="C5" s="255">
        <v>189615.66156499999</v>
      </c>
      <c r="D5" s="255">
        <v>89479.504579999993</v>
      </c>
      <c r="E5" s="255">
        <v>51061.562403000011</v>
      </c>
      <c r="F5" s="255">
        <v>480365.32389399991</v>
      </c>
      <c r="G5" s="255">
        <v>40595.521465999991</v>
      </c>
      <c r="H5" s="364"/>
      <c r="I5" s="24" t="s">
        <v>57</v>
      </c>
      <c r="J5" s="281"/>
      <c r="K5" s="353"/>
    </row>
    <row r="6" spans="1:11" s="225" customFormat="1" ht="20.100000000000001" customHeight="1" x14ac:dyDescent="0.2">
      <c r="B6" s="255">
        <v>239392.563593</v>
      </c>
      <c r="C6" s="255">
        <v>76166.647924999997</v>
      </c>
      <c r="D6" s="255">
        <v>41299.332061999994</v>
      </c>
      <c r="E6" s="255">
        <v>23547.020026000002</v>
      </c>
      <c r="F6" s="255">
        <v>176186.00812300001</v>
      </c>
      <c r="G6" s="255">
        <v>21633.208046</v>
      </c>
      <c r="H6" s="256"/>
      <c r="I6" s="24" t="s">
        <v>316</v>
      </c>
      <c r="J6" s="289"/>
      <c r="K6" s="359"/>
    </row>
    <row r="7" spans="1:11" ht="12" customHeight="1" x14ac:dyDescent="0.2">
      <c r="A7" s="225"/>
      <c r="B7" s="255">
        <v>74755.402306999997</v>
      </c>
      <c r="C7" s="255">
        <v>28369.241731999999</v>
      </c>
      <c r="D7" s="255">
        <v>12336.432681999999</v>
      </c>
      <c r="E7" s="255">
        <v>15716.181239999998</v>
      </c>
      <c r="F7" s="255">
        <v>51768.909100000004</v>
      </c>
      <c r="G7" s="255">
        <v>16178.353547999999</v>
      </c>
      <c r="H7" s="256"/>
      <c r="I7" s="25" t="s">
        <v>187</v>
      </c>
      <c r="J7" s="253"/>
      <c r="K7" s="354"/>
    </row>
    <row r="8" spans="1:11" ht="12" customHeight="1" x14ac:dyDescent="0.2">
      <c r="A8" s="225"/>
      <c r="B8" s="255">
        <v>164637.16127100002</v>
      </c>
      <c r="C8" s="255">
        <v>47797.406175999997</v>
      </c>
      <c r="D8" s="255">
        <v>28962.899366999998</v>
      </c>
      <c r="E8" s="255">
        <v>7830.8387810000022</v>
      </c>
      <c r="F8" s="255">
        <v>124417.09901100001</v>
      </c>
      <c r="G8" s="255">
        <v>5454.8544940000002</v>
      </c>
      <c r="H8" s="256"/>
      <c r="I8" s="25" t="s">
        <v>188</v>
      </c>
      <c r="J8" s="253"/>
      <c r="K8" s="354"/>
    </row>
    <row r="9" spans="1:11" ht="20.100000000000001" customHeight="1" x14ac:dyDescent="0.2">
      <c r="B9" s="255">
        <v>320744.31958199997</v>
      </c>
      <c r="C9" s="255">
        <v>108317.23272999999</v>
      </c>
      <c r="D9" s="255">
        <v>45813.191118999996</v>
      </c>
      <c r="E9" s="255">
        <v>20826.538211999999</v>
      </c>
      <c r="F9" s="255">
        <v>285758.82032299996</v>
      </c>
      <c r="G9" s="255">
        <v>15892.035543000002</v>
      </c>
      <c r="H9" s="256"/>
      <c r="I9" s="24" t="s">
        <v>152</v>
      </c>
      <c r="J9" s="253"/>
      <c r="K9" s="354"/>
    </row>
    <row r="10" spans="1:11" ht="12" customHeight="1" x14ac:dyDescent="0.2">
      <c r="A10" s="225"/>
      <c r="B10" s="255">
        <v>118611.06561399999</v>
      </c>
      <c r="C10" s="255">
        <v>44563.622051000006</v>
      </c>
      <c r="D10" s="255">
        <v>14489.869463999998</v>
      </c>
      <c r="E10" s="255">
        <v>13260.998038000002</v>
      </c>
      <c r="F10" s="255">
        <v>109438.90819</v>
      </c>
      <c r="G10" s="255">
        <v>9663.8688019999991</v>
      </c>
      <c r="H10" s="256"/>
      <c r="I10" s="25" t="s">
        <v>187</v>
      </c>
      <c r="J10" s="253"/>
      <c r="K10" s="354"/>
    </row>
    <row r="11" spans="1:11" ht="12" customHeight="1" x14ac:dyDescent="0.2">
      <c r="A11" s="225"/>
      <c r="B11" s="255">
        <v>202133.300961</v>
      </c>
      <c r="C11" s="255">
        <v>63753.452828999994</v>
      </c>
      <c r="D11" s="255">
        <v>31323.320137999995</v>
      </c>
      <c r="E11" s="255">
        <v>7565.5089459999999</v>
      </c>
      <c r="F11" s="255">
        <v>176319.91162</v>
      </c>
      <c r="G11" s="255">
        <v>6228.1667340000004</v>
      </c>
      <c r="H11" s="256"/>
      <c r="I11" s="25" t="s">
        <v>188</v>
      </c>
      <c r="J11" s="253"/>
      <c r="K11" s="354"/>
    </row>
    <row r="12" spans="1:11" ht="20.100000000000001" customHeight="1" x14ac:dyDescent="0.2">
      <c r="B12" s="255">
        <v>147215.34961400001</v>
      </c>
      <c r="C12" s="255">
        <v>47145.089612999996</v>
      </c>
      <c r="D12" s="255">
        <v>14529.834695000001</v>
      </c>
      <c r="E12" s="255">
        <v>9378.274268000001</v>
      </c>
      <c r="F12" s="255">
        <v>120201.67413100001</v>
      </c>
      <c r="G12" s="255">
        <v>7627.7980949999983</v>
      </c>
      <c r="H12" s="256"/>
      <c r="I12" s="25" t="s">
        <v>189</v>
      </c>
      <c r="J12" s="253"/>
      <c r="K12" s="354"/>
    </row>
    <row r="13" spans="1:11" ht="12" customHeight="1" x14ac:dyDescent="0.2">
      <c r="A13" s="225"/>
      <c r="B13" s="255">
        <v>89499.737611000004</v>
      </c>
      <c r="C13" s="255">
        <v>33247.732426999995</v>
      </c>
      <c r="D13" s="255">
        <v>14630.458229</v>
      </c>
      <c r="E13" s="255">
        <v>5992.3712269999996</v>
      </c>
      <c r="F13" s="255">
        <v>76911.970199999996</v>
      </c>
      <c r="G13" s="255">
        <v>4647.8490609999999</v>
      </c>
      <c r="H13" s="256"/>
      <c r="I13" s="25" t="s">
        <v>190</v>
      </c>
      <c r="J13" s="253"/>
      <c r="K13" s="354"/>
    </row>
    <row r="14" spans="1:11" ht="12" customHeight="1" x14ac:dyDescent="0.2">
      <c r="A14" s="225"/>
      <c r="B14" s="255">
        <v>65204.084627999997</v>
      </c>
      <c r="C14" s="255">
        <v>22078.507312000002</v>
      </c>
      <c r="D14" s="255">
        <v>13924.094524999999</v>
      </c>
      <c r="E14" s="255">
        <v>982.16657299999997</v>
      </c>
      <c r="F14" s="255">
        <v>65429.960901999999</v>
      </c>
      <c r="G14" s="255">
        <v>747.24025800000004</v>
      </c>
      <c r="H14" s="256"/>
      <c r="I14" s="25" t="s">
        <v>191</v>
      </c>
      <c r="J14" s="253"/>
      <c r="K14" s="354"/>
    </row>
    <row r="15" spans="1:11" ht="12" customHeight="1" x14ac:dyDescent="0.2">
      <c r="A15" s="225"/>
      <c r="B15" s="255">
        <v>4681.297372</v>
      </c>
      <c r="C15" s="255">
        <v>1811.4419489999998</v>
      </c>
      <c r="D15" s="255">
        <v>1026.797405</v>
      </c>
      <c r="E15" s="255">
        <v>623.37398400000006</v>
      </c>
      <c r="F15" s="255">
        <v>1452.4714469999999</v>
      </c>
      <c r="G15" s="255">
        <v>866.62267800000006</v>
      </c>
      <c r="H15" s="256"/>
      <c r="I15" s="25" t="s">
        <v>197</v>
      </c>
      <c r="J15" s="282"/>
      <c r="K15" s="353"/>
    </row>
    <row r="16" spans="1:11" ht="12" customHeight="1" x14ac:dyDescent="0.2">
      <c r="A16" s="225"/>
      <c r="B16" s="255">
        <v>13298.85743</v>
      </c>
      <c r="C16" s="255">
        <v>3903.6767610000002</v>
      </c>
      <c r="D16" s="255">
        <v>1633.88078</v>
      </c>
      <c r="E16" s="255">
        <v>3835.8296089999999</v>
      </c>
      <c r="F16" s="255">
        <v>21351.094580999998</v>
      </c>
      <c r="G16" s="255">
        <v>1999.9038399999999</v>
      </c>
      <c r="H16" s="256"/>
      <c r="I16" s="25" t="s">
        <v>198</v>
      </c>
      <c r="J16" s="253"/>
      <c r="K16" s="354"/>
    </row>
    <row r="17" spans="1:11" ht="12" customHeight="1" x14ac:dyDescent="0.2">
      <c r="A17" s="225"/>
      <c r="B17" s="255">
        <v>844.99292699998477</v>
      </c>
      <c r="C17" s="255">
        <v>130.78466799999296</v>
      </c>
      <c r="D17" s="255">
        <v>68.125484999996843</v>
      </c>
      <c r="E17" s="255">
        <v>14.522550999998202</v>
      </c>
      <c r="F17" s="255">
        <v>411.64906199998222</v>
      </c>
      <c r="G17" s="255">
        <v>2.6216110000023036</v>
      </c>
      <c r="H17" s="256"/>
      <c r="I17" s="25" t="s">
        <v>194</v>
      </c>
      <c r="J17" s="253"/>
      <c r="K17" s="354"/>
    </row>
    <row r="18" spans="1:11" ht="20.100000000000001" customHeight="1" x14ac:dyDescent="0.2">
      <c r="B18" s="255">
        <v>18078.631228999999</v>
      </c>
      <c r="C18" s="255">
        <v>5131.7653350000001</v>
      </c>
      <c r="D18" s="255">
        <v>2366.9198689999994</v>
      </c>
      <c r="E18" s="255">
        <v>6688.0280480000001</v>
      </c>
      <c r="F18" s="255">
        <v>18420.494415999998</v>
      </c>
      <c r="G18" s="255">
        <v>3070.2906300000004</v>
      </c>
      <c r="H18" s="256"/>
      <c r="I18" s="24" t="s">
        <v>153</v>
      </c>
      <c r="J18" s="253"/>
      <c r="K18" s="354"/>
    </row>
    <row r="19" spans="1:11" ht="12" customHeight="1" x14ac:dyDescent="0.2">
      <c r="A19" s="225"/>
      <c r="B19" s="255">
        <v>7523.6180779999986</v>
      </c>
      <c r="C19" s="255">
        <v>2174.0585620000002</v>
      </c>
      <c r="D19" s="255">
        <v>1691.1530949999997</v>
      </c>
      <c r="E19" s="255">
        <v>5788.2213380000003</v>
      </c>
      <c r="F19" s="255">
        <v>13941.512396999999</v>
      </c>
      <c r="G19" s="255">
        <v>2424.6968740000002</v>
      </c>
      <c r="H19" s="256"/>
      <c r="I19" s="25" t="s">
        <v>187</v>
      </c>
      <c r="J19" s="253"/>
      <c r="K19" s="354"/>
    </row>
    <row r="20" spans="1:11" ht="12" customHeight="1" x14ac:dyDescent="0.2">
      <c r="A20" s="225"/>
      <c r="B20" s="255">
        <v>10554.996498</v>
      </c>
      <c r="C20" s="255">
        <v>2957.634411</v>
      </c>
      <c r="D20" s="255">
        <v>675.717264</v>
      </c>
      <c r="E20" s="255">
        <v>899.80670699999996</v>
      </c>
      <c r="F20" s="255">
        <v>4478.9293130000005</v>
      </c>
      <c r="G20" s="255">
        <v>645.59397899999999</v>
      </c>
      <c r="H20" s="256"/>
      <c r="I20" s="25" t="s">
        <v>188</v>
      </c>
      <c r="J20" s="253"/>
      <c r="K20" s="354"/>
    </row>
    <row r="21" spans="1:11" s="243" customFormat="1" ht="20.100000000000001" customHeight="1" x14ac:dyDescent="0.2">
      <c r="B21" s="255">
        <v>261490.88993800001</v>
      </c>
      <c r="C21" s="255">
        <v>88307.904869999984</v>
      </c>
      <c r="D21" s="255">
        <v>33720.508665000001</v>
      </c>
      <c r="E21" s="255">
        <v>3974.6742579999996</v>
      </c>
      <c r="F21" s="255">
        <v>223962.50534</v>
      </c>
      <c r="G21" s="255">
        <v>4636.8125970000001</v>
      </c>
      <c r="H21" s="256"/>
      <c r="I21" s="247" t="s">
        <v>327</v>
      </c>
      <c r="J21" s="253"/>
      <c r="K21" s="354"/>
    </row>
    <row r="22" spans="1:11" s="243" customFormat="1" x14ac:dyDescent="0.2">
      <c r="A22" s="246"/>
      <c r="B22" s="255">
        <v>15974.847113000002</v>
      </c>
      <c r="C22" s="255">
        <v>3646.4823390000001</v>
      </c>
      <c r="D22" s="255">
        <v>1595.140478</v>
      </c>
      <c r="E22" s="255">
        <v>9.7277590000000007</v>
      </c>
      <c r="F22" s="255">
        <v>37024.895715999999</v>
      </c>
      <c r="G22" s="255">
        <v>75.088882000000012</v>
      </c>
      <c r="H22" s="256"/>
      <c r="I22" s="247" t="s">
        <v>328</v>
      </c>
      <c r="J22" s="253"/>
      <c r="K22" s="354"/>
    </row>
    <row r="23" spans="1:11" s="243" customFormat="1" ht="3" customHeight="1" x14ac:dyDescent="0.2">
      <c r="A23" s="225"/>
      <c r="B23" s="15"/>
      <c r="C23" s="15"/>
      <c r="D23" s="15"/>
      <c r="E23" s="15"/>
      <c r="F23" s="15"/>
      <c r="G23" s="15"/>
      <c r="H23" s="12"/>
      <c r="I23" s="247"/>
      <c r="J23" s="287"/>
      <c r="K23" s="355"/>
    </row>
    <row r="24" spans="1:11" s="273" customFormat="1" ht="20.100000000000001" customHeight="1" x14ac:dyDescent="0.2">
      <c r="A24" s="320"/>
      <c r="B24" s="357">
        <v>359721.03731799999</v>
      </c>
      <c r="C24" s="357">
        <v>142439.06665300002</v>
      </c>
      <c r="D24" s="357">
        <v>42140.663275999992</v>
      </c>
      <c r="E24" s="357">
        <v>90004.970157000018</v>
      </c>
      <c r="F24" s="357">
        <v>180012.71087899999</v>
      </c>
      <c r="G24" s="357">
        <v>85957.620939999993</v>
      </c>
      <c r="H24" s="323"/>
      <c r="I24" s="321" t="s">
        <v>54</v>
      </c>
      <c r="J24" s="324"/>
      <c r="K24" s="359"/>
    </row>
    <row r="25" spans="1:11" ht="20.100000000000001" customHeight="1" x14ac:dyDescent="0.2">
      <c r="B25" s="255">
        <v>79905.240321000019</v>
      </c>
      <c r="C25" s="255">
        <v>32078.189798000003</v>
      </c>
      <c r="D25" s="255">
        <v>16921.248801999998</v>
      </c>
      <c r="E25" s="255">
        <v>44861.814792999998</v>
      </c>
      <c r="F25" s="255">
        <v>53927.622208999994</v>
      </c>
      <c r="G25" s="255">
        <v>48387.50849700001</v>
      </c>
      <c r="H25" s="256"/>
      <c r="I25" s="24" t="s">
        <v>316</v>
      </c>
      <c r="J25" s="253"/>
      <c r="K25" s="354"/>
    </row>
    <row r="26" spans="1:11" ht="12" customHeight="1" x14ac:dyDescent="0.2">
      <c r="A26" s="225"/>
      <c r="B26" s="255">
        <v>27109.886938000003</v>
      </c>
      <c r="C26" s="255">
        <v>13059.157259</v>
      </c>
      <c r="D26" s="255">
        <v>6386.6841969999996</v>
      </c>
      <c r="E26" s="255">
        <v>13216.880454</v>
      </c>
      <c r="F26" s="255">
        <v>15744.187791</v>
      </c>
      <c r="G26" s="255">
        <v>14108.559593000002</v>
      </c>
      <c r="H26" s="256"/>
      <c r="I26" s="25" t="s">
        <v>187</v>
      </c>
      <c r="J26" s="287"/>
      <c r="K26" s="355"/>
    </row>
    <row r="27" spans="1:11" ht="12" customHeight="1" x14ac:dyDescent="0.2">
      <c r="A27" s="225"/>
      <c r="B27" s="255">
        <v>52795.35336400001</v>
      </c>
      <c r="C27" s="255">
        <v>19019.032527000003</v>
      </c>
      <c r="D27" s="255">
        <v>10534.564593999999</v>
      </c>
      <c r="E27" s="255">
        <v>31644.934332999997</v>
      </c>
      <c r="F27" s="255">
        <v>38183.434405</v>
      </c>
      <c r="G27" s="255">
        <v>34278.948895000001</v>
      </c>
      <c r="H27" s="256"/>
      <c r="I27" s="25" t="s">
        <v>188</v>
      </c>
      <c r="J27" s="253"/>
      <c r="K27" s="354"/>
    </row>
    <row r="28" spans="1:11" ht="20.100000000000001" customHeight="1" x14ac:dyDescent="0.2">
      <c r="B28" s="255">
        <v>264016.97668800002</v>
      </c>
      <c r="C28" s="255">
        <v>107533.22334300002</v>
      </c>
      <c r="D28" s="255">
        <v>24321.901738999997</v>
      </c>
      <c r="E28" s="255">
        <v>39197.868714999997</v>
      </c>
      <c r="F28" s="255">
        <v>118756.174183</v>
      </c>
      <c r="G28" s="255">
        <v>35220.386763999995</v>
      </c>
      <c r="H28" s="256"/>
      <c r="I28" s="24" t="s">
        <v>152</v>
      </c>
      <c r="J28" s="253"/>
      <c r="K28" s="354"/>
    </row>
    <row r="29" spans="1:11" ht="12" customHeight="1" x14ac:dyDescent="0.2">
      <c r="A29" s="225"/>
      <c r="B29" s="255">
        <v>156613.156422</v>
      </c>
      <c r="C29" s="255">
        <v>60969.784738999995</v>
      </c>
      <c r="D29" s="255">
        <v>6258.7632089999997</v>
      </c>
      <c r="E29" s="255">
        <v>13272.359190000001</v>
      </c>
      <c r="F29" s="255">
        <v>47965.934187999999</v>
      </c>
      <c r="G29" s="255">
        <v>12339.084952000001</v>
      </c>
      <c r="H29" s="256"/>
      <c r="I29" s="25" t="s">
        <v>187</v>
      </c>
      <c r="J29" s="282"/>
      <c r="K29" s="353"/>
    </row>
    <row r="30" spans="1:11" ht="12" customHeight="1" x14ac:dyDescent="0.2">
      <c r="A30" s="225"/>
      <c r="B30" s="255">
        <v>107403.47410299999</v>
      </c>
      <c r="C30" s="255">
        <v>46563.536998000003</v>
      </c>
      <c r="D30" s="255">
        <v>18063.138522999998</v>
      </c>
      <c r="E30" s="255">
        <v>25925.508515000001</v>
      </c>
      <c r="F30" s="255">
        <v>70790.221254999997</v>
      </c>
      <c r="G30" s="255">
        <v>22881.301306000001</v>
      </c>
      <c r="H30" s="256"/>
      <c r="I30" s="25" t="s">
        <v>188</v>
      </c>
      <c r="J30" s="253"/>
      <c r="K30" s="354"/>
    </row>
    <row r="31" spans="1:11" ht="20.100000000000001" customHeight="1" x14ac:dyDescent="0.2">
      <c r="B31" s="255">
        <v>160393.12769700002</v>
      </c>
      <c r="C31" s="255">
        <v>54673.655159000002</v>
      </c>
      <c r="D31" s="255">
        <v>5420.152943000001</v>
      </c>
      <c r="E31" s="255">
        <v>10443.380487</v>
      </c>
      <c r="F31" s="255">
        <v>44474.104045000007</v>
      </c>
      <c r="G31" s="255">
        <v>9179.4245150000006</v>
      </c>
      <c r="H31" s="256"/>
      <c r="I31" s="25" t="s">
        <v>189</v>
      </c>
      <c r="J31" s="253"/>
      <c r="K31" s="354"/>
    </row>
    <row r="32" spans="1:11" ht="12" customHeight="1" x14ac:dyDescent="0.2">
      <c r="A32" s="225"/>
      <c r="B32" s="255">
        <v>71809.209290999992</v>
      </c>
      <c r="C32" s="255">
        <v>40831.831696000001</v>
      </c>
      <c r="D32" s="255">
        <v>8901.1301320000002</v>
      </c>
      <c r="E32" s="255">
        <v>13004.314885999998</v>
      </c>
      <c r="F32" s="255">
        <v>50708.835952000001</v>
      </c>
      <c r="G32" s="255">
        <v>13153.447351000001</v>
      </c>
      <c r="H32" s="256"/>
      <c r="I32" s="25" t="s">
        <v>190</v>
      </c>
      <c r="J32" s="253"/>
      <c r="K32" s="354"/>
    </row>
    <row r="33" spans="1:11" ht="12" customHeight="1" x14ac:dyDescent="0.2">
      <c r="A33" s="225"/>
      <c r="B33" s="255">
        <v>22402.611172000001</v>
      </c>
      <c r="C33" s="255">
        <v>9319.3235719999993</v>
      </c>
      <c r="D33" s="255">
        <v>9180.3030990000007</v>
      </c>
      <c r="E33" s="255">
        <v>9426.0149340000007</v>
      </c>
      <c r="F33" s="255">
        <v>18428.801868000002</v>
      </c>
      <c r="G33" s="255">
        <v>7571.1443440000003</v>
      </c>
      <c r="H33" s="256"/>
      <c r="I33" s="25" t="s">
        <v>191</v>
      </c>
      <c r="J33" s="253"/>
      <c r="K33" s="354"/>
    </row>
    <row r="34" spans="1:11" ht="12" customHeight="1" x14ac:dyDescent="0.2">
      <c r="A34" s="225"/>
      <c r="B34" s="255">
        <v>3575.8177209999999</v>
      </c>
      <c r="C34" s="255">
        <v>1103.5918260000003</v>
      </c>
      <c r="D34" s="255">
        <v>247.61256699999998</v>
      </c>
      <c r="E34" s="255">
        <v>784.88192300000003</v>
      </c>
      <c r="F34" s="255">
        <v>1517.0345150000001</v>
      </c>
      <c r="G34" s="255">
        <v>981.22457499999996</v>
      </c>
      <c r="H34" s="256"/>
      <c r="I34" s="25" t="s">
        <v>197</v>
      </c>
      <c r="J34" s="253"/>
      <c r="K34" s="354"/>
    </row>
    <row r="35" spans="1:11" ht="12" customHeight="1" x14ac:dyDescent="0.2">
      <c r="A35" s="225"/>
      <c r="B35" s="255">
        <v>5191.2338129999998</v>
      </c>
      <c r="C35" s="255">
        <v>1364.7643150000001</v>
      </c>
      <c r="D35" s="255">
        <v>450.84144900000001</v>
      </c>
      <c r="E35" s="255">
        <v>5492.1361080000006</v>
      </c>
      <c r="F35" s="255">
        <v>3140.5426210000005</v>
      </c>
      <c r="G35" s="255">
        <v>4315.6715180000001</v>
      </c>
      <c r="H35" s="256"/>
      <c r="I35" s="25" t="s">
        <v>198</v>
      </c>
      <c r="J35" s="253"/>
      <c r="K35" s="354"/>
    </row>
    <row r="36" spans="1:11" ht="12" customHeight="1" x14ac:dyDescent="0.2">
      <c r="A36" s="225"/>
      <c r="B36" s="255">
        <v>644.97699399996782</v>
      </c>
      <c r="C36" s="255">
        <v>240.05677500003367</v>
      </c>
      <c r="D36" s="255">
        <v>121.86154899999383</v>
      </c>
      <c r="E36" s="255">
        <v>47.140376999996079</v>
      </c>
      <c r="F36" s="255">
        <v>486.85518199997023</v>
      </c>
      <c r="G36" s="255">
        <v>19.474460999990697</v>
      </c>
      <c r="H36" s="256"/>
      <c r="I36" s="25" t="s">
        <v>194</v>
      </c>
      <c r="J36" s="253"/>
      <c r="K36" s="354"/>
    </row>
    <row r="37" spans="1:11" ht="20.100000000000001" customHeight="1" x14ac:dyDescent="0.2">
      <c r="B37" s="255">
        <v>15798.818763000001</v>
      </c>
      <c r="C37" s="255">
        <v>2827.6524800000002</v>
      </c>
      <c r="D37" s="255">
        <v>897.52977399999997</v>
      </c>
      <c r="E37" s="255">
        <v>5945.2172850000006</v>
      </c>
      <c r="F37" s="255">
        <v>7328.9139490000016</v>
      </c>
      <c r="G37" s="255">
        <v>2349.7266590000004</v>
      </c>
      <c r="H37" s="256"/>
      <c r="I37" s="24" t="s">
        <v>153</v>
      </c>
      <c r="J37" s="253"/>
      <c r="K37" s="354"/>
    </row>
    <row r="38" spans="1:11" ht="12" customHeight="1" x14ac:dyDescent="0.2">
      <c r="A38" s="225"/>
      <c r="B38" s="255">
        <v>7759.9791370000003</v>
      </c>
      <c r="C38" s="255">
        <v>1649.2704060000001</v>
      </c>
      <c r="D38" s="255">
        <v>610.78325200000006</v>
      </c>
      <c r="E38" s="255">
        <v>4834.9846109999999</v>
      </c>
      <c r="F38" s="255">
        <v>5265.5692460000009</v>
      </c>
      <c r="G38" s="255">
        <v>1122.591332</v>
      </c>
      <c r="H38" s="256"/>
      <c r="I38" s="25" t="s">
        <v>187</v>
      </c>
      <c r="J38" s="253"/>
      <c r="K38" s="354"/>
    </row>
    <row r="39" spans="1:11" ht="12" customHeight="1" x14ac:dyDescent="0.2">
      <c r="A39" s="225"/>
      <c r="B39" s="255">
        <v>8038.8326770000003</v>
      </c>
      <c r="C39" s="255">
        <v>1178.3321510000001</v>
      </c>
      <c r="D39" s="255">
        <v>286.74551299999996</v>
      </c>
      <c r="E39" s="255">
        <v>1110.2331700000002</v>
      </c>
      <c r="F39" s="255">
        <v>2063.393431</v>
      </c>
      <c r="G39" s="255">
        <v>1227.1358210000003</v>
      </c>
      <c r="H39" s="256"/>
      <c r="I39" s="25" t="s">
        <v>188</v>
      </c>
      <c r="J39" s="287"/>
      <c r="K39" s="355"/>
    </row>
    <row r="40" spans="1:11" ht="20.100000000000001" customHeight="1" x14ac:dyDescent="0.2">
      <c r="B40" s="255">
        <v>177043.17317899998</v>
      </c>
      <c r="C40" s="255">
        <v>64294.161927000008</v>
      </c>
      <c r="D40" s="255">
        <v>11105.995434</v>
      </c>
      <c r="E40" s="255">
        <v>16283.182836</v>
      </c>
      <c r="F40" s="255">
        <v>62076.866311000005</v>
      </c>
      <c r="G40" s="255">
        <v>14706.903625999999</v>
      </c>
      <c r="H40" s="256"/>
      <c r="I40" s="24" t="s">
        <v>199</v>
      </c>
      <c r="J40" s="253"/>
      <c r="K40" s="354"/>
    </row>
    <row r="41" spans="1:11" x14ac:dyDescent="0.2">
      <c r="B41" s="255">
        <v>59845.272913999994</v>
      </c>
      <c r="C41" s="255">
        <v>24832.175837000003</v>
      </c>
      <c r="D41" s="255">
        <v>4739.1021369999999</v>
      </c>
      <c r="E41" s="255">
        <v>4578.6673069999997</v>
      </c>
      <c r="F41" s="255">
        <v>27003.436377000002</v>
      </c>
      <c r="G41" s="255">
        <v>6745.6273149999988</v>
      </c>
      <c r="H41" s="256"/>
      <c r="I41" s="22" t="s">
        <v>172</v>
      </c>
      <c r="J41" s="253"/>
      <c r="K41" s="354"/>
    </row>
    <row r="42" spans="1:11" x14ac:dyDescent="0.2">
      <c r="B42" s="255">
        <v>117197.90026499999</v>
      </c>
      <c r="C42" s="255">
        <v>39461.986090000006</v>
      </c>
      <c r="D42" s="255">
        <v>6366.8932970000005</v>
      </c>
      <c r="E42" s="255">
        <v>11704.515529</v>
      </c>
      <c r="F42" s="255">
        <v>35073.429934</v>
      </c>
      <c r="G42" s="255">
        <v>7961.2763110000005</v>
      </c>
      <c r="H42" s="256"/>
      <c r="I42" s="22" t="s">
        <v>200</v>
      </c>
      <c r="J42" s="253"/>
      <c r="K42" s="354"/>
    </row>
    <row r="43" spans="1:11" ht="12" customHeight="1" x14ac:dyDescent="0.2">
      <c r="A43" s="225"/>
      <c r="B43" s="255">
        <v>81909.719979000001</v>
      </c>
      <c r="C43" s="255">
        <v>42453.564656999995</v>
      </c>
      <c r="D43" s="255">
        <v>14261.007528</v>
      </c>
      <c r="E43" s="255">
        <v>27381.211225999999</v>
      </c>
      <c r="F43" s="255">
        <v>54502.505391999992</v>
      </c>
      <c r="G43" s="255">
        <v>25538.102696000002</v>
      </c>
      <c r="H43" s="256"/>
      <c r="I43" s="24" t="s">
        <v>119</v>
      </c>
      <c r="J43" s="292"/>
      <c r="K43" s="360"/>
    </row>
    <row r="44" spans="1:11" ht="12" customHeight="1" x14ac:dyDescent="0.2">
      <c r="A44" s="225"/>
      <c r="B44" s="255">
        <v>74183.346015999996</v>
      </c>
      <c r="C44" s="255">
        <v>29178.188898000004</v>
      </c>
      <c r="D44" s="255">
        <v>7800.5866139999989</v>
      </c>
      <c r="E44" s="255">
        <v>39157.589315000005</v>
      </c>
      <c r="F44" s="255">
        <v>47779.354154000001</v>
      </c>
      <c r="G44" s="255">
        <v>39632.219132999999</v>
      </c>
      <c r="H44" s="256"/>
      <c r="I44" s="24" t="s">
        <v>120</v>
      </c>
      <c r="J44" s="292"/>
      <c r="K44" s="360"/>
    </row>
    <row r="45" spans="1:11" ht="12" customHeight="1" x14ac:dyDescent="0.2">
      <c r="A45" s="225"/>
      <c r="B45" s="255">
        <v>16259.628667000001</v>
      </c>
      <c r="C45" s="255">
        <v>4614.9856359999994</v>
      </c>
      <c r="D45" s="255">
        <v>4219.7593000000006</v>
      </c>
      <c r="E45" s="255">
        <v>4146.400095</v>
      </c>
      <c r="F45" s="255">
        <v>10483.9166</v>
      </c>
      <c r="G45" s="255">
        <v>3552.1003739999996</v>
      </c>
      <c r="H45" s="256"/>
      <c r="I45" s="24" t="s">
        <v>121</v>
      </c>
      <c r="J45" s="292"/>
      <c r="K45" s="360"/>
    </row>
    <row r="46" spans="1:11" ht="12" customHeight="1" x14ac:dyDescent="0.2">
      <c r="A46" s="225"/>
      <c r="B46" s="255">
        <v>10325.212779</v>
      </c>
      <c r="C46" s="255">
        <v>1898.2568939999999</v>
      </c>
      <c r="D46" s="255">
        <v>4753.3283790000005</v>
      </c>
      <c r="E46" s="255">
        <v>3036.5413410000001</v>
      </c>
      <c r="F46" s="255">
        <v>5170.0225780000001</v>
      </c>
      <c r="G46" s="255">
        <v>2528.3069579999997</v>
      </c>
      <c r="H46" s="257"/>
      <c r="I46" s="24" t="s">
        <v>122</v>
      </c>
    </row>
    <row r="47" spans="1:11" s="243" customFormat="1" ht="20.100000000000001" customHeight="1" x14ac:dyDescent="0.2">
      <c r="B47" s="241">
        <v>39714.541039000003</v>
      </c>
      <c r="C47" s="241">
        <v>13937.751115999999</v>
      </c>
      <c r="D47" s="241">
        <v>18201.960761000002</v>
      </c>
      <c r="E47" s="241">
        <v>23267.071728000003</v>
      </c>
      <c r="F47" s="241">
        <v>49852.485550000005</v>
      </c>
      <c r="G47" s="241">
        <v>23908.022626000005</v>
      </c>
      <c r="H47" s="367"/>
      <c r="I47" s="245" t="s">
        <v>327</v>
      </c>
      <c r="J47" s="48"/>
      <c r="K47" s="329"/>
    </row>
    <row r="48" spans="1:11" s="243" customFormat="1" ht="12" customHeight="1" x14ac:dyDescent="0.2">
      <c r="A48" s="246"/>
      <c r="B48" s="255">
        <v>3416.5605620000001</v>
      </c>
      <c r="C48" s="255">
        <v>642.52533700000004</v>
      </c>
      <c r="D48" s="255">
        <v>261.68707499999999</v>
      </c>
      <c r="E48" s="255">
        <v>134.17944500000002</v>
      </c>
      <c r="F48" s="255">
        <v>4079.8876300000002</v>
      </c>
      <c r="G48" s="255">
        <v>111.806158</v>
      </c>
      <c r="H48" s="257"/>
      <c r="I48" s="247" t="s">
        <v>328</v>
      </c>
      <c r="J48" s="48"/>
      <c r="K48" s="329"/>
    </row>
    <row r="49" spans="1:11" s="243" customFormat="1" ht="12" customHeight="1" x14ac:dyDescent="0.2">
      <c r="A49" s="246"/>
      <c r="B49" s="73">
        <v>0</v>
      </c>
      <c r="C49" s="73">
        <v>0</v>
      </c>
      <c r="D49" s="73">
        <v>0</v>
      </c>
      <c r="E49" s="255">
        <v>71332.012491999994</v>
      </c>
      <c r="F49" s="73">
        <v>0</v>
      </c>
      <c r="G49" s="255">
        <v>68674.235283999995</v>
      </c>
      <c r="H49" s="257"/>
      <c r="I49" s="247" t="s">
        <v>329</v>
      </c>
      <c r="J49" s="48"/>
      <c r="K49" s="329"/>
    </row>
    <row r="50" spans="1:11" s="258" customFormat="1" ht="5.0999999999999996" customHeight="1" x14ac:dyDescent="0.2">
      <c r="B50" s="259"/>
      <c r="C50" s="260"/>
      <c r="D50" s="260"/>
      <c r="E50" s="260"/>
      <c r="F50" s="260"/>
      <c r="G50" s="292"/>
      <c r="H50" s="233"/>
      <c r="I50" s="261"/>
      <c r="J50" s="235"/>
      <c r="K50" s="329"/>
    </row>
    <row r="51" spans="1:11" ht="29.1" customHeight="1" x14ac:dyDescent="0.2">
      <c r="A51" s="231"/>
      <c r="B51" s="436" t="s">
        <v>219</v>
      </c>
      <c r="C51" s="436"/>
      <c r="D51" s="436"/>
      <c r="E51" s="436"/>
      <c r="F51" s="436"/>
      <c r="G51" s="436"/>
      <c r="H51" s="436"/>
      <c r="I51" s="436"/>
      <c r="J51" s="231"/>
    </row>
  </sheetData>
  <mergeCells count="1">
    <mergeCell ref="B51:I51"/>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8C73B-6677-41F8-93A9-A8764F66F989}">
  <sheetPr>
    <pageSetUpPr fitToPage="1"/>
  </sheetPr>
  <dimension ref="A1:N51"/>
  <sheetViews>
    <sheetView showGridLines="0" zoomScaleNormal="100" zoomScaleSheetLayoutView="100" workbookViewId="0"/>
  </sheetViews>
  <sheetFormatPr defaultColWidth="9.140625" defaultRowHeight="12" x14ac:dyDescent="0.2"/>
  <cols>
    <col min="1" max="1" width="1.7109375" style="48" customWidth="1"/>
    <col min="2" max="2" width="32.28515625" style="48" customWidth="1"/>
    <col min="3" max="8" width="10.7109375" style="48" customWidth="1"/>
    <col min="9" max="10" width="1.7109375" style="48" customWidth="1"/>
    <col min="11" max="16384" width="9.140625" style="48"/>
  </cols>
  <sheetData>
    <row r="1" spans="1:10" s="227" customFormat="1" ht="16.5" x14ac:dyDescent="0.3">
      <c r="A1" s="56"/>
      <c r="B1" s="56" t="s">
        <v>264</v>
      </c>
      <c r="C1" s="56"/>
      <c r="D1" s="56"/>
      <c r="E1" s="56"/>
      <c r="F1" s="56"/>
      <c r="G1" s="56"/>
      <c r="H1" s="56"/>
      <c r="I1" s="57"/>
    </row>
    <row r="2" spans="1:10" s="228" customFormat="1" ht="14.25" x14ac:dyDescent="0.2">
      <c r="B2" s="228" t="s">
        <v>321</v>
      </c>
    </row>
    <row r="3" spans="1:10" s="225" customFormat="1" ht="21" customHeight="1" x14ac:dyDescent="0.2">
      <c r="A3" s="229"/>
      <c r="B3" s="218" t="s">
        <v>566</v>
      </c>
      <c r="C3" s="218"/>
      <c r="D3" s="218"/>
      <c r="E3" s="218"/>
      <c r="F3" s="218"/>
      <c r="G3" s="218"/>
      <c r="H3" s="230" t="s">
        <v>221</v>
      </c>
      <c r="I3" s="218"/>
    </row>
    <row r="4" spans="1:10" ht="20.100000000000001" customHeight="1" x14ac:dyDescent="0.2">
      <c r="A4" s="234"/>
      <c r="B4" s="262"/>
      <c r="C4" s="368" t="s">
        <v>39</v>
      </c>
      <c r="D4" s="368" t="s">
        <v>40</v>
      </c>
      <c r="E4" s="368" t="s">
        <v>41</v>
      </c>
      <c r="F4" s="263" t="s">
        <v>43</v>
      </c>
      <c r="G4" s="263" t="s">
        <v>44</v>
      </c>
      <c r="H4" s="299" t="s">
        <v>29</v>
      </c>
      <c r="I4" s="235"/>
    </row>
    <row r="5" spans="1:10" s="240" customFormat="1" ht="20.100000000000001" customHeight="1" x14ac:dyDescent="0.25">
      <c r="A5" s="236"/>
      <c r="B5" s="26" t="s">
        <v>57</v>
      </c>
      <c r="C5" s="296">
        <v>53905.991985999994</v>
      </c>
      <c r="D5" s="296">
        <v>22500.899084999997</v>
      </c>
      <c r="E5" s="296">
        <v>43325.935070999985</v>
      </c>
      <c r="F5" s="296">
        <v>10626.725319000003</v>
      </c>
      <c r="G5" s="296">
        <v>1085.1299560000002</v>
      </c>
      <c r="H5" s="12">
        <v>25019.557579999997</v>
      </c>
      <c r="I5" s="281"/>
      <c r="J5" s="48"/>
    </row>
    <row r="6" spans="1:10" ht="20.100000000000001" customHeight="1" x14ac:dyDescent="0.2">
      <c r="B6" s="26" t="s">
        <v>316</v>
      </c>
      <c r="C6" s="11">
        <v>19698.882582999999</v>
      </c>
      <c r="D6" s="11">
        <v>6725.3754719999997</v>
      </c>
      <c r="E6" s="11">
        <v>16248.947612999998</v>
      </c>
      <c r="F6" s="11">
        <v>3434.4155350000001</v>
      </c>
      <c r="G6" s="11">
        <v>391.14848599999999</v>
      </c>
      <c r="H6" s="12">
        <v>8482.1751589999985</v>
      </c>
      <c r="I6" s="287"/>
    </row>
    <row r="7" spans="1:10" ht="12" customHeight="1" x14ac:dyDescent="0.2">
      <c r="A7" s="225"/>
      <c r="B7" s="25" t="s">
        <v>187</v>
      </c>
      <c r="C7" s="9">
        <v>6014.9316280000003</v>
      </c>
      <c r="D7" s="9">
        <v>2769.2580040000003</v>
      </c>
      <c r="E7" s="9">
        <v>4858.1570769999998</v>
      </c>
      <c r="F7" s="9">
        <v>1543.437602</v>
      </c>
      <c r="G7" s="9">
        <v>44.700062000000003</v>
      </c>
      <c r="H7" s="10">
        <v>3446.9381539999999</v>
      </c>
      <c r="I7" s="253"/>
    </row>
    <row r="8" spans="1:10" ht="12" customHeight="1" x14ac:dyDescent="0.2">
      <c r="A8" s="225"/>
      <c r="B8" s="25" t="s">
        <v>188</v>
      </c>
      <c r="C8" s="9">
        <v>13683.950949</v>
      </c>
      <c r="D8" s="9">
        <v>3956.1174579999997</v>
      </c>
      <c r="E8" s="9">
        <v>11390.790521999999</v>
      </c>
      <c r="F8" s="9">
        <v>1890.9779249999999</v>
      </c>
      <c r="G8" s="9">
        <v>346.44842299999999</v>
      </c>
      <c r="H8" s="10">
        <v>5035.2369949999993</v>
      </c>
      <c r="I8" s="253"/>
    </row>
    <row r="9" spans="1:10" ht="20.100000000000001" customHeight="1" x14ac:dyDescent="0.2">
      <c r="B9" s="26" t="s">
        <v>152</v>
      </c>
      <c r="C9" s="9">
        <v>30481.028869999998</v>
      </c>
      <c r="D9" s="9">
        <v>14716.633553</v>
      </c>
      <c r="E9" s="9">
        <v>26127.590864999998</v>
      </c>
      <c r="F9" s="9">
        <v>6647.2860560000008</v>
      </c>
      <c r="G9" s="9">
        <v>169.90100899999999</v>
      </c>
      <c r="H9" s="10">
        <v>15662.316605999997</v>
      </c>
    </row>
    <row r="10" spans="1:10" ht="12" customHeight="1" x14ac:dyDescent="0.2">
      <c r="A10" s="225"/>
      <c r="B10" s="25" t="s">
        <v>187</v>
      </c>
      <c r="C10" s="9">
        <v>16288.945487000001</v>
      </c>
      <c r="D10" s="9">
        <v>8481.3714919999984</v>
      </c>
      <c r="E10" s="9">
        <v>9121.1109299999989</v>
      </c>
      <c r="F10" s="9">
        <v>2852.0460080000003</v>
      </c>
      <c r="G10" s="9">
        <v>6.305218</v>
      </c>
      <c r="H10" s="10">
        <v>6248.2684439999994</v>
      </c>
    </row>
    <row r="11" spans="1:10" ht="12" customHeight="1" x14ac:dyDescent="0.2">
      <c r="A11" s="225"/>
      <c r="B11" s="25" t="s">
        <v>188</v>
      </c>
      <c r="C11" s="9">
        <v>14192.080873999999</v>
      </c>
      <c r="D11" s="9">
        <v>6235.2610510000004</v>
      </c>
      <c r="E11" s="9">
        <v>17006.521884999998</v>
      </c>
      <c r="F11" s="9">
        <v>3795.2400360000001</v>
      </c>
      <c r="G11" s="9">
        <v>163.595789</v>
      </c>
      <c r="H11" s="10">
        <v>9414.0423919999994</v>
      </c>
    </row>
    <row r="12" spans="1:10" ht="20.100000000000001" customHeight="1" x14ac:dyDescent="0.2">
      <c r="B12" s="242" t="s">
        <v>189</v>
      </c>
      <c r="C12" s="9">
        <v>10975.185452999998</v>
      </c>
      <c r="D12" s="9">
        <v>5147.7013109999998</v>
      </c>
      <c r="E12" s="9">
        <v>12618.619982</v>
      </c>
      <c r="F12" s="9">
        <v>3092.3267020000003</v>
      </c>
      <c r="G12" s="9">
        <v>154.95316699999998</v>
      </c>
      <c r="H12" s="10">
        <v>7749.7921019999994</v>
      </c>
    </row>
    <row r="13" spans="1:10" ht="12" customHeight="1" x14ac:dyDescent="0.2">
      <c r="A13" s="225"/>
      <c r="B13" s="25" t="s">
        <v>190</v>
      </c>
      <c r="C13" s="9">
        <v>7986.0736250000009</v>
      </c>
      <c r="D13" s="9">
        <v>2418.6534919999999</v>
      </c>
      <c r="E13" s="9">
        <v>5474.6890210000001</v>
      </c>
      <c r="F13" s="9">
        <v>1237.709018</v>
      </c>
      <c r="G13" s="9">
        <v>4.7736140000000002</v>
      </c>
      <c r="H13" s="10">
        <v>3755.770137</v>
      </c>
    </row>
    <row r="14" spans="1:10" ht="12" customHeight="1" x14ac:dyDescent="0.2">
      <c r="A14" s="225"/>
      <c r="B14" s="25" t="s">
        <v>191</v>
      </c>
      <c r="C14" s="9">
        <v>9868.4792689999995</v>
      </c>
      <c r="D14" s="9">
        <v>6699.9951959999999</v>
      </c>
      <c r="E14" s="9">
        <v>6549.4029879999998</v>
      </c>
      <c r="F14" s="9">
        <v>1967.0924420000001</v>
      </c>
      <c r="G14" s="9">
        <v>7.8408750000000005</v>
      </c>
      <c r="H14" s="10">
        <v>3582.9485050000003</v>
      </c>
    </row>
    <row r="15" spans="1:10" ht="12" customHeight="1" x14ac:dyDescent="0.2">
      <c r="A15" s="225"/>
      <c r="B15" s="25" t="s">
        <v>197</v>
      </c>
      <c r="C15" s="9">
        <v>185.34207499999999</v>
      </c>
      <c r="D15" s="9">
        <v>142.48895999999999</v>
      </c>
      <c r="E15" s="9">
        <v>246.13058800000005</v>
      </c>
      <c r="F15" s="9">
        <v>193.01844000000003</v>
      </c>
      <c r="G15" s="9">
        <v>9.9999999999999995E-7</v>
      </c>
      <c r="H15" s="10">
        <v>192.32863600000002</v>
      </c>
    </row>
    <row r="16" spans="1:10" ht="12" customHeight="1" x14ac:dyDescent="0.2">
      <c r="A16" s="225"/>
      <c r="B16" s="25" t="s">
        <v>198</v>
      </c>
      <c r="C16" s="9">
        <v>1455.2675359999998</v>
      </c>
      <c r="D16" s="9">
        <v>289.71900999999997</v>
      </c>
      <c r="E16" s="9">
        <v>1227.9761430000001</v>
      </c>
      <c r="F16" s="9">
        <v>156.15402300000002</v>
      </c>
      <c r="G16" s="9">
        <v>2.3333490000000001</v>
      </c>
      <c r="H16" s="10">
        <v>369.67896400000006</v>
      </c>
    </row>
    <row r="17" spans="1:14" ht="12" customHeight="1" x14ac:dyDescent="0.2">
      <c r="A17" s="225"/>
      <c r="B17" s="25" t="s">
        <v>194</v>
      </c>
      <c r="C17" s="9">
        <v>10.680911999999807</v>
      </c>
      <c r="D17" s="9">
        <v>18.075583999998344</v>
      </c>
      <c r="E17" s="9">
        <v>10.772142999994685</v>
      </c>
      <c r="F17" s="9">
        <v>0.98543100000097184</v>
      </c>
      <c r="G17" s="9">
        <v>2.9999999924257281E-6</v>
      </c>
      <c r="H17" s="10">
        <v>11.798261999996612</v>
      </c>
    </row>
    <row r="18" spans="1:14" ht="20.100000000000001" customHeight="1" x14ac:dyDescent="0.2">
      <c r="B18" s="26" t="s">
        <v>153</v>
      </c>
      <c r="C18" s="9">
        <v>3726.0810010000005</v>
      </c>
      <c r="D18" s="9">
        <v>1058.889525</v>
      </c>
      <c r="E18" s="9">
        <v>949.3965579999998</v>
      </c>
      <c r="F18" s="9">
        <v>545.02619399999992</v>
      </c>
      <c r="G18" s="9">
        <v>524.08095100000003</v>
      </c>
      <c r="H18" s="10">
        <v>875.0662759999999</v>
      </c>
    </row>
    <row r="19" spans="1:14" ht="12" customHeight="1" x14ac:dyDescent="0.2">
      <c r="A19" s="225"/>
      <c r="B19" s="25" t="s">
        <v>187</v>
      </c>
      <c r="C19" s="9">
        <v>2993.6731990000003</v>
      </c>
      <c r="D19" s="9">
        <v>732.05955600000004</v>
      </c>
      <c r="E19" s="9">
        <v>526.7130699999999</v>
      </c>
      <c r="F19" s="9">
        <v>340.36818399999999</v>
      </c>
      <c r="G19" s="9">
        <v>510.51844</v>
      </c>
      <c r="H19" s="10">
        <v>433.02762499999989</v>
      </c>
    </row>
    <row r="20" spans="1:14" ht="12" customHeight="1" x14ac:dyDescent="0.2">
      <c r="A20" s="225"/>
      <c r="B20" s="25" t="s">
        <v>188</v>
      </c>
      <c r="C20" s="9">
        <v>732.40779199999986</v>
      </c>
      <c r="D20" s="9">
        <v>326.83095799999995</v>
      </c>
      <c r="E20" s="9">
        <v>422.63397899999995</v>
      </c>
      <c r="F20" s="9">
        <v>204.65800399999998</v>
      </c>
      <c r="G20" s="9">
        <v>13.562524</v>
      </c>
      <c r="H20" s="10">
        <v>442.03813800000006</v>
      </c>
    </row>
    <row r="21" spans="1:14" s="243" customFormat="1" ht="20.100000000000001" customHeight="1" x14ac:dyDescent="0.2">
      <c r="B21" s="245" t="s">
        <v>327</v>
      </c>
      <c r="C21" s="9">
        <v>30774.287313000004</v>
      </c>
      <c r="D21" s="9">
        <v>11565.138509</v>
      </c>
      <c r="E21" s="9">
        <v>22134.20795</v>
      </c>
      <c r="F21" s="9">
        <v>5134.9612980000002</v>
      </c>
      <c r="G21" s="9">
        <v>0.03</v>
      </c>
      <c r="H21" s="10">
        <v>12220.070912000001</v>
      </c>
      <c r="I21" s="48"/>
      <c r="J21" s="48"/>
    </row>
    <row r="22" spans="1:14" s="243" customFormat="1" ht="12" customHeight="1" x14ac:dyDescent="0.2">
      <c r="A22" s="246"/>
      <c r="B22" s="247" t="s">
        <v>328</v>
      </c>
      <c r="C22" s="9">
        <v>1811.6606630000001</v>
      </c>
      <c r="D22" s="9">
        <v>230.89580599999999</v>
      </c>
      <c r="E22" s="9">
        <v>745.56747600000017</v>
      </c>
      <c r="F22" s="9">
        <v>203.51362400000002</v>
      </c>
      <c r="G22" s="9">
        <v>9.8786090000000009</v>
      </c>
      <c r="H22" s="10">
        <v>379.41516200000001</v>
      </c>
      <c r="I22" s="48"/>
      <c r="J22" s="48"/>
    </row>
    <row r="23" spans="1:14" s="240" customFormat="1" ht="3" customHeight="1" x14ac:dyDescent="0.2">
      <c r="A23" s="246"/>
      <c r="B23" s="247"/>
      <c r="C23" s="297"/>
      <c r="D23" s="297"/>
      <c r="E23" s="297"/>
      <c r="F23" s="297"/>
      <c r="G23" s="297"/>
      <c r="H23" s="362"/>
      <c r="I23" s="253"/>
      <c r="K23" s="363"/>
      <c r="L23" s="363"/>
      <c r="M23" s="363"/>
      <c r="N23" s="363"/>
    </row>
    <row r="24" spans="1:14" s="225" customFormat="1" ht="20.100000000000001" customHeight="1" x14ac:dyDescent="0.2">
      <c r="A24" s="320"/>
      <c r="B24" s="321" t="s">
        <v>54</v>
      </c>
      <c r="C24" s="322">
        <v>20308.627637000001</v>
      </c>
      <c r="D24" s="322">
        <v>18806.141535000002</v>
      </c>
      <c r="E24" s="322">
        <v>22146.604414999998</v>
      </c>
      <c r="F24" s="322">
        <v>6785.1653230000029</v>
      </c>
      <c r="G24" s="322">
        <v>758.84577500000012</v>
      </c>
      <c r="H24" s="323">
        <v>20083.370871000003</v>
      </c>
      <c r="I24" s="358"/>
      <c r="K24" s="369"/>
      <c r="L24" s="369"/>
      <c r="M24" s="369"/>
      <c r="N24" s="369"/>
    </row>
    <row r="25" spans="1:14" ht="20.100000000000001" customHeight="1" x14ac:dyDescent="0.2">
      <c r="B25" s="26" t="s">
        <v>316</v>
      </c>
      <c r="C25" s="9">
        <v>7936.8467780000001</v>
      </c>
      <c r="D25" s="9">
        <v>5390.5641370000003</v>
      </c>
      <c r="E25" s="9">
        <v>9421.3227429999988</v>
      </c>
      <c r="F25" s="9">
        <v>1552.445021</v>
      </c>
      <c r="G25" s="9">
        <v>210.36002100000002</v>
      </c>
      <c r="H25" s="10">
        <v>6846.4178629999997</v>
      </c>
    </row>
    <row r="26" spans="1:14" ht="12" customHeight="1" x14ac:dyDescent="0.2">
      <c r="A26" s="225"/>
      <c r="B26" s="25" t="s">
        <v>187</v>
      </c>
      <c r="C26" s="9">
        <v>2996.134986</v>
      </c>
      <c r="D26" s="9">
        <v>2177.4216249999999</v>
      </c>
      <c r="E26" s="9">
        <v>2685.2645369999996</v>
      </c>
      <c r="F26" s="9">
        <v>556.22340899999995</v>
      </c>
      <c r="G26" s="9">
        <v>35.901578000000001</v>
      </c>
      <c r="H26" s="10">
        <v>2634.5800750000003</v>
      </c>
    </row>
    <row r="27" spans="1:14" ht="12" customHeight="1" x14ac:dyDescent="0.2">
      <c r="A27" s="225"/>
      <c r="B27" s="25" t="s">
        <v>188</v>
      </c>
      <c r="C27" s="9">
        <v>4940.7117820000003</v>
      </c>
      <c r="D27" s="9">
        <v>3213.1425039999999</v>
      </c>
      <c r="E27" s="9">
        <v>6736.0581999999995</v>
      </c>
      <c r="F27" s="9">
        <v>996.22160299999996</v>
      </c>
      <c r="G27" s="9">
        <v>174.45844100000002</v>
      </c>
      <c r="H27" s="10">
        <v>4211.8377789999995</v>
      </c>
    </row>
    <row r="28" spans="1:14" ht="20.100000000000001" customHeight="1" x14ac:dyDescent="0.2">
      <c r="B28" s="26" t="s">
        <v>152</v>
      </c>
      <c r="C28" s="9">
        <v>11526.895974000001</v>
      </c>
      <c r="D28" s="9">
        <v>13049.419480000004</v>
      </c>
      <c r="E28" s="9">
        <v>12264.745789999999</v>
      </c>
      <c r="F28" s="9">
        <v>4891.7661270000026</v>
      </c>
      <c r="G28" s="9">
        <v>57.106791999999992</v>
      </c>
      <c r="H28" s="10">
        <v>12823.567214000002</v>
      </c>
    </row>
    <row r="29" spans="1:14" ht="12" customHeight="1" x14ac:dyDescent="0.2">
      <c r="A29" s="225"/>
      <c r="B29" s="25" t="s">
        <v>187</v>
      </c>
      <c r="C29" s="9">
        <v>5191.6405320000003</v>
      </c>
      <c r="D29" s="9">
        <v>8387.0547620000016</v>
      </c>
      <c r="E29" s="9">
        <v>3418.96551</v>
      </c>
      <c r="F29" s="9">
        <v>2244.1538960000003</v>
      </c>
      <c r="G29" s="9">
        <v>18.355167999999999</v>
      </c>
      <c r="H29" s="10">
        <v>6136.4730430000009</v>
      </c>
    </row>
    <row r="30" spans="1:14" ht="12" customHeight="1" x14ac:dyDescent="0.2">
      <c r="A30" s="225"/>
      <c r="B30" s="25" t="s">
        <v>188</v>
      </c>
      <c r="C30" s="9">
        <v>6335.2059330000002</v>
      </c>
      <c r="D30" s="9">
        <v>4662.3124379999999</v>
      </c>
      <c r="E30" s="9">
        <v>8845.7797769999997</v>
      </c>
      <c r="F30" s="9">
        <v>2647.6617240000005</v>
      </c>
      <c r="G30" s="9">
        <v>38.751624</v>
      </c>
      <c r="H30" s="10">
        <v>6687.0367820000001</v>
      </c>
    </row>
    <row r="31" spans="1:14" ht="20.100000000000001" customHeight="1" x14ac:dyDescent="0.2">
      <c r="B31" s="242" t="s">
        <v>189</v>
      </c>
      <c r="C31" s="9">
        <v>3870.0918810000003</v>
      </c>
      <c r="D31" s="9">
        <v>8571.6191400000007</v>
      </c>
      <c r="E31" s="9">
        <v>6748.8269880000007</v>
      </c>
      <c r="F31" s="9">
        <v>2196.376878</v>
      </c>
      <c r="G31" s="9">
        <v>21.024016</v>
      </c>
      <c r="H31" s="10">
        <v>8148.6328709999989</v>
      </c>
    </row>
    <row r="32" spans="1:14" ht="12" customHeight="1" x14ac:dyDescent="0.2">
      <c r="A32" s="225"/>
      <c r="B32" s="25" t="s">
        <v>190</v>
      </c>
      <c r="C32" s="9">
        <v>4414.4104740000002</v>
      </c>
      <c r="D32" s="9">
        <v>2218.589211</v>
      </c>
      <c r="E32" s="9">
        <v>2926.3553279999996</v>
      </c>
      <c r="F32" s="9">
        <v>1239.4501949999999</v>
      </c>
      <c r="G32" s="9">
        <v>14.962938999999999</v>
      </c>
      <c r="H32" s="10">
        <v>2305.3019429999999</v>
      </c>
    </row>
    <row r="33" spans="1:10" ht="12" customHeight="1" x14ac:dyDescent="0.2">
      <c r="A33" s="225"/>
      <c r="B33" s="25" t="s">
        <v>191</v>
      </c>
      <c r="C33" s="9">
        <v>2542.7099289999996</v>
      </c>
      <c r="D33" s="9">
        <v>2023.5030959999999</v>
      </c>
      <c r="E33" s="9">
        <v>1862.8548190000001</v>
      </c>
      <c r="F33" s="9">
        <v>1269.450233</v>
      </c>
      <c r="G33" s="9">
        <v>5.0655260000000002</v>
      </c>
      <c r="H33" s="10">
        <v>2025.2881470000002</v>
      </c>
    </row>
    <row r="34" spans="1:10" ht="12" customHeight="1" x14ac:dyDescent="0.2">
      <c r="A34" s="225"/>
      <c r="B34" s="25" t="s">
        <v>197</v>
      </c>
      <c r="C34" s="9">
        <v>96.637460000000004</v>
      </c>
      <c r="D34" s="9">
        <v>82.139379999999989</v>
      </c>
      <c r="E34" s="9">
        <v>166.16807</v>
      </c>
      <c r="F34" s="9">
        <v>84.979626999999994</v>
      </c>
      <c r="G34" s="9">
        <v>1.4799999999999999E-4</v>
      </c>
      <c r="H34" s="10">
        <v>100.46045899999999</v>
      </c>
    </row>
    <row r="35" spans="1:10" ht="12" customHeight="1" x14ac:dyDescent="0.2">
      <c r="A35" s="225"/>
      <c r="B35" s="25" t="s">
        <v>198</v>
      </c>
      <c r="C35" s="9">
        <v>590.64369799999997</v>
      </c>
      <c r="D35" s="9">
        <v>148.26086100000001</v>
      </c>
      <c r="E35" s="9">
        <v>535.35924300000011</v>
      </c>
      <c r="F35" s="9">
        <v>99.239750999999998</v>
      </c>
      <c r="G35" s="9">
        <v>16.054660999999999</v>
      </c>
      <c r="H35" s="10">
        <v>218.37761</v>
      </c>
    </row>
    <row r="36" spans="1:10" ht="12" customHeight="1" x14ac:dyDescent="0.2">
      <c r="A36" s="225"/>
      <c r="B36" s="25" t="s">
        <v>194</v>
      </c>
      <c r="C36" s="9">
        <v>12.402532000000065</v>
      </c>
      <c r="D36" s="9">
        <v>5.3077920000014274</v>
      </c>
      <c r="E36" s="9">
        <v>25.18134199999804</v>
      </c>
      <c r="F36" s="9">
        <v>2.269443000002866</v>
      </c>
      <c r="G36" s="9">
        <v>-4.9800000000033151E-4</v>
      </c>
      <c r="H36" s="10">
        <v>25.506184000003486</v>
      </c>
    </row>
    <row r="37" spans="1:10" ht="20.100000000000001" customHeight="1" x14ac:dyDescent="0.2">
      <c r="B37" s="26" t="s">
        <v>153</v>
      </c>
      <c r="C37" s="9">
        <v>844.88536699999997</v>
      </c>
      <c r="D37" s="9">
        <v>366.15788700000002</v>
      </c>
      <c r="E37" s="9">
        <v>460.53682599999996</v>
      </c>
      <c r="F37" s="9">
        <v>340.95465899999999</v>
      </c>
      <c r="G37" s="9">
        <v>491.37895600000002</v>
      </c>
      <c r="H37" s="10">
        <v>413.37903799999998</v>
      </c>
    </row>
    <row r="38" spans="1:10" ht="12" customHeight="1" x14ac:dyDescent="0.2">
      <c r="A38" s="225"/>
      <c r="B38" s="25" t="s">
        <v>187</v>
      </c>
      <c r="C38" s="9">
        <v>486.63453900000002</v>
      </c>
      <c r="D38" s="9">
        <v>217.44262500000002</v>
      </c>
      <c r="E38" s="9">
        <v>212.03391499999998</v>
      </c>
      <c r="F38" s="9">
        <v>194.31852199999997</v>
      </c>
      <c r="G38" s="9">
        <v>460.38501400000001</v>
      </c>
      <c r="H38" s="10">
        <v>256.50549999999998</v>
      </c>
    </row>
    <row r="39" spans="1:10" ht="12" customHeight="1" x14ac:dyDescent="0.2">
      <c r="A39" s="225"/>
      <c r="B39" s="25" t="s">
        <v>188</v>
      </c>
      <c r="C39" s="9">
        <v>358.249818</v>
      </c>
      <c r="D39" s="9">
        <v>148.71525200000002</v>
      </c>
      <c r="E39" s="9">
        <v>248.50340299999999</v>
      </c>
      <c r="F39" s="9">
        <v>146.63612800000001</v>
      </c>
      <c r="G39" s="9">
        <v>30.993940000000002</v>
      </c>
      <c r="H39" s="10">
        <v>156.85302899999999</v>
      </c>
    </row>
    <row r="40" spans="1:10" ht="20.100000000000001" customHeight="1" x14ac:dyDescent="0.2">
      <c r="B40" s="26" t="s">
        <v>199</v>
      </c>
      <c r="C40" s="9">
        <v>5112.8335119999992</v>
      </c>
      <c r="D40" s="9">
        <v>7892.7172929999997</v>
      </c>
      <c r="E40" s="9">
        <v>7470.2274909999996</v>
      </c>
      <c r="F40" s="9">
        <v>2720.1398319999998</v>
      </c>
      <c r="G40" s="9">
        <v>638.77961500000004</v>
      </c>
      <c r="H40" s="10">
        <v>7752.8304949999992</v>
      </c>
    </row>
    <row r="41" spans="1:10" x14ac:dyDescent="0.2">
      <c r="B41" s="22" t="s">
        <v>172</v>
      </c>
      <c r="C41" s="9">
        <v>1885.6513069999999</v>
      </c>
      <c r="D41" s="9">
        <v>3319.130682</v>
      </c>
      <c r="E41" s="9">
        <v>4347.3274449999999</v>
      </c>
      <c r="F41" s="9">
        <v>1280.9762769999998</v>
      </c>
      <c r="G41" s="9">
        <v>23.033197999999999</v>
      </c>
      <c r="H41" s="10">
        <v>3821.2800089999992</v>
      </c>
    </row>
    <row r="42" spans="1:10" x14ac:dyDescent="0.2">
      <c r="B42" s="22" t="s">
        <v>200</v>
      </c>
      <c r="C42" s="9">
        <v>3227.1822049999996</v>
      </c>
      <c r="D42" s="9">
        <v>4573.5866109999997</v>
      </c>
      <c r="E42" s="9">
        <v>3122.9000459999997</v>
      </c>
      <c r="F42" s="9">
        <v>1439.1635550000003</v>
      </c>
      <c r="G42" s="9">
        <v>615.74641700000006</v>
      </c>
      <c r="H42" s="10">
        <v>3931.5504860000001</v>
      </c>
    </row>
    <row r="43" spans="1:10" ht="12" customHeight="1" x14ac:dyDescent="0.2">
      <c r="A43" s="225"/>
      <c r="B43" s="24" t="s">
        <v>119</v>
      </c>
      <c r="C43" s="9">
        <v>6861.6173309999986</v>
      </c>
      <c r="D43" s="9">
        <v>4991.1745389999996</v>
      </c>
      <c r="E43" s="9">
        <v>7604.0091240000002</v>
      </c>
      <c r="F43" s="9">
        <v>1576.4325270000002</v>
      </c>
      <c r="G43" s="9">
        <v>56.310651999999997</v>
      </c>
      <c r="H43" s="10">
        <v>6082.3810880000001</v>
      </c>
    </row>
    <row r="44" spans="1:10" ht="12" customHeight="1" x14ac:dyDescent="0.2">
      <c r="A44" s="225"/>
      <c r="B44" s="24" t="s">
        <v>120</v>
      </c>
      <c r="C44" s="9">
        <v>5877.666827</v>
      </c>
      <c r="D44" s="9">
        <v>4814.1137909999998</v>
      </c>
      <c r="E44" s="9">
        <v>5426.7142439999998</v>
      </c>
      <c r="F44" s="9">
        <v>2114.5436690000006</v>
      </c>
      <c r="G44" s="9">
        <v>51.605122999999992</v>
      </c>
      <c r="H44" s="10">
        <v>5405.8793750000004</v>
      </c>
    </row>
    <row r="45" spans="1:10" ht="12" customHeight="1" x14ac:dyDescent="0.2">
      <c r="A45" s="225"/>
      <c r="B45" s="24" t="s">
        <v>121</v>
      </c>
      <c r="C45" s="9">
        <v>1526.1453569999999</v>
      </c>
      <c r="D45" s="9">
        <v>825.84624700000006</v>
      </c>
      <c r="E45" s="9">
        <v>1374.1640599999998</v>
      </c>
      <c r="F45" s="9">
        <v>249.83838399999999</v>
      </c>
      <c r="G45" s="9">
        <v>11.74732</v>
      </c>
      <c r="H45" s="10">
        <v>699.33601699999997</v>
      </c>
    </row>
    <row r="46" spans="1:10" ht="12" customHeight="1" x14ac:dyDescent="0.2">
      <c r="A46" s="225"/>
      <c r="B46" s="24" t="s">
        <v>122</v>
      </c>
      <c r="C46" s="9">
        <v>930.40934600000014</v>
      </c>
      <c r="D46" s="9">
        <v>282.36252899999999</v>
      </c>
      <c r="E46" s="9">
        <v>271.48960900000003</v>
      </c>
      <c r="F46" s="9">
        <v>124.232906</v>
      </c>
      <c r="G46" s="9">
        <v>0.40366900000000006</v>
      </c>
      <c r="H46" s="10">
        <v>143.050523</v>
      </c>
    </row>
    <row r="47" spans="1:10" s="243" customFormat="1" ht="20.100000000000001" customHeight="1" x14ac:dyDescent="0.2">
      <c r="B47" s="245" t="s">
        <v>327</v>
      </c>
      <c r="C47" s="9">
        <v>7812.874996999999</v>
      </c>
      <c r="D47" s="9">
        <v>3273.4331780000002</v>
      </c>
      <c r="E47" s="9">
        <v>4866.6017330000004</v>
      </c>
      <c r="F47" s="9">
        <v>2823.2468210000002</v>
      </c>
      <c r="G47" s="9">
        <v>0.50415900000000002</v>
      </c>
      <c r="H47" s="10">
        <v>3019.9001399999997</v>
      </c>
      <c r="I47" s="48"/>
      <c r="J47" s="48"/>
    </row>
    <row r="48" spans="1:10" s="243" customFormat="1" ht="12" customHeight="1" x14ac:dyDescent="0.2">
      <c r="A48" s="246"/>
      <c r="B48" s="247" t="s">
        <v>328</v>
      </c>
      <c r="C48" s="9">
        <v>169.49442999999999</v>
      </c>
      <c r="D48" s="9">
        <v>56.792804000000004</v>
      </c>
      <c r="E48" s="9">
        <v>161.04949900000003</v>
      </c>
      <c r="F48" s="9">
        <v>64.753292999999999</v>
      </c>
      <c r="G48" s="9">
        <v>0</v>
      </c>
      <c r="H48" s="10">
        <v>75.634874000000011</v>
      </c>
      <c r="I48" s="48"/>
      <c r="J48" s="48"/>
    </row>
    <row r="49" spans="1:10" s="243" customFormat="1" ht="12" customHeight="1" x14ac:dyDescent="0.2">
      <c r="A49" s="246"/>
      <c r="B49" s="247" t="s">
        <v>329</v>
      </c>
      <c r="C49" s="13">
        <v>0</v>
      </c>
      <c r="D49" s="13">
        <v>0</v>
      </c>
      <c r="E49" s="13">
        <v>0</v>
      </c>
      <c r="F49" s="13">
        <v>0</v>
      </c>
      <c r="G49" s="9">
        <v>119.74865099999998</v>
      </c>
      <c r="H49" s="14">
        <v>0</v>
      </c>
      <c r="I49" s="48"/>
      <c r="J49" s="48"/>
    </row>
    <row r="50" spans="1:10" s="258" customFormat="1" ht="5.0999999999999996" customHeight="1" x14ac:dyDescent="0.2">
      <c r="B50" s="298"/>
      <c r="C50" s="370"/>
      <c r="D50" s="370"/>
      <c r="E50" s="370"/>
      <c r="F50" s="370"/>
      <c r="G50" s="370"/>
      <c r="J50" s="48"/>
    </row>
    <row r="51" spans="1:10" ht="29.1" customHeight="1" x14ac:dyDescent="0.2">
      <c r="A51" s="277" t="s">
        <v>3</v>
      </c>
      <c r="B51" s="436" t="s">
        <v>219</v>
      </c>
      <c r="C51" s="436"/>
      <c r="D51" s="436"/>
      <c r="E51" s="436"/>
      <c r="F51" s="436"/>
      <c r="G51" s="436"/>
      <c r="H51" s="436"/>
      <c r="I51" s="349"/>
    </row>
  </sheetData>
  <mergeCells count="1">
    <mergeCell ref="B51:H51"/>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0D459-6CE6-4FB2-864E-00764AE13111}">
  <sheetPr>
    <pageSetUpPr fitToPage="1"/>
  </sheetPr>
  <dimension ref="A1:K53"/>
  <sheetViews>
    <sheetView showGridLines="0" zoomScaleNormal="100" zoomScaleSheetLayoutView="100" workbookViewId="0"/>
  </sheetViews>
  <sheetFormatPr defaultColWidth="9.140625" defaultRowHeight="12" x14ac:dyDescent="0.2"/>
  <cols>
    <col min="1" max="1" width="1.7109375" style="48" customWidth="1"/>
    <col min="2" max="7" width="10.7109375" style="48" customWidth="1"/>
    <col min="8" max="8" width="1.7109375" style="48" customWidth="1"/>
    <col min="9" max="9" width="29.7109375" style="48" customWidth="1"/>
    <col min="10" max="10" width="1.7109375" style="48" customWidth="1"/>
    <col min="11" max="11" width="1.7109375" style="329" customWidth="1"/>
    <col min="12" max="16384" width="9.140625" style="48"/>
  </cols>
  <sheetData>
    <row r="1" spans="1:11" s="227" customFormat="1" ht="16.5" x14ac:dyDescent="0.3">
      <c r="A1" s="56"/>
      <c r="B1" s="56" t="s">
        <v>264</v>
      </c>
      <c r="C1" s="56"/>
      <c r="D1" s="56"/>
      <c r="E1" s="56"/>
      <c r="F1" s="56"/>
      <c r="G1" s="56"/>
      <c r="H1" s="56"/>
      <c r="I1" s="57"/>
      <c r="J1" s="226"/>
      <c r="K1" s="326"/>
    </row>
    <row r="2" spans="1:11" s="228" customFormat="1" ht="14.25" x14ac:dyDescent="0.2">
      <c r="B2" s="228" t="s">
        <v>321</v>
      </c>
      <c r="I2" s="295"/>
      <c r="K2" s="327"/>
    </row>
    <row r="3" spans="1:11" s="225" customFormat="1" ht="21" customHeight="1" x14ac:dyDescent="0.2">
      <c r="A3" s="229"/>
      <c r="B3" s="218" t="s">
        <v>566</v>
      </c>
      <c r="C3" s="218"/>
      <c r="D3" s="218"/>
      <c r="E3" s="218"/>
      <c r="F3" s="218"/>
      <c r="G3" s="218"/>
      <c r="H3" s="218"/>
      <c r="I3" s="230" t="s">
        <v>225</v>
      </c>
      <c r="J3" s="218"/>
      <c r="K3" s="328"/>
    </row>
    <row r="4" spans="1:11" ht="20.100000000000001" customHeight="1" x14ac:dyDescent="0.2">
      <c r="A4" s="231"/>
      <c r="B4" s="232" t="s">
        <v>46</v>
      </c>
      <c r="C4" s="232" t="s">
        <v>49</v>
      </c>
      <c r="D4" s="232" t="s">
        <v>47</v>
      </c>
      <c r="E4" s="232" t="s">
        <v>45</v>
      </c>
      <c r="F4" s="232" t="s">
        <v>222</v>
      </c>
      <c r="G4" s="232" t="s">
        <v>223</v>
      </c>
      <c r="H4" s="238"/>
      <c r="I4" s="264"/>
    </row>
    <row r="5" spans="1:11" s="273" customFormat="1" ht="20.100000000000001" customHeight="1" x14ac:dyDescent="0.2">
      <c r="A5" s="254"/>
      <c r="B5" s="255">
        <v>71828.640557000006</v>
      </c>
      <c r="C5" s="255">
        <v>19902.220007000004</v>
      </c>
      <c r="D5" s="255">
        <v>21317.860672000003</v>
      </c>
      <c r="E5" s="255">
        <v>27918.764854000001</v>
      </c>
      <c r="F5" s="255">
        <v>29614.75963800028</v>
      </c>
      <c r="G5" s="255">
        <v>125539.94072199939</v>
      </c>
      <c r="H5" s="364"/>
      <c r="I5" s="24" t="s">
        <v>57</v>
      </c>
      <c r="J5" s="365"/>
      <c r="K5" s="366"/>
    </row>
    <row r="6" spans="1:11" ht="20.100000000000001" customHeight="1" x14ac:dyDescent="0.2">
      <c r="B6" s="255">
        <v>33047.617163000003</v>
      </c>
      <c r="C6" s="255">
        <v>7887.033985</v>
      </c>
      <c r="D6" s="255">
        <v>7835.4033199999994</v>
      </c>
      <c r="E6" s="255">
        <v>9904.7136460000002</v>
      </c>
      <c r="F6" s="255">
        <v>10138.247348999372</v>
      </c>
      <c r="G6" s="255">
        <v>46962.094390000682</v>
      </c>
      <c r="H6" s="256"/>
      <c r="I6" s="24" t="s">
        <v>316</v>
      </c>
      <c r="J6" s="253"/>
      <c r="K6" s="354"/>
    </row>
    <row r="7" spans="1:11" ht="12" customHeight="1" x14ac:dyDescent="0.2">
      <c r="A7" s="225"/>
      <c r="B7" s="255">
        <v>9778.8378060000032</v>
      </c>
      <c r="C7" s="255">
        <v>3241.1973000000003</v>
      </c>
      <c r="D7" s="255">
        <v>3482.4015309999995</v>
      </c>
      <c r="E7" s="255">
        <v>3630.2793539999998</v>
      </c>
      <c r="F7" s="255">
        <v>7338.8928530002595</v>
      </c>
      <c r="G7" s="255">
        <v>12518.869097999763</v>
      </c>
      <c r="H7" s="256"/>
      <c r="I7" s="25" t="s">
        <v>187</v>
      </c>
      <c r="J7" s="253"/>
      <c r="K7" s="354"/>
    </row>
    <row r="8" spans="1:11" ht="12" customHeight="1" x14ac:dyDescent="0.2">
      <c r="A8" s="225"/>
      <c r="B8" s="255">
        <v>23268.779338</v>
      </c>
      <c r="C8" s="255">
        <v>4645.8366740000001</v>
      </c>
      <c r="D8" s="255">
        <v>4353.001784</v>
      </c>
      <c r="E8" s="255">
        <v>6274.4342810000007</v>
      </c>
      <c r="F8" s="255">
        <v>2799.3544889999321</v>
      </c>
      <c r="G8" s="255">
        <v>34443.225494999904</v>
      </c>
      <c r="H8" s="256"/>
      <c r="I8" s="25" t="s">
        <v>188</v>
      </c>
      <c r="J8" s="253"/>
      <c r="K8" s="354"/>
    </row>
    <row r="9" spans="1:11" ht="20.100000000000001" customHeight="1" x14ac:dyDescent="0.2">
      <c r="B9" s="255">
        <v>36925.971288000008</v>
      </c>
      <c r="C9" s="255">
        <v>11420.392995000002</v>
      </c>
      <c r="D9" s="255">
        <v>10313.437758</v>
      </c>
      <c r="E9" s="255">
        <v>16732.288892000004</v>
      </c>
      <c r="F9" s="255">
        <v>9353.2061729994603</v>
      </c>
      <c r="G9" s="255">
        <v>73544.683311000466</v>
      </c>
      <c r="H9" s="256"/>
      <c r="I9" s="24" t="s">
        <v>152</v>
      </c>
      <c r="J9" s="253"/>
      <c r="K9" s="354"/>
    </row>
    <row r="10" spans="1:11" ht="12" customHeight="1" x14ac:dyDescent="0.2">
      <c r="A10" s="225"/>
      <c r="B10" s="255">
        <v>15374.626260000001</v>
      </c>
      <c r="C10" s="255">
        <v>6392.6158340000002</v>
      </c>
      <c r="D10" s="255">
        <v>5242.5106889999997</v>
      </c>
      <c r="E10" s="255">
        <v>8424.4578880000008</v>
      </c>
      <c r="F10" s="255">
        <v>6431.2827569998335</v>
      </c>
      <c r="G10" s="255">
        <v>32975.360958000063</v>
      </c>
      <c r="H10" s="256"/>
      <c r="I10" s="25" t="s">
        <v>187</v>
      </c>
      <c r="J10" s="253"/>
      <c r="K10" s="354"/>
    </row>
    <row r="11" spans="1:11" ht="12" customHeight="1" x14ac:dyDescent="0.2">
      <c r="A11" s="225"/>
      <c r="B11" s="255">
        <v>21551.394046000005</v>
      </c>
      <c r="C11" s="255">
        <v>5027.7391040000002</v>
      </c>
      <c r="D11" s="255">
        <v>5070.9923799999997</v>
      </c>
      <c r="E11" s="255">
        <v>8307.8300180000024</v>
      </c>
      <c r="F11" s="255">
        <v>2921.9397029993124</v>
      </c>
      <c r="G11" s="255">
        <v>40569.421256000525</v>
      </c>
      <c r="H11" s="256"/>
      <c r="I11" s="25" t="s">
        <v>188</v>
      </c>
      <c r="J11" s="253"/>
      <c r="K11" s="354"/>
    </row>
    <row r="12" spans="1:11" ht="20.100000000000001" customHeight="1" x14ac:dyDescent="0.2">
      <c r="B12" s="255">
        <v>13278.351188000001</v>
      </c>
      <c r="C12" s="255">
        <v>3679.5269149999999</v>
      </c>
      <c r="D12" s="255">
        <v>2197.8476730000002</v>
      </c>
      <c r="E12" s="255">
        <v>7885.8407999999999</v>
      </c>
      <c r="F12" s="255">
        <v>2930.7159910001792</v>
      </c>
      <c r="G12" s="255">
        <v>38352.845349999843</v>
      </c>
      <c r="H12" s="256"/>
      <c r="I12" s="25" t="s">
        <v>189</v>
      </c>
      <c r="J12" s="253"/>
      <c r="K12" s="354"/>
    </row>
    <row r="13" spans="1:11" ht="12" customHeight="1" x14ac:dyDescent="0.2">
      <c r="A13" s="225"/>
      <c r="B13" s="255">
        <v>10050.968999000001</v>
      </c>
      <c r="C13" s="255">
        <v>3058.2815890000002</v>
      </c>
      <c r="D13" s="255">
        <v>5080.6531949999999</v>
      </c>
      <c r="E13" s="255">
        <v>3494.1681510000008</v>
      </c>
      <c r="F13" s="255">
        <v>1507.1320959999575</v>
      </c>
      <c r="G13" s="255">
        <v>12664.523042000132</v>
      </c>
      <c r="H13" s="256"/>
      <c r="I13" s="25" t="s">
        <v>190</v>
      </c>
      <c r="J13" s="253"/>
      <c r="K13" s="354"/>
    </row>
    <row r="14" spans="1:11" ht="12" customHeight="1" x14ac:dyDescent="0.2">
      <c r="A14" s="225"/>
      <c r="B14" s="255">
        <v>11224.815526</v>
      </c>
      <c r="C14" s="255">
        <v>2607.6531669999999</v>
      </c>
      <c r="D14" s="255">
        <v>532.80937199999994</v>
      </c>
      <c r="E14" s="255">
        <v>4402.4723160000003</v>
      </c>
      <c r="F14" s="255">
        <v>110.26052799989702</v>
      </c>
      <c r="G14" s="255">
        <v>16635.586190000176</v>
      </c>
      <c r="H14" s="256"/>
      <c r="I14" s="25" t="s">
        <v>191</v>
      </c>
      <c r="J14" s="253"/>
      <c r="K14" s="354"/>
    </row>
    <row r="15" spans="1:11" ht="12" customHeight="1" x14ac:dyDescent="0.2">
      <c r="A15" s="225"/>
      <c r="B15" s="255">
        <v>423.19813199999999</v>
      </c>
      <c r="C15" s="255">
        <v>1882.0016459999999</v>
      </c>
      <c r="D15" s="255">
        <v>731.52969300000007</v>
      </c>
      <c r="E15" s="255">
        <v>361.16563400000007</v>
      </c>
      <c r="F15" s="255">
        <v>918.17819400000008</v>
      </c>
      <c r="G15" s="255">
        <v>1152.6730780000071</v>
      </c>
      <c r="H15" s="256"/>
      <c r="I15" s="25" t="s">
        <v>197</v>
      </c>
      <c r="J15" s="282"/>
      <c r="K15" s="353"/>
    </row>
    <row r="16" spans="1:11" ht="12" customHeight="1" x14ac:dyDescent="0.2">
      <c r="A16" s="225"/>
      <c r="B16" s="255">
        <v>1920.5864359999998</v>
      </c>
      <c r="C16" s="255">
        <v>189.41011600000002</v>
      </c>
      <c r="D16" s="255">
        <v>1769.959243</v>
      </c>
      <c r="E16" s="255">
        <v>586.661429</v>
      </c>
      <c r="F16" s="255">
        <v>2694.2167040000204</v>
      </c>
      <c r="G16" s="255">
        <v>4709.4878919999755</v>
      </c>
      <c r="H16" s="256"/>
      <c r="I16" s="25" t="s">
        <v>198</v>
      </c>
      <c r="J16" s="253"/>
      <c r="K16" s="354"/>
    </row>
    <row r="17" spans="1:11" ht="12" customHeight="1" x14ac:dyDescent="0.2">
      <c r="A17" s="225"/>
      <c r="B17" s="255">
        <v>28.051007000009122</v>
      </c>
      <c r="C17" s="255">
        <v>3.519562000001315</v>
      </c>
      <c r="D17" s="255">
        <v>0.63858200000140641</v>
      </c>
      <c r="E17" s="255">
        <v>1.9805620000042836</v>
      </c>
      <c r="F17" s="255">
        <v>1192.702659999406</v>
      </c>
      <c r="G17" s="255">
        <v>29.567759000395199</v>
      </c>
      <c r="H17" s="256"/>
      <c r="I17" s="25" t="s">
        <v>194</v>
      </c>
      <c r="J17" s="253"/>
      <c r="K17" s="354"/>
    </row>
    <row r="18" spans="1:11" ht="20.100000000000001" customHeight="1" x14ac:dyDescent="0.2">
      <c r="B18" s="255">
        <v>1855.0520759999997</v>
      </c>
      <c r="C18" s="255">
        <v>594.793498</v>
      </c>
      <c r="D18" s="255">
        <v>3169.0190810000004</v>
      </c>
      <c r="E18" s="255">
        <v>1281.7617810000002</v>
      </c>
      <c r="F18" s="255">
        <v>10123.317431999996</v>
      </c>
      <c r="G18" s="255">
        <v>5033.1402200000157</v>
      </c>
      <c r="H18" s="256"/>
      <c r="I18" s="24" t="s">
        <v>153</v>
      </c>
      <c r="J18" s="253"/>
      <c r="K18" s="354"/>
    </row>
    <row r="19" spans="1:11" ht="12" customHeight="1" x14ac:dyDescent="0.2">
      <c r="A19" s="225"/>
      <c r="B19" s="255">
        <v>834.21061999999995</v>
      </c>
      <c r="C19" s="255">
        <v>390.90905599999996</v>
      </c>
      <c r="D19" s="255">
        <v>2720.2137040000002</v>
      </c>
      <c r="E19" s="255">
        <v>708.8883790000001</v>
      </c>
      <c r="F19" s="255">
        <v>9535.3476270000101</v>
      </c>
      <c r="G19" s="255">
        <v>2004.8130069999897</v>
      </c>
      <c r="H19" s="256"/>
      <c r="I19" s="25" t="s">
        <v>187</v>
      </c>
      <c r="J19" s="253"/>
      <c r="K19" s="354"/>
    </row>
    <row r="20" spans="1:11" ht="12" customHeight="1" x14ac:dyDescent="0.2">
      <c r="A20" s="225"/>
      <c r="B20" s="255">
        <v>1020.891443</v>
      </c>
      <c r="C20" s="255">
        <v>203.93393799999998</v>
      </c>
      <c r="D20" s="255">
        <v>448.80537399999997</v>
      </c>
      <c r="E20" s="255">
        <v>572.81939</v>
      </c>
      <c r="F20" s="255">
        <v>587.97029900000052</v>
      </c>
      <c r="G20" s="255">
        <v>3028.3339809999998</v>
      </c>
      <c r="H20" s="256"/>
      <c r="I20" s="25" t="s">
        <v>188</v>
      </c>
      <c r="J20" s="253"/>
      <c r="K20" s="354"/>
    </row>
    <row r="21" spans="1:11" s="243" customFormat="1" ht="20.100000000000001" customHeight="1" x14ac:dyDescent="0.2">
      <c r="B21" s="255">
        <v>39556.839148000006</v>
      </c>
      <c r="C21" s="255">
        <v>6748.3188809999992</v>
      </c>
      <c r="D21" s="255">
        <v>1931.718852</v>
      </c>
      <c r="E21" s="255">
        <v>18372.724526999998</v>
      </c>
      <c r="F21" s="255">
        <v>2729.7669540005736</v>
      </c>
      <c r="G21" s="255">
        <v>51542.440610999474</v>
      </c>
      <c r="H21" s="256"/>
      <c r="I21" s="247" t="s">
        <v>327</v>
      </c>
      <c r="J21" s="253"/>
      <c r="K21" s="354"/>
    </row>
    <row r="22" spans="1:11" s="243" customFormat="1" x14ac:dyDescent="0.2">
      <c r="A22" s="246"/>
      <c r="B22" s="255">
        <v>891.98543599999982</v>
      </c>
      <c r="C22" s="255">
        <v>353.38570899999996</v>
      </c>
      <c r="D22" s="255">
        <v>920.47304400000007</v>
      </c>
      <c r="E22" s="255">
        <v>660.37267100000008</v>
      </c>
      <c r="F22" s="255">
        <v>5680.0700669999787</v>
      </c>
      <c r="G22" s="255">
        <v>1099.5083640000375</v>
      </c>
      <c r="H22" s="256"/>
      <c r="I22" s="247" t="s">
        <v>328</v>
      </c>
      <c r="J22" s="253"/>
      <c r="K22" s="354"/>
    </row>
    <row r="23" spans="1:11" s="243" customFormat="1" ht="3" customHeight="1" x14ac:dyDescent="0.2">
      <c r="A23" s="225"/>
      <c r="B23" s="15"/>
      <c r="C23" s="15"/>
      <c r="D23" s="15"/>
      <c r="E23" s="15"/>
      <c r="F23" s="15"/>
      <c r="G23" s="15"/>
      <c r="H23" s="12"/>
      <c r="I23" s="247"/>
      <c r="J23" s="287"/>
      <c r="K23" s="355"/>
    </row>
    <row r="24" spans="1:11" s="273" customFormat="1" ht="20.100000000000001" customHeight="1" x14ac:dyDescent="0.2">
      <c r="A24" s="320"/>
      <c r="B24" s="357">
        <v>30822.814046999996</v>
      </c>
      <c r="C24" s="357">
        <v>8582.5585979999978</v>
      </c>
      <c r="D24" s="357">
        <v>73901.975651000001</v>
      </c>
      <c r="E24" s="357">
        <v>12638.387643999999</v>
      </c>
      <c r="F24" s="357">
        <v>14431.820933000883</v>
      </c>
      <c r="G24" s="357">
        <v>115779.42475099931</v>
      </c>
      <c r="H24" s="323"/>
      <c r="I24" s="321" t="s">
        <v>54</v>
      </c>
      <c r="J24" s="324"/>
      <c r="K24" s="359"/>
    </row>
    <row r="25" spans="1:11" ht="20.100000000000001" customHeight="1" x14ac:dyDescent="0.2">
      <c r="B25" s="255">
        <v>11264.876645</v>
      </c>
      <c r="C25" s="255">
        <v>2837.8221990000002</v>
      </c>
      <c r="D25" s="255">
        <v>34679.700184000001</v>
      </c>
      <c r="E25" s="255">
        <v>4063.6341419999999</v>
      </c>
      <c r="F25" s="255">
        <v>5485.1702339996118</v>
      </c>
      <c r="G25" s="255">
        <v>45840.593604000285</v>
      </c>
      <c r="H25" s="256"/>
      <c r="I25" s="24" t="s">
        <v>316</v>
      </c>
      <c r="J25" s="253"/>
      <c r="K25" s="354"/>
    </row>
    <row r="26" spans="1:11" ht="12" customHeight="1" x14ac:dyDescent="0.2">
      <c r="A26" s="225"/>
      <c r="B26" s="255">
        <v>4384.5067120000003</v>
      </c>
      <c r="C26" s="255">
        <v>1371.3789570000001</v>
      </c>
      <c r="D26" s="255">
        <v>10119.26938</v>
      </c>
      <c r="E26" s="255">
        <v>1529.2489719999999</v>
      </c>
      <c r="F26" s="255">
        <v>1594.3666209999647</v>
      </c>
      <c r="G26" s="255">
        <v>13275.07690600006</v>
      </c>
      <c r="H26" s="256"/>
      <c r="I26" s="25" t="s">
        <v>187</v>
      </c>
      <c r="J26" s="287"/>
      <c r="K26" s="355"/>
    </row>
    <row r="27" spans="1:11" ht="12" customHeight="1" x14ac:dyDescent="0.2">
      <c r="A27" s="225"/>
      <c r="B27" s="255">
        <v>6880.3699269999997</v>
      </c>
      <c r="C27" s="255">
        <v>1466.443237</v>
      </c>
      <c r="D27" s="255">
        <v>24560.430797000001</v>
      </c>
      <c r="E27" s="255">
        <v>2534.3851589999999</v>
      </c>
      <c r="F27" s="255">
        <v>3890.8036090001697</v>
      </c>
      <c r="G27" s="255">
        <v>32565.516866999795</v>
      </c>
      <c r="H27" s="256"/>
      <c r="I27" s="25" t="s">
        <v>188</v>
      </c>
      <c r="J27" s="253"/>
      <c r="K27" s="354"/>
    </row>
    <row r="28" spans="1:11" ht="20.100000000000001" customHeight="1" x14ac:dyDescent="0.2">
      <c r="B28" s="255">
        <v>18908.811526999998</v>
      </c>
      <c r="C28" s="255">
        <v>5527.2198410000001</v>
      </c>
      <c r="D28" s="255">
        <v>37238.489395999997</v>
      </c>
      <c r="E28" s="255">
        <v>8044.8229379999993</v>
      </c>
      <c r="F28" s="255">
        <v>4013.9699939999264</v>
      </c>
      <c r="G28" s="255">
        <v>66682.149674000102</v>
      </c>
      <c r="H28" s="256"/>
      <c r="I28" s="24" t="s">
        <v>152</v>
      </c>
      <c r="J28" s="253"/>
      <c r="K28" s="354"/>
    </row>
    <row r="29" spans="1:11" ht="12" customHeight="1" x14ac:dyDescent="0.2">
      <c r="A29" s="225"/>
      <c r="B29" s="255">
        <v>4777.1674419999999</v>
      </c>
      <c r="C29" s="255">
        <v>2978.4829499999996</v>
      </c>
      <c r="D29" s="255">
        <v>11109.637819000001</v>
      </c>
      <c r="E29" s="255">
        <v>4629.6620399999993</v>
      </c>
      <c r="F29" s="255">
        <v>3069.8008499998832</v>
      </c>
      <c r="G29" s="255">
        <v>25512.598894000053</v>
      </c>
      <c r="H29" s="256"/>
      <c r="I29" s="25" t="s">
        <v>187</v>
      </c>
      <c r="J29" s="282"/>
      <c r="K29" s="353"/>
    </row>
    <row r="30" spans="1:11" ht="12" customHeight="1" x14ac:dyDescent="0.2">
      <c r="A30" s="225"/>
      <c r="B30" s="255">
        <v>14131.692578</v>
      </c>
      <c r="C30" s="255">
        <v>2548.6858849999999</v>
      </c>
      <c r="D30" s="255">
        <v>26128.851576000001</v>
      </c>
      <c r="E30" s="255">
        <v>3415.2085109999998</v>
      </c>
      <c r="F30" s="255">
        <v>944.16913900000509</v>
      </c>
      <c r="G30" s="255">
        <v>41169.599553000124</v>
      </c>
      <c r="H30" s="256"/>
      <c r="I30" s="25" t="s">
        <v>188</v>
      </c>
      <c r="J30" s="253"/>
      <c r="K30" s="354"/>
    </row>
    <row r="31" spans="1:11" ht="20.100000000000001" customHeight="1" x14ac:dyDescent="0.2">
      <c r="B31" s="255">
        <v>5809.0331020000003</v>
      </c>
      <c r="C31" s="255">
        <v>1781.3489450000002</v>
      </c>
      <c r="D31" s="255">
        <v>9599.2128209999992</v>
      </c>
      <c r="E31" s="255">
        <v>3751.9171760000004</v>
      </c>
      <c r="F31" s="255">
        <v>911.53386899980251</v>
      </c>
      <c r="G31" s="255">
        <v>25943.822440000076</v>
      </c>
      <c r="H31" s="256"/>
      <c r="I31" s="25" t="s">
        <v>189</v>
      </c>
      <c r="J31" s="253"/>
      <c r="K31" s="354"/>
    </row>
    <row r="32" spans="1:11" ht="12" customHeight="1" x14ac:dyDescent="0.2">
      <c r="A32" s="225"/>
      <c r="B32" s="255">
        <v>7917.8325800000002</v>
      </c>
      <c r="C32" s="255">
        <v>2100.9583740000003</v>
      </c>
      <c r="D32" s="255">
        <v>13354.392571</v>
      </c>
      <c r="E32" s="255">
        <v>1849.5003149999998</v>
      </c>
      <c r="F32" s="255">
        <v>2235.4354400000884</v>
      </c>
      <c r="G32" s="255">
        <v>18339.628408999881</v>
      </c>
      <c r="H32" s="256"/>
      <c r="I32" s="25" t="s">
        <v>190</v>
      </c>
      <c r="J32" s="253"/>
      <c r="K32" s="354"/>
    </row>
    <row r="33" spans="1:11" ht="12" customHeight="1" x14ac:dyDescent="0.2">
      <c r="A33" s="225"/>
      <c r="B33" s="255">
        <v>4336.018196</v>
      </c>
      <c r="C33" s="255">
        <v>1567.1529229999999</v>
      </c>
      <c r="D33" s="255">
        <v>7688.0751470000005</v>
      </c>
      <c r="E33" s="255">
        <v>2008.5506000000003</v>
      </c>
      <c r="F33" s="255">
        <v>108.19725699999253</v>
      </c>
      <c r="G33" s="255">
        <v>14592.658751999988</v>
      </c>
      <c r="H33" s="256"/>
      <c r="I33" s="25" t="s">
        <v>191</v>
      </c>
      <c r="J33" s="253"/>
      <c r="K33" s="354"/>
    </row>
    <row r="34" spans="1:11" ht="12" customHeight="1" x14ac:dyDescent="0.2">
      <c r="A34" s="225"/>
      <c r="B34" s="255">
        <v>500.68417399999998</v>
      </c>
      <c r="C34" s="255">
        <v>28.855822999999997</v>
      </c>
      <c r="D34" s="255">
        <v>1494.973315</v>
      </c>
      <c r="E34" s="255">
        <v>250.318871</v>
      </c>
      <c r="F34" s="255">
        <v>192.61706200001208</v>
      </c>
      <c r="G34" s="255">
        <v>1809.0246619999853</v>
      </c>
      <c r="H34" s="256"/>
      <c r="I34" s="25" t="s">
        <v>197</v>
      </c>
      <c r="J34" s="253"/>
      <c r="K34" s="354"/>
    </row>
    <row r="35" spans="1:11" ht="12" customHeight="1" x14ac:dyDescent="0.2">
      <c r="A35" s="225"/>
      <c r="B35" s="255">
        <v>297.02635800000002</v>
      </c>
      <c r="C35" s="255">
        <v>48.853763000000001</v>
      </c>
      <c r="D35" s="255">
        <v>5093.2272030000004</v>
      </c>
      <c r="E35" s="255">
        <v>182.531406</v>
      </c>
      <c r="F35" s="255">
        <v>424.08083600000828</v>
      </c>
      <c r="G35" s="255">
        <v>5938.082012999992</v>
      </c>
      <c r="H35" s="256"/>
      <c r="I35" s="25" t="s">
        <v>198</v>
      </c>
      <c r="J35" s="253"/>
      <c r="K35" s="354"/>
    </row>
    <row r="36" spans="1:11" ht="12" customHeight="1" x14ac:dyDescent="0.2">
      <c r="A36" s="225"/>
      <c r="B36" s="255">
        <v>48.217116999996506</v>
      </c>
      <c r="C36" s="255">
        <v>5.001300000003539E-2</v>
      </c>
      <c r="D36" s="255">
        <v>8.6083389999985229</v>
      </c>
      <c r="E36" s="255">
        <v>2.0045699999982389</v>
      </c>
      <c r="F36" s="255">
        <v>142.10553000002255</v>
      </c>
      <c r="G36" s="255">
        <v>58.933398000133366</v>
      </c>
      <c r="H36" s="256"/>
      <c r="I36" s="25" t="s">
        <v>194</v>
      </c>
      <c r="J36" s="253"/>
      <c r="K36" s="354"/>
    </row>
    <row r="37" spans="1:11" ht="20.100000000000001" customHeight="1" x14ac:dyDescent="0.2">
      <c r="B37" s="255">
        <v>649.12735000000009</v>
      </c>
      <c r="C37" s="255">
        <v>217.515546</v>
      </c>
      <c r="D37" s="255">
        <v>1983.7913620000002</v>
      </c>
      <c r="E37" s="255">
        <v>529.93065400000012</v>
      </c>
      <c r="F37" s="255">
        <v>4932.740685999961</v>
      </c>
      <c r="G37" s="255">
        <v>3256.6869750000187</v>
      </c>
      <c r="H37" s="256"/>
      <c r="I37" s="24" t="s">
        <v>153</v>
      </c>
      <c r="J37" s="253"/>
      <c r="K37" s="354"/>
    </row>
    <row r="38" spans="1:11" ht="12" customHeight="1" x14ac:dyDescent="0.2">
      <c r="A38" s="225"/>
      <c r="B38" s="255">
        <v>381.408839</v>
      </c>
      <c r="C38" s="255">
        <v>136.349166</v>
      </c>
      <c r="D38" s="255">
        <v>286.87642800000003</v>
      </c>
      <c r="E38" s="255">
        <v>371.19517400000012</v>
      </c>
      <c r="F38" s="255">
        <v>4593.3742719999937</v>
      </c>
      <c r="G38" s="255">
        <v>1469.4436849999911</v>
      </c>
      <c r="H38" s="256"/>
      <c r="I38" s="25" t="s">
        <v>187</v>
      </c>
      <c r="J38" s="253"/>
      <c r="K38" s="354"/>
    </row>
    <row r="39" spans="1:11" ht="12" customHeight="1" x14ac:dyDescent="0.2">
      <c r="A39" s="225"/>
      <c r="B39" s="255">
        <v>267.71699900000004</v>
      </c>
      <c r="C39" s="255">
        <v>81.165899999999993</v>
      </c>
      <c r="D39" s="255">
        <v>1696.9154310000001</v>
      </c>
      <c r="E39" s="255">
        <v>158.73596800000001</v>
      </c>
      <c r="F39" s="255">
        <v>339.37140800000998</v>
      </c>
      <c r="G39" s="255">
        <v>1787.2419519999858</v>
      </c>
      <c r="H39" s="256"/>
      <c r="I39" s="25" t="s">
        <v>188</v>
      </c>
      <c r="J39" s="287"/>
      <c r="K39" s="355"/>
    </row>
    <row r="40" spans="1:11" ht="20.100000000000001" customHeight="1" x14ac:dyDescent="0.2">
      <c r="B40" s="255">
        <v>8496.3835980000003</v>
      </c>
      <c r="C40" s="255">
        <v>2431.603721</v>
      </c>
      <c r="D40" s="255">
        <v>10402.471590000001</v>
      </c>
      <c r="E40" s="255">
        <v>4379.41651</v>
      </c>
      <c r="F40" s="255">
        <v>3113.0225000001956</v>
      </c>
      <c r="G40" s="255">
        <v>14652.045314999879</v>
      </c>
      <c r="H40" s="256"/>
      <c r="I40" s="24" t="s">
        <v>199</v>
      </c>
      <c r="J40" s="253"/>
      <c r="K40" s="354"/>
    </row>
    <row r="41" spans="1:11" x14ac:dyDescent="0.2">
      <c r="B41" s="255">
        <v>3611.9425119999996</v>
      </c>
      <c r="C41" s="255">
        <v>1033.4391519999999</v>
      </c>
      <c r="D41" s="255">
        <v>4324.4507380000005</v>
      </c>
      <c r="E41" s="255">
        <v>2028.0414949999999</v>
      </c>
      <c r="F41" s="255">
        <v>1134.3295930000895</v>
      </c>
      <c r="G41" s="255">
        <v>5702.1098039999197</v>
      </c>
      <c r="H41" s="256"/>
      <c r="I41" s="22" t="s">
        <v>172</v>
      </c>
      <c r="J41" s="253"/>
      <c r="K41" s="354"/>
    </row>
    <row r="42" spans="1:11" x14ac:dyDescent="0.2">
      <c r="B42" s="255">
        <v>4884.4410860000007</v>
      </c>
      <c r="C42" s="255">
        <v>1398.164569</v>
      </c>
      <c r="D42" s="255">
        <v>6078.0208519999996</v>
      </c>
      <c r="E42" s="255">
        <v>2351.3750150000001</v>
      </c>
      <c r="F42" s="255">
        <v>1978.6929069998441</v>
      </c>
      <c r="G42" s="255">
        <v>8949.9355110002216</v>
      </c>
      <c r="H42" s="256"/>
      <c r="I42" s="22" t="s">
        <v>200</v>
      </c>
      <c r="J42" s="253"/>
      <c r="K42" s="354"/>
    </row>
    <row r="43" spans="1:11" ht="12" customHeight="1" x14ac:dyDescent="0.2">
      <c r="A43" s="225"/>
      <c r="B43" s="255">
        <v>9814.0933490000007</v>
      </c>
      <c r="C43" s="255">
        <v>3277.6787339999996</v>
      </c>
      <c r="D43" s="255">
        <v>21270.120618999998</v>
      </c>
      <c r="E43" s="255">
        <v>3890.8954950000002</v>
      </c>
      <c r="F43" s="255">
        <v>4356.7716979999095</v>
      </c>
      <c r="G43" s="255">
        <v>41833.715476000041</v>
      </c>
      <c r="H43" s="256"/>
      <c r="I43" s="24" t="s">
        <v>119</v>
      </c>
      <c r="J43" s="292"/>
      <c r="K43" s="360"/>
    </row>
    <row r="44" spans="1:11" ht="12" customHeight="1" x14ac:dyDescent="0.2">
      <c r="A44" s="225"/>
      <c r="B44" s="255">
        <v>9385.3281110000007</v>
      </c>
      <c r="C44" s="255">
        <v>1740.2732990000002</v>
      </c>
      <c r="D44" s="255">
        <v>34343.208906</v>
      </c>
      <c r="E44" s="255">
        <v>3567.9929719999996</v>
      </c>
      <c r="F44" s="255">
        <v>4441.6761230002157</v>
      </c>
      <c r="G44" s="255">
        <v>47723.312182999856</v>
      </c>
      <c r="H44" s="256"/>
      <c r="I44" s="24" t="s">
        <v>120</v>
      </c>
      <c r="J44" s="292"/>
      <c r="K44" s="360"/>
    </row>
    <row r="45" spans="1:11" ht="12" customHeight="1" x14ac:dyDescent="0.2">
      <c r="A45" s="225"/>
      <c r="B45" s="255">
        <v>1981.9839069999998</v>
      </c>
      <c r="C45" s="255">
        <v>556.8299649999999</v>
      </c>
      <c r="D45" s="255">
        <v>4390.8583399999998</v>
      </c>
      <c r="E45" s="255">
        <v>552.90338200000008</v>
      </c>
      <c r="F45" s="255">
        <v>1239.5310670000035</v>
      </c>
      <c r="G45" s="255">
        <v>7564.5892719999974</v>
      </c>
      <c r="H45" s="256"/>
      <c r="I45" s="24" t="s">
        <v>121</v>
      </c>
      <c r="J45" s="292"/>
      <c r="K45" s="360"/>
    </row>
    <row r="46" spans="1:11" ht="12" customHeight="1" x14ac:dyDescent="0.2">
      <c r="A46" s="225"/>
      <c r="B46" s="255">
        <v>1144.9263240000002</v>
      </c>
      <c r="C46" s="255">
        <v>576.08692300000007</v>
      </c>
      <c r="D46" s="255">
        <v>3495.283727</v>
      </c>
      <c r="E46" s="255">
        <v>247.20601300000001</v>
      </c>
      <c r="F46" s="255">
        <v>1280.8095540000068</v>
      </c>
      <c r="G46" s="255">
        <v>4005.5831740000067</v>
      </c>
      <c r="H46" s="257"/>
      <c r="I46" s="24" t="s">
        <v>122</v>
      </c>
    </row>
    <row r="47" spans="1:11" s="243" customFormat="1" ht="20.100000000000001" customHeight="1" x14ac:dyDescent="0.2">
      <c r="B47" s="241">
        <v>8931.5601760000009</v>
      </c>
      <c r="C47" s="241">
        <v>3533.92346</v>
      </c>
      <c r="D47" s="241">
        <v>19703.018783</v>
      </c>
      <c r="E47" s="241">
        <v>5357.3881409999995</v>
      </c>
      <c r="F47" s="241">
        <v>467.73450399987632</v>
      </c>
      <c r="G47" s="241">
        <v>28519.500294000085</v>
      </c>
      <c r="H47" s="367"/>
      <c r="I47" s="245" t="s">
        <v>327</v>
      </c>
      <c r="J47" s="48"/>
      <c r="K47" s="329"/>
    </row>
    <row r="48" spans="1:11" s="243" customFormat="1" x14ac:dyDescent="0.2">
      <c r="A48" s="246"/>
      <c r="B48" s="255">
        <v>223.96208799999999</v>
      </c>
      <c r="C48" s="255">
        <v>96.751536000000002</v>
      </c>
      <c r="D48" s="255">
        <v>79.086339999999993</v>
      </c>
      <c r="E48" s="255">
        <v>216.93607400000002</v>
      </c>
      <c r="F48" s="255">
        <v>986.41365299999597</v>
      </c>
      <c r="G48" s="255">
        <v>320.3122640000056</v>
      </c>
      <c r="H48" s="257"/>
      <c r="I48" s="247" t="s">
        <v>328</v>
      </c>
      <c r="J48" s="48"/>
      <c r="K48" s="329"/>
    </row>
    <row r="49" spans="1:11" s="243" customFormat="1" ht="12" customHeight="1" x14ac:dyDescent="0.2">
      <c r="A49" s="246"/>
      <c r="B49" s="255">
        <v>0</v>
      </c>
      <c r="C49" s="73">
        <v>0</v>
      </c>
      <c r="D49" s="73">
        <v>65817.389593</v>
      </c>
      <c r="E49" s="255">
        <v>0</v>
      </c>
      <c r="F49" s="73">
        <v>0</v>
      </c>
      <c r="G49" s="255">
        <v>0</v>
      </c>
      <c r="H49" s="257"/>
      <c r="I49" s="247" t="s">
        <v>329</v>
      </c>
      <c r="J49" s="48"/>
      <c r="K49" s="329"/>
    </row>
    <row r="50" spans="1:11" s="258" customFormat="1" ht="5.0999999999999996" customHeight="1" x14ac:dyDescent="0.2">
      <c r="B50" s="259"/>
      <c r="C50" s="260"/>
      <c r="D50" s="260"/>
      <c r="E50" s="260"/>
      <c r="F50" s="260"/>
      <c r="G50" s="292"/>
      <c r="H50" s="233"/>
      <c r="I50" s="261"/>
      <c r="J50" s="235"/>
      <c r="K50" s="329"/>
    </row>
    <row r="51" spans="1:11" ht="36" customHeight="1" x14ac:dyDescent="0.2">
      <c r="A51" s="231"/>
      <c r="B51" s="436" t="s">
        <v>224</v>
      </c>
      <c r="C51" s="436"/>
      <c r="D51" s="436"/>
      <c r="E51" s="436"/>
      <c r="F51" s="436"/>
      <c r="G51" s="436"/>
      <c r="H51" s="436"/>
      <c r="I51" s="436"/>
      <c r="J51" s="231"/>
    </row>
    <row r="52" spans="1:11" s="361" customFormat="1" x14ac:dyDescent="0.2">
      <c r="A52" s="48"/>
      <c r="B52" s="48"/>
      <c r="C52" s="48"/>
      <c r="D52" s="48"/>
      <c r="E52" s="48"/>
      <c r="F52" s="48"/>
      <c r="G52" s="48"/>
      <c r="H52" s="48"/>
      <c r="I52" s="48"/>
      <c r="J52" s="48"/>
      <c r="K52" s="329"/>
    </row>
    <row r="53" spans="1:11" s="361" customFormat="1" x14ac:dyDescent="0.2">
      <c r="A53" s="48"/>
      <c r="B53" s="48"/>
      <c r="C53" s="48"/>
      <c r="D53" s="48"/>
      <c r="E53" s="48"/>
      <c r="F53" s="48"/>
      <c r="G53" s="48"/>
      <c r="H53" s="48"/>
      <c r="I53" s="48"/>
      <c r="J53" s="48"/>
      <c r="K53" s="329"/>
    </row>
  </sheetData>
  <mergeCells count="1">
    <mergeCell ref="B51:I51"/>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13944-C080-4AF0-B72E-2E00B6A48D18}">
  <sheetPr>
    <pageSetUpPr fitToPage="1"/>
  </sheetPr>
  <dimension ref="A15:J45"/>
  <sheetViews>
    <sheetView zoomScaleNormal="100" zoomScaleSheetLayoutView="103" workbookViewId="0"/>
  </sheetViews>
  <sheetFormatPr defaultColWidth="9.140625" defaultRowHeight="12" x14ac:dyDescent="0.2"/>
  <cols>
    <col min="1" max="1" width="3.42578125" style="48" customWidth="1"/>
    <col min="2" max="2" width="1.7109375" style="48" customWidth="1"/>
    <col min="3" max="3" width="5.5703125" style="48" customWidth="1"/>
    <col min="4" max="5" width="9.140625" style="48"/>
    <col min="6" max="6" width="9.85546875" style="48" customWidth="1"/>
    <col min="7" max="7" width="15.140625" style="48" bestFit="1" customWidth="1"/>
    <col min="8" max="8" width="9.140625" style="48"/>
    <col min="9" max="10" width="14.42578125" style="48" customWidth="1"/>
    <col min="11" max="16384" width="9.140625" style="48"/>
  </cols>
  <sheetData>
    <row r="15" spans="7:10" ht="33" x14ac:dyDescent="0.2">
      <c r="G15" s="433"/>
      <c r="H15" s="433"/>
      <c r="I15" s="433"/>
      <c r="J15" s="433"/>
    </row>
    <row r="16" spans="7:10" ht="33" x14ac:dyDescent="0.2">
      <c r="H16" s="92"/>
      <c r="I16" s="92"/>
      <c r="J16" s="92"/>
    </row>
    <row r="17" spans="1:10" ht="225" customHeight="1" x14ac:dyDescent="0.2">
      <c r="H17" s="92"/>
      <c r="I17" s="92"/>
      <c r="J17" s="92"/>
    </row>
    <row r="19" spans="1:10" ht="33" x14ac:dyDescent="0.2">
      <c r="I19" s="93"/>
      <c r="J19" s="93"/>
    </row>
    <row r="20" spans="1:10" ht="29.25" customHeight="1" x14ac:dyDescent="0.25">
      <c r="A20" s="94"/>
      <c r="B20" s="39" t="s">
        <v>289</v>
      </c>
      <c r="C20" s="40"/>
      <c r="D20" s="40"/>
      <c r="E20" s="40"/>
      <c r="F20" s="40"/>
      <c r="G20" s="41"/>
      <c r="H20" s="41"/>
      <c r="I20" s="40"/>
      <c r="J20" s="95"/>
    </row>
    <row r="21" spans="1:10" ht="12.75" customHeight="1" x14ac:dyDescent="0.25">
      <c r="A21" s="96"/>
      <c r="B21" s="42"/>
      <c r="C21" s="43"/>
      <c r="D21" s="43"/>
      <c r="E21" s="43"/>
      <c r="F21" s="43"/>
      <c r="G21" s="44"/>
      <c r="H21" s="44"/>
      <c r="I21" s="43"/>
      <c r="J21" s="97"/>
    </row>
    <row r="22" spans="1:10" ht="14.25" x14ac:dyDescent="0.25">
      <c r="A22" s="96"/>
      <c r="B22" s="45" t="s">
        <v>290</v>
      </c>
      <c r="C22" s="43"/>
      <c r="D22" s="43"/>
      <c r="E22" s="43"/>
      <c r="F22" s="46"/>
      <c r="G22" s="46"/>
      <c r="H22" s="46"/>
      <c r="I22" s="43"/>
      <c r="J22" s="47"/>
    </row>
    <row r="23" spans="1:10" ht="15" customHeight="1" x14ac:dyDescent="0.2">
      <c r="A23" s="96"/>
      <c r="B23" s="434" t="s">
        <v>291</v>
      </c>
      <c r="C23" s="434"/>
      <c r="D23" s="434"/>
      <c r="E23" s="434"/>
      <c r="F23" s="434"/>
      <c r="G23" s="434"/>
      <c r="H23" s="434"/>
      <c r="I23" s="434"/>
      <c r="J23" s="47"/>
    </row>
    <row r="24" spans="1:10" ht="15" customHeight="1" x14ac:dyDescent="0.2">
      <c r="A24" s="96"/>
      <c r="B24" s="434"/>
      <c r="C24" s="434"/>
      <c r="D24" s="434"/>
      <c r="E24" s="434"/>
      <c r="F24" s="434"/>
      <c r="G24" s="434"/>
      <c r="H24" s="434"/>
      <c r="I24" s="434"/>
      <c r="J24" s="47"/>
    </row>
    <row r="25" spans="1:10" ht="15" customHeight="1" x14ac:dyDescent="0.25">
      <c r="A25" s="96"/>
      <c r="B25" s="43"/>
      <c r="C25" s="43"/>
      <c r="D25" s="43"/>
      <c r="E25" s="43"/>
      <c r="F25" s="43"/>
      <c r="G25" s="43"/>
      <c r="H25" s="43"/>
      <c r="I25" s="43"/>
      <c r="J25" s="47"/>
    </row>
    <row r="26" spans="1:10" ht="14.25" x14ac:dyDescent="0.2">
      <c r="A26" s="96"/>
      <c r="B26" s="434" t="s">
        <v>292</v>
      </c>
      <c r="C26" s="434"/>
      <c r="D26" s="434"/>
      <c r="E26" s="434"/>
      <c r="F26" s="434"/>
      <c r="G26" s="434"/>
      <c r="H26" s="434"/>
      <c r="I26" s="434"/>
      <c r="J26" s="47"/>
    </row>
    <row r="27" spans="1:10" ht="20.25" customHeight="1" x14ac:dyDescent="0.2">
      <c r="A27" s="96"/>
      <c r="B27" s="434"/>
      <c r="C27" s="434"/>
      <c r="D27" s="434"/>
      <c r="E27" s="434"/>
      <c r="F27" s="434"/>
      <c r="G27" s="434"/>
      <c r="H27" s="434"/>
      <c r="I27" s="434"/>
      <c r="J27" s="47"/>
    </row>
    <row r="28" spans="1:10" ht="14.25" x14ac:dyDescent="0.25">
      <c r="A28" s="96"/>
      <c r="B28" s="43"/>
      <c r="C28" s="43"/>
      <c r="D28" s="43"/>
      <c r="E28" s="43"/>
      <c r="F28" s="43"/>
      <c r="G28" s="43"/>
      <c r="H28" s="43"/>
      <c r="I28" s="43"/>
      <c r="J28" s="47"/>
    </row>
    <row r="29" spans="1:10" ht="14.25" x14ac:dyDescent="0.2">
      <c r="A29" s="96"/>
      <c r="B29" s="434" t="s">
        <v>293</v>
      </c>
      <c r="C29" s="434"/>
      <c r="D29" s="434"/>
      <c r="E29" s="434"/>
      <c r="F29" s="434"/>
      <c r="G29" s="434"/>
      <c r="H29" s="434"/>
      <c r="I29" s="434"/>
      <c r="J29" s="47"/>
    </row>
    <row r="30" spans="1:10" ht="14.25" x14ac:dyDescent="0.2">
      <c r="A30" s="96"/>
      <c r="B30" s="434"/>
      <c r="C30" s="434"/>
      <c r="D30" s="434"/>
      <c r="E30" s="434"/>
      <c r="F30" s="434"/>
      <c r="G30" s="434"/>
      <c r="H30" s="434"/>
      <c r="I30" s="434"/>
      <c r="J30" s="47"/>
    </row>
    <row r="31" spans="1:10" ht="14.25" x14ac:dyDescent="0.2">
      <c r="A31" s="96"/>
      <c r="B31" s="434"/>
      <c r="C31" s="434"/>
      <c r="D31" s="434"/>
      <c r="E31" s="434"/>
      <c r="F31" s="434"/>
      <c r="G31" s="434"/>
      <c r="H31" s="434"/>
      <c r="I31" s="434"/>
      <c r="J31" s="47"/>
    </row>
    <row r="32" spans="1:10" ht="29.25" customHeight="1" x14ac:dyDescent="0.2">
      <c r="A32" s="96"/>
      <c r="B32" s="434"/>
      <c r="C32" s="434"/>
      <c r="D32" s="434"/>
      <c r="E32" s="434"/>
      <c r="F32" s="434"/>
      <c r="G32" s="434"/>
      <c r="H32" s="434"/>
      <c r="I32" s="434"/>
      <c r="J32" s="47"/>
    </row>
    <row r="33" spans="1:10" ht="28.5" customHeight="1" x14ac:dyDescent="0.2">
      <c r="A33" s="98"/>
      <c r="B33" s="435"/>
      <c r="C33" s="435"/>
      <c r="D33" s="435"/>
      <c r="E33" s="435"/>
      <c r="F33" s="435"/>
      <c r="G33" s="435"/>
      <c r="H33" s="435"/>
      <c r="I33" s="99"/>
      <c r="J33" s="100"/>
    </row>
    <row r="34" spans="1:10" ht="12" customHeight="1" x14ac:dyDescent="0.2">
      <c r="G34" s="49"/>
      <c r="H34" s="49"/>
      <c r="J34" s="49"/>
    </row>
    <row r="35" spans="1:10" ht="12" customHeight="1" x14ac:dyDescent="0.2">
      <c r="J35" s="49"/>
    </row>
    <row r="36" spans="1:10" ht="12" customHeight="1" x14ac:dyDescent="0.2">
      <c r="J36" s="49"/>
    </row>
    <row r="37" spans="1:10" ht="12" customHeight="1" x14ac:dyDescent="0.2">
      <c r="J37" s="49"/>
    </row>
    <row r="38" spans="1:10" ht="14.25" customHeight="1" x14ac:dyDescent="0.2">
      <c r="H38" s="93"/>
      <c r="I38" s="93"/>
      <c r="J38" s="93"/>
    </row>
    <row r="40" spans="1:10" ht="12" customHeight="1" x14ac:dyDescent="0.2">
      <c r="G40" s="49"/>
      <c r="H40" s="49"/>
      <c r="I40" s="49"/>
      <c r="J40" s="49"/>
    </row>
    <row r="41" spans="1:10" ht="12" customHeight="1" x14ac:dyDescent="0.2">
      <c r="G41" s="49"/>
      <c r="H41" s="49"/>
      <c r="I41" s="49"/>
      <c r="J41" s="49"/>
    </row>
    <row r="42" spans="1:10" ht="12" customHeight="1" x14ac:dyDescent="0.2">
      <c r="G42" s="49"/>
      <c r="H42" s="49"/>
      <c r="I42" s="49"/>
      <c r="J42" s="49"/>
    </row>
    <row r="43" spans="1:10" ht="12" customHeight="1" x14ac:dyDescent="0.2">
      <c r="G43" s="49"/>
      <c r="H43" s="49"/>
      <c r="I43" s="49"/>
      <c r="J43" s="49"/>
    </row>
    <row r="44" spans="1:10" ht="12" customHeight="1" x14ac:dyDescent="0.2">
      <c r="G44" s="49"/>
      <c r="H44" s="49"/>
      <c r="I44" s="49"/>
      <c r="J44" s="49"/>
    </row>
    <row r="45" spans="1:10" ht="12" customHeight="1" x14ac:dyDescent="0.2">
      <c r="G45" s="49"/>
      <c r="H45" s="49"/>
      <c r="I45" s="49"/>
      <c r="J45" s="49"/>
    </row>
  </sheetData>
  <mergeCells count="5">
    <mergeCell ref="G15:J15"/>
    <mergeCell ref="B23:I24"/>
    <mergeCell ref="B26:I27"/>
    <mergeCell ref="B29:I32"/>
    <mergeCell ref="B33:H33"/>
  </mergeCells>
  <pageMargins left="0.59055118110236204" right="0.59055118110236204" top="0.59055118110236204" bottom="0.59055118110236204" header="0.511811023622047" footer="0.511811023622047"/>
  <pageSetup paperSize="9" scale="92" orientation="portrait" r:id="rId1"/>
  <headerFooter differentOddEven="1"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ACE78-A07E-42D6-9347-2775CDCEF2BA}">
  <sheetPr>
    <pageSetUpPr fitToPage="1"/>
  </sheetPr>
  <dimension ref="A1:J50"/>
  <sheetViews>
    <sheetView showGridLines="0" zoomScaleNormal="100" zoomScaleSheetLayoutView="100" workbookViewId="0"/>
  </sheetViews>
  <sheetFormatPr defaultColWidth="9.140625" defaultRowHeight="12" x14ac:dyDescent="0.2"/>
  <cols>
    <col min="1" max="1" width="1.7109375" style="48" customWidth="1"/>
    <col min="2" max="2" width="31.7109375" style="48" customWidth="1"/>
    <col min="3" max="8" width="10.7109375" style="48" customWidth="1"/>
    <col min="9" max="10" width="1.7109375" style="48" customWidth="1"/>
    <col min="11" max="16384" width="9.140625" style="48"/>
  </cols>
  <sheetData>
    <row r="1" spans="1:10" s="227" customFormat="1" ht="16.5" x14ac:dyDescent="0.3">
      <c r="A1" s="56"/>
      <c r="B1" s="56" t="s">
        <v>264</v>
      </c>
      <c r="C1" s="56"/>
      <c r="D1" s="56"/>
      <c r="E1" s="56"/>
      <c r="F1" s="56"/>
      <c r="G1" s="56"/>
      <c r="H1" s="56"/>
      <c r="I1" s="57"/>
      <c r="J1" s="351"/>
    </row>
    <row r="2" spans="1:10" s="228" customFormat="1" ht="14.25" x14ac:dyDescent="0.2">
      <c r="B2" s="228" t="s">
        <v>321</v>
      </c>
    </row>
    <row r="3" spans="1:10" s="225" customFormat="1" ht="21" customHeight="1" x14ac:dyDescent="0.2">
      <c r="A3" s="229"/>
      <c r="B3" s="218" t="s">
        <v>566</v>
      </c>
      <c r="C3" s="218"/>
      <c r="D3" s="218"/>
      <c r="E3" s="218"/>
      <c r="F3" s="218"/>
      <c r="G3" s="218"/>
      <c r="H3" s="230" t="s">
        <v>226</v>
      </c>
      <c r="I3" s="218"/>
    </row>
    <row r="4" spans="1:10" ht="20.100000000000001" customHeight="1" x14ac:dyDescent="0.2">
      <c r="A4" s="234"/>
      <c r="B4" s="262"/>
      <c r="C4" s="263" t="s">
        <v>22</v>
      </c>
      <c r="D4" s="263" t="s">
        <v>28</v>
      </c>
      <c r="E4" s="263" t="s">
        <v>30</v>
      </c>
      <c r="F4" s="263" t="s">
        <v>27</v>
      </c>
      <c r="G4" s="263" t="s">
        <v>26</v>
      </c>
      <c r="H4" s="264" t="s">
        <v>31</v>
      </c>
      <c r="I4" s="231"/>
    </row>
    <row r="5" spans="1:10" s="240" customFormat="1" ht="20.100000000000001" customHeight="1" x14ac:dyDescent="0.25">
      <c r="A5" s="236"/>
      <c r="B5" s="26" t="s">
        <v>55</v>
      </c>
      <c r="C5" s="11">
        <v>3604332.363326</v>
      </c>
      <c r="D5" s="11">
        <v>189451.68167400002</v>
      </c>
      <c r="E5" s="11">
        <v>3475.9844410000005</v>
      </c>
      <c r="F5" s="11">
        <v>224767.93474699996</v>
      </c>
      <c r="G5" s="11">
        <v>231069.01129699996</v>
      </c>
      <c r="H5" s="12">
        <v>355530.04503600008</v>
      </c>
    </row>
    <row r="6" spans="1:10" ht="20.100000000000001" customHeight="1" x14ac:dyDescent="0.2">
      <c r="B6" s="26" t="s">
        <v>316</v>
      </c>
      <c r="C6" s="11">
        <v>2053269.0482999999</v>
      </c>
      <c r="D6" s="11">
        <v>112622.55752799999</v>
      </c>
      <c r="E6" s="11">
        <v>1484.4226650000001</v>
      </c>
      <c r="F6" s="11">
        <v>105012.20372199999</v>
      </c>
      <c r="G6" s="11">
        <v>124929.200986</v>
      </c>
      <c r="H6" s="12">
        <v>203356.04570699998</v>
      </c>
    </row>
    <row r="7" spans="1:10" ht="12" customHeight="1" x14ac:dyDescent="0.2">
      <c r="A7" s="225"/>
      <c r="B7" s="25" t="s">
        <v>187</v>
      </c>
      <c r="C7" s="11">
        <v>615101.99365299998</v>
      </c>
      <c r="D7" s="11">
        <v>26163.862558000001</v>
      </c>
      <c r="E7" s="11">
        <v>208.50747999999999</v>
      </c>
      <c r="F7" s="11">
        <v>35549.125017999992</v>
      </c>
      <c r="G7" s="11">
        <v>33508.068798</v>
      </c>
      <c r="H7" s="12">
        <v>77505.882557999998</v>
      </c>
    </row>
    <row r="8" spans="1:10" ht="12" customHeight="1" x14ac:dyDescent="0.2">
      <c r="A8" s="225"/>
      <c r="B8" s="25" t="s">
        <v>188</v>
      </c>
      <c r="C8" s="11">
        <v>1438167.0546179998</v>
      </c>
      <c r="D8" s="11">
        <v>86458.694952999998</v>
      </c>
      <c r="E8" s="11">
        <v>1275.9151810000001</v>
      </c>
      <c r="F8" s="11">
        <v>69463.078693999996</v>
      </c>
      <c r="G8" s="11">
        <v>91421.132179000007</v>
      </c>
      <c r="H8" s="12">
        <v>125850.16313899998</v>
      </c>
    </row>
    <row r="9" spans="1:10" ht="20.100000000000001" customHeight="1" x14ac:dyDescent="0.2">
      <c r="B9" s="26" t="s">
        <v>152</v>
      </c>
      <c r="C9" s="11">
        <v>1444058.7102689999</v>
      </c>
      <c r="D9" s="11">
        <v>70820.022238000005</v>
      </c>
      <c r="E9" s="11">
        <v>1864.1647070000001</v>
      </c>
      <c r="F9" s="11">
        <v>112305.91450700001</v>
      </c>
      <c r="G9" s="11">
        <v>100185.05374299998</v>
      </c>
      <c r="H9" s="12">
        <v>145899.14310300004</v>
      </c>
    </row>
    <row r="10" spans="1:10" ht="12" customHeight="1" x14ac:dyDescent="0.2">
      <c r="A10" s="225"/>
      <c r="B10" s="25" t="s">
        <v>187</v>
      </c>
      <c r="C10" s="11">
        <v>479144.34912699991</v>
      </c>
      <c r="D10" s="11">
        <v>21258.068330999999</v>
      </c>
      <c r="E10" s="11">
        <v>1522.0108700000001</v>
      </c>
      <c r="F10" s="11">
        <v>47029.912547</v>
      </c>
      <c r="G10" s="11">
        <v>31399.947459999999</v>
      </c>
      <c r="H10" s="12">
        <v>78391.10619000002</v>
      </c>
    </row>
    <row r="11" spans="1:10" ht="12" customHeight="1" x14ac:dyDescent="0.2">
      <c r="A11" s="225"/>
      <c r="B11" s="25" t="s">
        <v>188</v>
      </c>
      <c r="C11" s="11">
        <v>964912.50426500011</v>
      </c>
      <c r="D11" s="11">
        <v>49561.952898000003</v>
      </c>
      <c r="E11" s="11">
        <v>342.15383500000002</v>
      </c>
      <c r="F11" s="11">
        <v>65275.951449</v>
      </c>
      <c r="G11" s="11">
        <v>68785.107772999996</v>
      </c>
      <c r="H11" s="12">
        <v>67507.93740000001</v>
      </c>
    </row>
    <row r="12" spans="1:10" ht="20.100000000000001" customHeight="1" x14ac:dyDescent="0.2">
      <c r="B12" s="242" t="s">
        <v>189</v>
      </c>
      <c r="C12" s="11">
        <v>883363.81209499994</v>
      </c>
      <c r="D12" s="11">
        <v>42826.915831999991</v>
      </c>
      <c r="E12" s="11">
        <v>647.35137099999997</v>
      </c>
      <c r="F12" s="11">
        <v>67314.813857999994</v>
      </c>
      <c r="G12" s="11">
        <v>55679.773472000001</v>
      </c>
      <c r="H12" s="12">
        <v>105700.60750700001</v>
      </c>
    </row>
    <row r="13" spans="1:10" ht="12" customHeight="1" x14ac:dyDescent="0.2">
      <c r="A13" s="225"/>
      <c r="B13" s="25" t="s">
        <v>190</v>
      </c>
      <c r="C13" s="11">
        <v>299332.78685600008</v>
      </c>
      <c r="D13" s="11">
        <v>16915.472923000001</v>
      </c>
      <c r="E13" s="11">
        <v>604.45670599999994</v>
      </c>
      <c r="F13" s="11">
        <v>25373.327109000002</v>
      </c>
      <c r="G13" s="11">
        <v>33522.424756999993</v>
      </c>
      <c r="H13" s="12">
        <v>17587.360447999999</v>
      </c>
    </row>
    <row r="14" spans="1:10" ht="12" customHeight="1" x14ac:dyDescent="0.2">
      <c r="A14" s="225"/>
      <c r="B14" s="25" t="s">
        <v>191</v>
      </c>
      <c r="C14" s="11">
        <v>121602.28790799998</v>
      </c>
      <c r="D14" s="11">
        <v>6461.7491260000015</v>
      </c>
      <c r="E14" s="11">
        <v>116.28270500000001</v>
      </c>
      <c r="F14" s="11">
        <v>8250.4477020000013</v>
      </c>
      <c r="G14" s="11">
        <v>5255.2340780000013</v>
      </c>
      <c r="H14" s="12">
        <v>9736.4168039999986</v>
      </c>
    </row>
    <row r="15" spans="1:10" ht="12" customHeight="1" x14ac:dyDescent="0.2">
      <c r="A15" s="225"/>
      <c r="B15" s="25" t="s">
        <v>197</v>
      </c>
      <c r="C15" s="11">
        <v>71077.910130999997</v>
      </c>
      <c r="D15" s="11">
        <v>2011.0438750000001</v>
      </c>
      <c r="E15" s="11">
        <v>463.75078500000001</v>
      </c>
      <c r="F15" s="11">
        <v>5933.6442990000005</v>
      </c>
      <c r="G15" s="11">
        <v>2281.5715970000001</v>
      </c>
      <c r="H15" s="12">
        <v>7268.6237149999997</v>
      </c>
    </row>
    <row r="16" spans="1:10" ht="12" customHeight="1" x14ac:dyDescent="0.2">
      <c r="A16" s="225"/>
      <c r="B16" s="25" t="s">
        <v>198</v>
      </c>
      <c r="C16" s="11">
        <v>61211.904014999993</v>
      </c>
      <c r="D16" s="11">
        <v>2546.9211490000002</v>
      </c>
      <c r="E16" s="11">
        <v>31.573632</v>
      </c>
      <c r="F16" s="11">
        <v>5401.7518339999997</v>
      </c>
      <c r="G16" s="11">
        <v>3347.9484199999997</v>
      </c>
      <c r="H16" s="12">
        <v>5540.6361850000003</v>
      </c>
    </row>
    <row r="17" spans="1:9" ht="12" customHeight="1" x14ac:dyDescent="0.2">
      <c r="A17" s="225"/>
      <c r="B17" s="25" t="s">
        <v>194</v>
      </c>
      <c r="C17" s="11">
        <v>7470.009263999993</v>
      </c>
      <c r="D17" s="11">
        <v>57.919333000012557</v>
      </c>
      <c r="E17" s="11">
        <v>0.74950800000010531</v>
      </c>
      <c r="F17" s="11">
        <v>31.929705000002286</v>
      </c>
      <c r="G17" s="11">
        <v>98.10141899996961</v>
      </c>
      <c r="H17" s="12">
        <v>65.498444000026211</v>
      </c>
    </row>
    <row r="18" spans="1:9" ht="20.100000000000001" customHeight="1" x14ac:dyDescent="0.2">
      <c r="B18" s="26" t="s">
        <v>153</v>
      </c>
      <c r="C18" s="11">
        <v>107004.78301599999</v>
      </c>
      <c r="D18" s="11">
        <v>6009.1129920000012</v>
      </c>
      <c r="E18" s="11">
        <v>127.39706100000001</v>
      </c>
      <c r="F18" s="11">
        <v>7449.8674959999998</v>
      </c>
      <c r="G18" s="11">
        <v>5954.7566500000003</v>
      </c>
      <c r="H18" s="12">
        <v>6274.8634240000001</v>
      </c>
    </row>
    <row r="19" spans="1:9" ht="12" customHeight="1" x14ac:dyDescent="0.2">
      <c r="A19" s="225"/>
      <c r="B19" s="25" t="s">
        <v>187</v>
      </c>
      <c r="C19" s="11">
        <v>59058.617389999992</v>
      </c>
      <c r="D19" s="11">
        <v>3428.7019140000002</v>
      </c>
      <c r="E19" s="11">
        <v>114.22496700000001</v>
      </c>
      <c r="F19" s="11">
        <v>3998.7562889999995</v>
      </c>
      <c r="G19" s="11">
        <v>3053.9786949999998</v>
      </c>
      <c r="H19" s="12">
        <v>4278.4894510000004</v>
      </c>
    </row>
    <row r="20" spans="1:9" ht="12" customHeight="1" x14ac:dyDescent="0.2">
      <c r="A20" s="225"/>
      <c r="B20" s="25" t="s">
        <v>188</v>
      </c>
      <c r="C20" s="11">
        <v>47946.451353999997</v>
      </c>
      <c r="D20" s="11">
        <v>2580.4377150000005</v>
      </c>
      <c r="E20" s="11">
        <v>13.172092999999998</v>
      </c>
      <c r="F20" s="11">
        <v>3451.1107000000002</v>
      </c>
      <c r="G20" s="11">
        <v>2900.7779519999999</v>
      </c>
      <c r="H20" s="12">
        <v>1996.4239650000002</v>
      </c>
    </row>
    <row r="21" spans="1:9" ht="20.100000000000001" customHeight="1" x14ac:dyDescent="0.2">
      <c r="B21" s="26" t="s">
        <v>199</v>
      </c>
      <c r="C21" s="11">
        <v>2478597.0987400003</v>
      </c>
      <c r="D21" s="11">
        <v>133922.53157699999</v>
      </c>
      <c r="E21" s="11">
        <v>284.66591</v>
      </c>
      <c r="F21" s="11">
        <v>167785.90242900001</v>
      </c>
      <c r="G21" s="11">
        <v>165351.02421399998</v>
      </c>
      <c r="H21" s="12">
        <v>254742.73341299995</v>
      </c>
    </row>
    <row r="22" spans="1:9" x14ac:dyDescent="0.2">
      <c r="B22" s="22" t="s">
        <v>172</v>
      </c>
      <c r="C22" s="11">
        <v>1098473.2855150001</v>
      </c>
      <c r="D22" s="11">
        <v>60921.314945999999</v>
      </c>
      <c r="E22" s="11">
        <v>45.681957000000004</v>
      </c>
      <c r="F22" s="11">
        <v>83669.449348000009</v>
      </c>
      <c r="G22" s="11">
        <v>59967.349204999984</v>
      </c>
      <c r="H22" s="12">
        <v>137036.50820699998</v>
      </c>
    </row>
    <row r="23" spans="1:9" x14ac:dyDescent="0.2">
      <c r="B23" s="22" t="s">
        <v>200</v>
      </c>
      <c r="C23" s="11">
        <v>1380123.8132250002</v>
      </c>
      <c r="D23" s="11">
        <v>73001.216630999988</v>
      </c>
      <c r="E23" s="11">
        <v>238.98395300000001</v>
      </c>
      <c r="F23" s="11">
        <v>84116.453081</v>
      </c>
      <c r="G23" s="11">
        <v>105383.675009</v>
      </c>
      <c r="H23" s="12">
        <v>117706.22520599997</v>
      </c>
    </row>
    <row r="24" spans="1:9" ht="12" customHeight="1" x14ac:dyDescent="0.2">
      <c r="A24" s="225"/>
      <c r="B24" s="24" t="s">
        <v>119</v>
      </c>
      <c r="C24" s="11">
        <v>426979.67817599996</v>
      </c>
      <c r="D24" s="11">
        <v>18149.478184</v>
      </c>
      <c r="E24" s="11">
        <v>407.45448099999999</v>
      </c>
      <c r="F24" s="11">
        <v>23198.230195</v>
      </c>
      <c r="G24" s="11">
        <v>30723.853818999996</v>
      </c>
      <c r="H24" s="12">
        <v>34767.526522</v>
      </c>
    </row>
    <row r="25" spans="1:9" ht="12" customHeight="1" x14ac:dyDescent="0.2">
      <c r="A25" s="225"/>
      <c r="B25" s="24" t="s">
        <v>120</v>
      </c>
      <c r="C25" s="11">
        <v>462125.54266800004</v>
      </c>
      <c r="D25" s="11">
        <v>24820.203577</v>
      </c>
      <c r="E25" s="11">
        <v>1188.5026819999998</v>
      </c>
      <c r="F25" s="11">
        <v>25082.714662999999</v>
      </c>
      <c r="G25" s="11">
        <v>26750.035973999999</v>
      </c>
      <c r="H25" s="12">
        <v>27547.274807999998</v>
      </c>
    </row>
    <row r="26" spans="1:9" ht="12" customHeight="1" x14ac:dyDescent="0.2">
      <c r="A26" s="225"/>
      <c r="B26" s="24" t="s">
        <v>121</v>
      </c>
      <c r="C26" s="11">
        <v>146408.54006899998</v>
      </c>
      <c r="D26" s="11">
        <v>8638.6979450000017</v>
      </c>
      <c r="E26" s="11">
        <v>683.91447400000004</v>
      </c>
      <c r="F26" s="11">
        <v>7020.5373269999991</v>
      </c>
      <c r="G26" s="11">
        <v>5996.1184410000005</v>
      </c>
      <c r="H26" s="12">
        <v>16211.370439</v>
      </c>
    </row>
    <row r="27" spans="1:9" ht="12" customHeight="1" x14ac:dyDescent="0.2">
      <c r="A27" s="225"/>
      <c r="B27" s="24" t="s">
        <v>122</v>
      </c>
      <c r="C27" s="11">
        <v>90221.202019999997</v>
      </c>
      <c r="D27" s="11">
        <v>3920.7230290000007</v>
      </c>
      <c r="E27" s="11">
        <v>911.4468720000001</v>
      </c>
      <c r="F27" s="11">
        <v>1680.580447</v>
      </c>
      <c r="G27" s="11">
        <v>2247.9101489999998</v>
      </c>
      <c r="H27" s="12">
        <v>22261.107906000001</v>
      </c>
    </row>
    <row r="28" spans="1:9" s="243" customFormat="1" ht="20.100000000000001" customHeight="1" x14ac:dyDescent="0.2">
      <c r="B28" s="245" t="s">
        <v>327</v>
      </c>
      <c r="C28" s="11">
        <v>290925.80231</v>
      </c>
      <c r="D28" s="11">
        <v>13999.327326999997</v>
      </c>
      <c r="E28" s="11">
        <v>93.211635999999999</v>
      </c>
      <c r="F28" s="11">
        <v>17843.766315000001</v>
      </c>
      <c r="G28" s="11">
        <v>24758.049096999999</v>
      </c>
      <c r="H28" s="12">
        <v>22309.962041999999</v>
      </c>
    </row>
    <row r="29" spans="1:9" s="243" customFormat="1" ht="12" customHeight="1" x14ac:dyDescent="0.2">
      <c r="A29" s="246"/>
      <c r="B29" s="247" t="s">
        <v>328</v>
      </c>
      <c r="C29" s="11">
        <v>60032.303138000003</v>
      </c>
      <c r="D29" s="11">
        <v>1659.2282539999999</v>
      </c>
      <c r="E29" s="11">
        <v>31.701993999999999</v>
      </c>
      <c r="F29" s="11">
        <v>1329.7304429999999</v>
      </c>
      <c r="G29" s="11">
        <v>5310.8767939999998</v>
      </c>
      <c r="H29" s="12">
        <v>2534.4340050000001</v>
      </c>
    </row>
    <row r="30" spans="1:9" s="240" customFormat="1" ht="3" customHeight="1" x14ac:dyDescent="0.2">
      <c r="A30" s="246"/>
      <c r="B30" s="247"/>
      <c r="C30" s="297"/>
      <c r="D30" s="297"/>
      <c r="E30" s="297"/>
      <c r="F30" s="297"/>
      <c r="G30" s="297"/>
      <c r="H30" s="362"/>
      <c r="I30" s="253"/>
    </row>
    <row r="31" spans="1:9" s="273" customFormat="1" ht="20.100000000000001" customHeight="1" x14ac:dyDescent="0.2">
      <c r="A31" s="320"/>
      <c r="B31" s="321" t="s">
        <v>56</v>
      </c>
      <c r="C31" s="322">
        <v>162921.78547199999</v>
      </c>
      <c r="D31" s="322">
        <v>7888.0074080000004</v>
      </c>
      <c r="E31" s="322">
        <v>2376.8753729999999</v>
      </c>
      <c r="F31" s="322">
        <v>22867.620146999998</v>
      </c>
      <c r="G31" s="322">
        <v>5895.9938980000006</v>
      </c>
      <c r="H31" s="323">
        <v>6746.7442209999999</v>
      </c>
      <c r="I31" s="358"/>
    </row>
    <row r="32" spans="1:9" ht="20.100000000000001" customHeight="1" x14ac:dyDescent="0.2">
      <c r="B32" s="26" t="s">
        <v>316</v>
      </c>
      <c r="C32" s="11">
        <v>78353.603474999982</v>
      </c>
      <c r="D32" s="11">
        <v>3779.5715830000004</v>
      </c>
      <c r="E32" s="11">
        <v>798.39587800000004</v>
      </c>
      <c r="F32" s="11">
        <v>7794.752246</v>
      </c>
      <c r="G32" s="11">
        <v>1677.8702229999999</v>
      </c>
      <c r="H32" s="12">
        <v>3773.7273339999997</v>
      </c>
    </row>
    <row r="33" spans="1:8" ht="12" customHeight="1" x14ac:dyDescent="0.2">
      <c r="A33" s="225"/>
      <c r="B33" s="25" t="s">
        <v>187</v>
      </c>
      <c r="C33" s="11">
        <v>41326.079038999997</v>
      </c>
      <c r="D33" s="11">
        <v>1452.393466</v>
      </c>
      <c r="E33" s="11">
        <v>563.14679799999999</v>
      </c>
      <c r="F33" s="11">
        <v>5483.68462</v>
      </c>
      <c r="G33" s="11">
        <v>754.94779500000004</v>
      </c>
      <c r="H33" s="12">
        <v>2120.7955849999998</v>
      </c>
    </row>
    <row r="34" spans="1:8" ht="12" customHeight="1" x14ac:dyDescent="0.2">
      <c r="A34" s="225"/>
      <c r="B34" s="25" t="s">
        <v>188</v>
      </c>
      <c r="C34" s="11">
        <v>37027.524420999995</v>
      </c>
      <c r="D34" s="11">
        <v>2327.1781140000003</v>
      </c>
      <c r="E34" s="11">
        <v>235.24907999999999</v>
      </c>
      <c r="F34" s="11">
        <v>2311.0676250000001</v>
      </c>
      <c r="G34" s="11">
        <v>922.92242599999986</v>
      </c>
      <c r="H34" s="12">
        <v>1652.931748</v>
      </c>
    </row>
    <row r="35" spans="1:8" ht="20.100000000000001" customHeight="1" x14ac:dyDescent="0.2">
      <c r="B35" s="26" t="s">
        <v>152</v>
      </c>
      <c r="C35" s="11">
        <v>71349.110401999991</v>
      </c>
      <c r="D35" s="11">
        <v>3186.0813270000008</v>
      </c>
      <c r="E35" s="11">
        <v>1139.6331759999998</v>
      </c>
      <c r="F35" s="11">
        <v>9442.8451580000001</v>
      </c>
      <c r="G35" s="11">
        <v>3607.9858679999998</v>
      </c>
      <c r="H35" s="12">
        <v>2499.8768190000001</v>
      </c>
    </row>
    <row r="36" spans="1:8" ht="12" customHeight="1" x14ac:dyDescent="0.2">
      <c r="A36" s="225"/>
      <c r="B36" s="25" t="s">
        <v>187</v>
      </c>
      <c r="C36" s="11">
        <v>14871.649874999999</v>
      </c>
      <c r="D36" s="11">
        <v>683.40815399999997</v>
      </c>
      <c r="E36" s="11">
        <v>360.42651499999999</v>
      </c>
      <c r="F36" s="11">
        <v>2106.996267</v>
      </c>
      <c r="G36" s="11">
        <v>492.863923</v>
      </c>
      <c r="H36" s="12">
        <v>1170.08304</v>
      </c>
    </row>
    <row r="37" spans="1:8" ht="12" customHeight="1" x14ac:dyDescent="0.2">
      <c r="A37" s="225"/>
      <c r="B37" s="25" t="s">
        <v>188</v>
      </c>
      <c r="C37" s="11">
        <v>56477.583255999998</v>
      </c>
      <c r="D37" s="11">
        <v>2502.7231700000002</v>
      </c>
      <c r="E37" s="11">
        <v>779.20665999999994</v>
      </c>
      <c r="F37" s="11">
        <v>7335.8488889999999</v>
      </c>
      <c r="G37" s="11">
        <v>3115.1224439999996</v>
      </c>
      <c r="H37" s="12">
        <v>1329.7937769999999</v>
      </c>
    </row>
    <row r="38" spans="1:8" ht="20.100000000000001" customHeight="1" x14ac:dyDescent="0.2">
      <c r="B38" s="242" t="s">
        <v>189</v>
      </c>
      <c r="C38" s="11">
        <v>30839.878583999998</v>
      </c>
      <c r="D38" s="11">
        <v>1538.617915</v>
      </c>
      <c r="E38" s="11">
        <v>9.2719179999999994</v>
      </c>
      <c r="F38" s="11">
        <v>3479.4243280000001</v>
      </c>
      <c r="G38" s="11">
        <v>955.65691799999991</v>
      </c>
      <c r="H38" s="12">
        <v>1016.5091869999999</v>
      </c>
    </row>
    <row r="39" spans="1:8" ht="12" customHeight="1" x14ac:dyDescent="0.2">
      <c r="A39" s="225"/>
      <c r="B39" s="25" t="s">
        <v>190</v>
      </c>
      <c r="C39" s="11">
        <v>9662.4971650000007</v>
      </c>
      <c r="D39" s="11">
        <v>292.163813</v>
      </c>
      <c r="E39" s="11">
        <v>628.54225700000006</v>
      </c>
      <c r="F39" s="11">
        <v>2435.8150150000001</v>
      </c>
      <c r="G39" s="11">
        <v>265.228318</v>
      </c>
      <c r="H39" s="12">
        <v>516.02313700000002</v>
      </c>
    </row>
    <row r="40" spans="1:8" ht="12" customHeight="1" x14ac:dyDescent="0.2">
      <c r="A40" s="225"/>
      <c r="B40" s="25" t="s">
        <v>191</v>
      </c>
      <c r="C40" s="11">
        <v>21961.696805</v>
      </c>
      <c r="D40" s="11">
        <v>1078.452368</v>
      </c>
      <c r="E40" s="11">
        <v>436.07799999999997</v>
      </c>
      <c r="F40" s="11">
        <v>1689.71252</v>
      </c>
      <c r="G40" s="11">
        <v>2166.7479389999999</v>
      </c>
      <c r="H40" s="12">
        <v>85.783325000000005</v>
      </c>
    </row>
    <row r="41" spans="1:8" ht="12" customHeight="1" x14ac:dyDescent="0.2">
      <c r="A41" s="225"/>
      <c r="B41" s="25" t="s">
        <v>197</v>
      </c>
      <c r="C41" s="11">
        <v>7187.9343989999998</v>
      </c>
      <c r="D41" s="11">
        <v>84.855953</v>
      </c>
      <c r="E41" s="11">
        <v>65.691000000000003</v>
      </c>
      <c r="F41" s="11">
        <v>1786.7411079999999</v>
      </c>
      <c r="G41" s="11">
        <v>219.585463</v>
      </c>
      <c r="H41" s="12">
        <v>694.23092300000008</v>
      </c>
    </row>
    <row r="42" spans="1:8" ht="12" customHeight="1" x14ac:dyDescent="0.2">
      <c r="A42" s="225"/>
      <c r="B42" s="25" t="s">
        <v>198</v>
      </c>
      <c r="C42" s="11">
        <v>1619.4409000000001</v>
      </c>
      <c r="D42" s="11">
        <v>191.96009400000003</v>
      </c>
      <c r="E42" s="11">
        <v>0</v>
      </c>
      <c r="F42" s="11">
        <v>51.203182000000005</v>
      </c>
      <c r="G42" s="11">
        <v>0.77272700000000005</v>
      </c>
      <c r="H42" s="12">
        <v>187.33003200000002</v>
      </c>
    </row>
    <row r="43" spans="1:8" ht="12" customHeight="1" x14ac:dyDescent="0.2">
      <c r="A43" s="225"/>
      <c r="B43" s="25" t="s">
        <v>194</v>
      </c>
      <c r="C43" s="11">
        <v>77.662548999986029</v>
      </c>
      <c r="D43" s="11">
        <v>3.1184000000394008E-2</v>
      </c>
      <c r="E43" s="11">
        <v>5.0000999999838314E-2</v>
      </c>
      <c r="F43" s="11">
        <v>-5.0994999999602442E-2</v>
      </c>
      <c r="G43" s="11">
        <v>-5.4970000001048902E-3</v>
      </c>
      <c r="H43" s="12">
        <v>2.1500000002561137E-4</v>
      </c>
    </row>
    <row r="44" spans="1:8" ht="20.100000000000001" customHeight="1" x14ac:dyDescent="0.2">
      <c r="B44" s="26" t="s">
        <v>153</v>
      </c>
      <c r="C44" s="11">
        <v>13219.087139000003</v>
      </c>
      <c r="D44" s="11">
        <v>922.35549300000002</v>
      </c>
      <c r="E44" s="11">
        <v>438.846362</v>
      </c>
      <c r="F44" s="11">
        <v>5630.0232410000008</v>
      </c>
      <c r="G44" s="11">
        <v>610.13730199999998</v>
      </c>
      <c r="H44" s="12">
        <v>473.140559</v>
      </c>
    </row>
    <row r="45" spans="1:8" ht="12" customHeight="1" x14ac:dyDescent="0.2">
      <c r="A45" s="225"/>
      <c r="B45" s="25" t="s">
        <v>187</v>
      </c>
      <c r="C45" s="11">
        <v>10941.100858000002</v>
      </c>
      <c r="D45" s="11">
        <v>486.71220700000003</v>
      </c>
      <c r="E45" s="11">
        <v>86.373700999999997</v>
      </c>
      <c r="F45" s="11">
        <v>5319.7505140000003</v>
      </c>
      <c r="G45" s="11">
        <v>447.91441800000001</v>
      </c>
      <c r="H45" s="12">
        <v>409.77008799999999</v>
      </c>
    </row>
    <row r="46" spans="1:8" ht="12" customHeight="1" x14ac:dyDescent="0.2">
      <c r="A46" s="225"/>
      <c r="B46" s="25" t="s">
        <v>188</v>
      </c>
      <c r="C46" s="11">
        <v>2277.963917</v>
      </c>
      <c r="D46" s="11">
        <v>435.64328399999994</v>
      </c>
      <c r="E46" s="11">
        <v>352.47266000000002</v>
      </c>
      <c r="F46" s="11">
        <v>310.27272600000003</v>
      </c>
      <c r="G46" s="11">
        <v>162.222883</v>
      </c>
      <c r="H46" s="12">
        <v>63.370471000000002</v>
      </c>
    </row>
    <row r="47" spans="1:8" s="243" customFormat="1" ht="20.100000000000001" customHeight="1" x14ac:dyDescent="0.2">
      <c r="B47" s="245" t="s">
        <v>327</v>
      </c>
      <c r="C47" s="11">
        <v>887.48974499999997</v>
      </c>
      <c r="D47" s="11">
        <v>200.17807999999999</v>
      </c>
      <c r="E47" s="11">
        <v>0</v>
      </c>
      <c r="F47" s="11">
        <v>72.010000000000005</v>
      </c>
      <c r="G47" s="11">
        <v>17.062011999999999</v>
      </c>
      <c r="H47" s="12">
        <v>12.894736</v>
      </c>
    </row>
    <row r="48" spans="1:8" s="243" customFormat="1" ht="11.25" customHeight="1" x14ac:dyDescent="0.2">
      <c r="A48" s="246"/>
      <c r="B48" s="247" t="s">
        <v>328</v>
      </c>
      <c r="C48" s="11">
        <v>307.42021600000004</v>
      </c>
      <c r="D48" s="11">
        <v>187.98659900000001</v>
      </c>
      <c r="E48" s="11">
        <v>0</v>
      </c>
      <c r="F48" s="11">
        <v>0</v>
      </c>
      <c r="G48" s="11">
        <v>38.621001</v>
      </c>
      <c r="H48" s="12">
        <v>0</v>
      </c>
    </row>
    <row r="49" spans="1:10" s="258" customFormat="1" ht="5.0999999999999996" customHeight="1" x14ac:dyDescent="0.2">
      <c r="C49" s="276"/>
      <c r="D49" s="276"/>
      <c r="E49" s="276"/>
      <c r="F49" s="276"/>
      <c r="G49" s="276"/>
    </row>
    <row r="50" spans="1:10" ht="36" customHeight="1" x14ac:dyDescent="0.2">
      <c r="A50" s="277" t="s">
        <v>3</v>
      </c>
      <c r="B50" s="436" t="s">
        <v>219</v>
      </c>
      <c r="C50" s="436"/>
      <c r="D50" s="436"/>
      <c r="E50" s="436"/>
      <c r="F50" s="436"/>
      <c r="G50" s="436"/>
      <c r="H50" s="436"/>
      <c r="I50" s="349"/>
      <c r="J50" s="352"/>
    </row>
  </sheetData>
  <mergeCells count="1">
    <mergeCell ref="B50:H50"/>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687AA-7EFB-4160-8A3B-9A96E7B28B7B}">
  <sheetPr>
    <pageSetUpPr fitToPage="1"/>
  </sheetPr>
  <dimension ref="A1:K50"/>
  <sheetViews>
    <sheetView showGridLines="0" zoomScaleNormal="100" zoomScaleSheetLayoutView="100" workbookViewId="0"/>
  </sheetViews>
  <sheetFormatPr defaultColWidth="9.140625" defaultRowHeight="12" x14ac:dyDescent="0.2"/>
  <cols>
    <col min="1" max="1" width="1.7109375" style="48" customWidth="1"/>
    <col min="2" max="7" width="10.7109375" style="48" customWidth="1"/>
    <col min="8" max="8" width="1.7109375" style="48" customWidth="1"/>
    <col min="9" max="9" width="29.85546875" style="48" customWidth="1"/>
    <col min="10" max="10" width="1.7109375" style="48" customWidth="1"/>
    <col min="11" max="11" width="1.7109375" style="329" customWidth="1"/>
    <col min="12" max="16384" width="9.140625" style="48"/>
  </cols>
  <sheetData>
    <row r="1" spans="1:11" s="227" customFormat="1" ht="16.5" x14ac:dyDescent="0.3">
      <c r="A1" s="56"/>
      <c r="B1" s="56" t="s">
        <v>264</v>
      </c>
      <c r="C1" s="56"/>
      <c r="D1" s="56"/>
      <c r="E1" s="56"/>
      <c r="F1" s="56"/>
      <c r="G1" s="56"/>
      <c r="H1" s="56"/>
      <c r="I1" s="57"/>
      <c r="J1" s="226"/>
      <c r="K1" s="326"/>
    </row>
    <row r="2" spans="1:11" s="228" customFormat="1" ht="14.25" x14ac:dyDescent="0.2">
      <c r="B2" s="228" t="s">
        <v>321</v>
      </c>
      <c r="I2" s="295"/>
      <c r="K2" s="327"/>
    </row>
    <row r="3" spans="1:11" s="225" customFormat="1" ht="21" customHeight="1" x14ac:dyDescent="0.2">
      <c r="A3" s="229"/>
      <c r="B3" s="218" t="s">
        <v>566</v>
      </c>
      <c r="C3" s="218"/>
      <c r="D3" s="218"/>
      <c r="E3" s="218"/>
      <c r="F3" s="218"/>
      <c r="G3" s="218"/>
      <c r="H3" s="218"/>
      <c r="I3" s="230" t="s">
        <v>227</v>
      </c>
      <c r="J3" s="218"/>
      <c r="K3" s="328"/>
    </row>
    <row r="4" spans="1:11" ht="20.100000000000001" customHeight="1" x14ac:dyDescent="0.2">
      <c r="A4" s="231"/>
      <c r="B4" s="232" t="s">
        <v>23</v>
      </c>
      <c r="C4" s="232" t="s">
        <v>25</v>
      </c>
      <c r="D4" s="232" t="s">
        <v>34</v>
      </c>
      <c r="E4" s="232" t="s">
        <v>36</v>
      </c>
      <c r="F4" s="232" t="s">
        <v>24</v>
      </c>
      <c r="G4" s="232" t="s">
        <v>38</v>
      </c>
      <c r="H4" s="238"/>
      <c r="I4" s="279"/>
    </row>
    <row r="5" spans="1:11" s="240" customFormat="1" ht="20.100000000000001" customHeight="1" x14ac:dyDescent="0.25">
      <c r="A5" s="236"/>
      <c r="B5" s="241">
        <v>856697.35788799997</v>
      </c>
      <c r="C5" s="241">
        <v>362779.87095700001</v>
      </c>
      <c r="D5" s="241">
        <v>184085.51332199998</v>
      </c>
      <c r="E5" s="241">
        <v>31033.020568000007</v>
      </c>
      <c r="F5" s="241">
        <v>588402.67455499992</v>
      </c>
      <c r="G5" s="241">
        <v>29842.721898999989</v>
      </c>
      <c r="H5" s="280"/>
      <c r="I5" s="239" t="s">
        <v>55</v>
      </c>
      <c r="J5" s="281"/>
      <c r="K5" s="353"/>
    </row>
    <row r="6" spans="1:11" ht="20.100000000000001" customHeight="1" x14ac:dyDescent="0.2">
      <c r="B6" s="241">
        <v>475245.36466600001</v>
      </c>
      <c r="C6" s="241">
        <v>197137.51496500001</v>
      </c>
      <c r="D6" s="241">
        <v>125845.749536</v>
      </c>
      <c r="E6" s="241">
        <v>21018.902291000002</v>
      </c>
      <c r="F6" s="241">
        <v>338546.73191999999</v>
      </c>
      <c r="G6" s="241">
        <v>19867.945898999998</v>
      </c>
      <c r="H6" s="10"/>
      <c r="I6" s="26" t="s">
        <v>316</v>
      </c>
      <c r="J6" s="253"/>
      <c r="K6" s="354"/>
    </row>
    <row r="7" spans="1:11" ht="12" customHeight="1" x14ac:dyDescent="0.2">
      <c r="A7" s="225"/>
      <c r="B7" s="15">
        <v>117910.53859699999</v>
      </c>
      <c r="C7" s="15">
        <v>69927.352614000003</v>
      </c>
      <c r="D7" s="15">
        <v>37480.820069999994</v>
      </c>
      <c r="E7" s="15">
        <v>17556.793275</v>
      </c>
      <c r="F7" s="15">
        <v>80394.940264999997</v>
      </c>
      <c r="G7" s="15">
        <v>14929.902542999998</v>
      </c>
      <c r="H7" s="10"/>
      <c r="I7" s="25" t="s">
        <v>187</v>
      </c>
      <c r="J7" s="253"/>
      <c r="K7" s="354"/>
    </row>
    <row r="8" spans="1:11" ht="12" customHeight="1" x14ac:dyDescent="0.2">
      <c r="A8" s="225"/>
      <c r="B8" s="15">
        <v>357334.82605500001</v>
      </c>
      <c r="C8" s="15">
        <v>127210.162341</v>
      </c>
      <c r="D8" s="15">
        <v>88364.929453000004</v>
      </c>
      <c r="E8" s="15">
        <v>3462.1090120000003</v>
      </c>
      <c r="F8" s="15">
        <v>258151.79164399998</v>
      </c>
      <c r="G8" s="15">
        <v>4938.0433509999993</v>
      </c>
      <c r="H8" s="10"/>
      <c r="I8" s="25" t="s">
        <v>188</v>
      </c>
      <c r="J8" s="253"/>
      <c r="K8" s="354"/>
    </row>
    <row r="9" spans="1:11" ht="20.100000000000001" customHeight="1" x14ac:dyDescent="0.2">
      <c r="B9" s="241">
        <v>339145.528582</v>
      </c>
      <c r="C9" s="241">
        <v>154008.659491</v>
      </c>
      <c r="D9" s="241">
        <v>56398.742954000001</v>
      </c>
      <c r="E9" s="241">
        <v>9937.4976729999998</v>
      </c>
      <c r="F9" s="241">
        <v>241759.85365999996</v>
      </c>
      <c r="G9" s="241">
        <v>8928.0488539999988</v>
      </c>
      <c r="H9" s="10"/>
      <c r="I9" s="26" t="s">
        <v>152</v>
      </c>
      <c r="J9" s="253"/>
      <c r="K9" s="354"/>
    </row>
    <row r="10" spans="1:11" ht="12" customHeight="1" x14ac:dyDescent="0.2">
      <c r="A10" s="225"/>
      <c r="B10" s="15">
        <v>87214.562072000001</v>
      </c>
      <c r="C10" s="15">
        <v>52680.785391999998</v>
      </c>
      <c r="D10" s="15">
        <v>14094.507405999999</v>
      </c>
      <c r="E10" s="15">
        <v>8496.4676019999988</v>
      </c>
      <c r="F10" s="15">
        <v>69537.268431000004</v>
      </c>
      <c r="G10" s="15">
        <v>7396.9455969999999</v>
      </c>
      <c r="H10" s="10"/>
      <c r="I10" s="25" t="s">
        <v>187</v>
      </c>
      <c r="J10" s="253"/>
      <c r="K10" s="354"/>
    </row>
    <row r="11" spans="1:11" ht="12" customHeight="1" x14ac:dyDescent="0.2">
      <c r="A11" s="225"/>
      <c r="B11" s="15">
        <v>251929.53896899999</v>
      </c>
      <c r="C11" s="15">
        <v>101327.87258600001</v>
      </c>
      <c r="D11" s="15">
        <v>42304.236538000005</v>
      </c>
      <c r="E11" s="15">
        <v>1440.9805690000001</v>
      </c>
      <c r="F11" s="15">
        <v>172222.58420899996</v>
      </c>
      <c r="G11" s="15">
        <v>1531.1042539999999</v>
      </c>
      <c r="H11" s="10"/>
      <c r="I11" s="25" t="s">
        <v>188</v>
      </c>
      <c r="J11" s="253"/>
      <c r="K11" s="354"/>
    </row>
    <row r="12" spans="1:11" ht="20.100000000000001" customHeight="1" x14ac:dyDescent="0.2">
      <c r="B12" s="241">
        <v>203607.73968999999</v>
      </c>
      <c r="C12" s="241">
        <v>94862.295597999997</v>
      </c>
      <c r="D12" s="241">
        <v>30377.027930999997</v>
      </c>
      <c r="E12" s="241">
        <v>8190.9467730000015</v>
      </c>
      <c r="F12" s="241">
        <v>151184.68048299997</v>
      </c>
      <c r="G12" s="241">
        <v>4323.3788370000002</v>
      </c>
      <c r="H12" s="10"/>
      <c r="I12" s="242" t="s">
        <v>189</v>
      </c>
      <c r="J12" s="253"/>
      <c r="K12" s="354"/>
    </row>
    <row r="13" spans="1:11" ht="12" customHeight="1" x14ac:dyDescent="0.2">
      <c r="A13" s="225"/>
      <c r="B13" s="15">
        <v>79548.501906000005</v>
      </c>
      <c r="C13" s="15">
        <v>31741.723480000001</v>
      </c>
      <c r="D13" s="15">
        <v>11582.958574</v>
      </c>
      <c r="E13" s="15">
        <v>294.14970599999998</v>
      </c>
      <c r="F13" s="15">
        <v>41805.398783000004</v>
      </c>
      <c r="G13" s="15">
        <v>1821.7948469999999</v>
      </c>
      <c r="H13" s="10"/>
      <c r="I13" s="25" t="s">
        <v>190</v>
      </c>
      <c r="J13" s="253"/>
      <c r="K13" s="354"/>
    </row>
    <row r="14" spans="1:11" ht="12" customHeight="1" x14ac:dyDescent="0.2">
      <c r="A14" s="225"/>
      <c r="B14" s="15">
        <v>24288.215078999998</v>
      </c>
      <c r="C14" s="15">
        <v>12552.956638000001</v>
      </c>
      <c r="D14" s="15">
        <v>9706.0919240000003</v>
      </c>
      <c r="E14" s="15">
        <v>377.13604800000002</v>
      </c>
      <c r="F14" s="15">
        <v>22960.883567000001</v>
      </c>
      <c r="G14" s="15">
        <v>457.15330799999998</v>
      </c>
      <c r="H14" s="10"/>
      <c r="I14" s="25" t="s">
        <v>191</v>
      </c>
      <c r="J14" s="253"/>
      <c r="K14" s="354"/>
    </row>
    <row r="15" spans="1:11" ht="12" customHeight="1" x14ac:dyDescent="0.2">
      <c r="A15" s="225"/>
      <c r="B15" s="15">
        <v>19398.864264</v>
      </c>
      <c r="C15" s="15">
        <v>7454.5151919999989</v>
      </c>
      <c r="D15" s="15">
        <v>2447.797493</v>
      </c>
      <c r="E15" s="15">
        <v>123.371589</v>
      </c>
      <c r="F15" s="15">
        <v>15028.052616999999</v>
      </c>
      <c r="G15" s="15">
        <v>276.44864899999993</v>
      </c>
      <c r="H15" s="12"/>
      <c r="I15" s="25" t="s">
        <v>197</v>
      </c>
      <c r="J15" s="282"/>
      <c r="K15" s="353"/>
    </row>
    <row r="16" spans="1:11" ht="12" customHeight="1" x14ac:dyDescent="0.2">
      <c r="A16" s="225"/>
      <c r="B16" s="15">
        <v>11425.014179</v>
      </c>
      <c r="C16" s="15">
        <v>6589.0114889999995</v>
      </c>
      <c r="D16" s="15">
        <v>2261.3544340000003</v>
      </c>
      <c r="E16" s="15">
        <v>939.66272700000002</v>
      </c>
      <c r="F16" s="15">
        <v>10427.099226999999</v>
      </c>
      <c r="G16" s="15">
        <v>2047.8191570000001</v>
      </c>
      <c r="H16" s="10"/>
      <c r="I16" s="25" t="s">
        <v>198</v>
      </c>
      <c r="J16" s="253"/>
      <c r="K16" s="354"/>
    </row>
    <row r="17" spans="1:11" ht="12" customHeight="1" x14ac:dyDescent="0.2">
      <c r="A17" s="225"/>
      <c r="B17" s="15">
        <v>877.19346400006907</v>
      </c>
      <c r="C17" s="15">
        <v>808.15709400002379</v>
      </c>
      <c r="D17" s="15">
        <v>23.512598000008438</v>
      </c>
      <c r="E17" s="15">
        <v>12.230829999996786</v>
      </c>
      <c r="F17" s="15">
        <v>353.73898299995926</v>
      </c>
      <c r="G17" s="15">
        <v>1.4540559999986726</v>
      </c>
      <c r="H17" s="10"/>
      <c r="I17" s="25" t="s">
        <v>194</v>
      </c>
      <c r="J17" s="253"/>
      <c r="K17" s="354"/>
    </row>
    <row r="18" spans="1:11" ht="20.100000000000001" customHeight="1" x14ac:dyDescent="0.2">
      <c r="B18" s="241">
        <v>42306.500499000009</v>
      </c>
      <c r="C18" s="241">
        <v>11633.713555000002</v>
      </c>
      <c r="D18" s="241">
        <v>1841.021227</v>
      </c>
      <c r="E18" s="241">
        <v>76.621094999999997</v>
      </c>
      <c r="F18" s="241">
        <v>8096.0902560000013</v>
      </c>
      <c r="G18" s="241">
        <v>1046.7271369999999</v>
      </c>
      <c r="H18" s="10"/>
      <c r="I18" s="26" t="s">
        <v>153</v>
      </c>
      <c r="J18" s="253"/>
      <c r="K18" s="354"/>
    </row>
    <row r="19" spans="1:11" ht="12" customHeight="1" x14ac:dyDescent="0.2">
      <c r="A19" s="225"/>
      <c r="B19" s="15">
        <v>21015.991374999998</v>
      </c>
      <c r="C19" s="15">
        <v>6843.8311330000006</v>
      </c>
      <c r="D19" s="15">
        <v>1335.724201</v>
      </c>
      <c r="E19" s="15">
        <v>16.178746999999998</v>
      </c>
      <c r="F19" s="15">
        <v>4008.4043190000002</v>
      </c>
      <c r="G19" s="15">
        <v>993.84417399999995</v>
      </c>
      <c r="H19" s="10"/>
      <c r="I19" s="25" t="s">
        <v>187</v>
      </c>
      <c r="J19" s="253"/>
      <c r="K19" s="354"/>
    </row>
    <row r="20" spans="1:11" ht="12" customHeight="1" x14ac:dyDescent="0.2">
      <c r="A20" s="225"/>
      <c r="B20" s="15">
        <v>21290.507827000005</v>
      </c>
      <c r="C20" s="15">
        <v>4789.9563319999997</v>
      </c>
      <c r="D20" s="15">
        <v>505.34751999999997</v>
      </c>
      <c r="E20" s="15">
        <v>60.442344999999996</v>
      </c>
      <c r="F20" s="15">
        <v>4087.7470180000005</v>
      </c>
      <c r="G20" s="15">
        <v>52.882959</v>
      </c>
      <c r="H20" s="10"/>
      <c r="I20" s="25" t="s">
        <v>188</v>
      </c>
      <c r="J20" s="253"/>
      <c r="K20" s="354"/>
    </row>
    <row r="21" spans="1:11" ht="20.100000000000001" customHeight="1" x14ac:dyDescent="0.2">
      <c r="A21" s="243"/>
      <c r="B21" s="241">
        <v>585215.57140800008</v>
      </c>
      <c r="C21" s="241">
        <v>242551.189335</v>
      </c>
      <c r="D21" s="241">
        <v>128384.07000599999</v>
      </c>
      <c r="E21" s="241">
        <v>18319.300959</v>
      </c>
      <c r="F21" s="241">
        <v>402397.11692900001</v>
      </c>
      <c r="G21" s="241">
        <v>15279.599867999999</v>
      </c>
      <c r="H21" s="10"/>
      <c r="I21" s="26" t="s">
        <v>199</v>
      </c>
      <c r="J21" s="284"/>
      <c r="K21" s="354"/>
    </row>
    <row r="22" spans="1:11" x14ac:dyDescent="0.2">
      <c r="A22" s="243"/>
      <c r="B22" s="241">
        <v>259693.38300500004</v>
      </c>
      <c r="C22" s="241">
        <v>110064.86195700002</v>
      </c>
      <c r="D22" s="241">
        <v>67465.325884999998</v>
      </c>
      <c r="E22" s="241">
        <v>8647.1404010000024</v>
      </c>
      <c r="F22" s="241">
        <v>161374.72838799999</v>
      </c>
      <c r="G22" s="241">
        <v>6643.1818469999998</v>
      </c>
      <c r="H22" s="10"/>
      <c r="I22" s="22" t="s">
        <v>172</v>
      </c>
      <c r="J22" s="284"/>
      <c r="K22" s="354"/>
    </row>
    <row r="23" spans="1:11" x14ac:dyDescent="0.2">
      <c r="A23" s="243"/>
      <c r="B23" s="241">
        <v>325522.18840300001</v>
      </c>
      <c r="C23" s="241">
        <v>132486.32737799999</v>
      </c>
      <c r="D23" s="241">
        <v>60918.744121000003</v>
      </c>
      <c r="E23" s="241">
        <v>9672.1605579999996</v>
      </c>
      <c r="F23" s="241">
        <v>241022.38854100002</v>
      </c>
      <c r="G23" s="241">
        <v>8636.4180209999995</v>
      </c>
      <c r="H23" s="10"/>
      <c r="I23" s="22" t="s">
        <v>200</v>
      </c>
      <c r="J23" s="284"/>
      <c r="K23" s="354"/>
    </row>
    <row r="24" spans="1:11" ht="12" customHeight="1" x14ac:dyDescent="0.2">
      <c r="A24" s="246"/>
      <c r="B24" s="15">
        <v>115898.01889600001</v>
      </c>
      <c r="C24" s="15">
        <v>51348.013472999999</v>
      </c>
      <c r="D24" s="15">
        <v>19959.334753999996</v>
      </c>
      <c r="E24" s="15">
        <v>2729.6716939999992</v>
      </c>
      <c r="F24" s="15">
        <v>74641.799859999999</v>
      </c>
      <c r="G24" s="15">
        <v>3543.0826410000004</v>
      </c>
      <c r="H24" s="10"/>
      <c r="I24" s="24" t="s">
        <v>119</v>
      </c>
      <c r="J24" s="284"/>
      <c r="K24" s="354"/>
    </row>
    <row r="25" spans="1:11" ht="12" customHeight="1" x14ac:dyDescent="0.2">
      <c r="A25" s="246"/>
      <c r="B25" s="15">
        <v>107220.32411200002</v>
      </c>
      <c r="C25" s="15">
        <v>55946.481301</v>
      </c>
      <c r="D25" s="15">
        <v>16924.603577000002</v>
      </c>
      <c r="E25" s="15">
        <v>4303.7956919999997</v>
      </c>
      <c r="F25" s="15">
        <v>74357.175187999994</v>
      </c>
      <c r="G25" s="15">
        <v>6007.3614520000001</v>
      </c>
      <c r="H25" s="10"/>
      <c r="I25" s="24" t="s">
        <v>120</v>
      </c>
      <c r="J25" s="284"/>
      <c r="K25" s="354"/>
    </row>
    <row r="26" spans="1:11" ht="12" customHeight="1" x14ac:dyDescent="0.2">
      <c r="A26" s="246"/>
      <c r="B26" s="15">
        <v>33588.508085999994</v>
      </c>
      <c r="C26" s="15">
        <v>9594.2206779999997</v>
      </c>
      <c r="D26" s="15">
        <v>9808.4625159999978</v>
      </c>
      <c r="E26" s="15">
        <v>2142.4208750000003</v>
      </c>
      <c r="F26" s="15">
        <v>26438.029868999998</v>
      </c>
      <c r="G26" s="15">
        <v>2560.22613</v>
      </c>
      <c r="H26" s="10"/>
      <c r="I26" s="24" t="s">
        <v>121</v>
      </c>
      <c r="J26" s="284"/>
      <c r="K26" s="354"/>
    </row>
    <row r="27" spans="1:11" ht="12" customHeight="1" x14ac:dyDescent="0.25">
      <c r="A27" s="286"/>
      <c r="B27" s="241">
        <v>14774.968164</v>
      </c>
      <c r="C27" s="241">
        <v>3339.8170289999998</v>
      </c>
      <c r="D27" s="241">
        <v>9009.072071999999</v>
      </c>
      <c r="E27" s="241">
        <v>3537.7998159999997</v>
      </c>
      <c r="F27" s="241">
        <v>10568.499399</v>
      </c>
      <c r="G27" s="241">
        <v>2452.4524230000002</v>
      </c>
      <c r="H27" s="10"/>
      <c r="I27" s="26" t="s">
        <v>122</v>
      </c>
      <c r="J27" s="284"/>
      <c r="K27" s="354"/>
    </row>
    <row r="28" spans="1:11" s="243" customFormat="1" ht="20.100000000000001" customHeight="1" x14ac:dyDescent="0.2">
      <c r="A28" s="48"/>
      <c r="B28" s="241">
        <v>46327.821327000005</v>
      </c>
      <c r="C28" s="241">
        <v>18760.731839</v>
      </c>
      <c r="D28" s="241">
        <v>18798.390828000003</v>
      </c>
      <c r="E28" s="241">
        <v>102.11419599999999</v>
      </c>
      <c r="F28" s="241">
        <v>64718.183126999997</v>
      </c>
      <c r="G28" s="241">
        <v>819.54711800000007</v>
      </c>
      <c r="H28" s="275"/>
      <c r="I28" s="245" t="s">
        <v>327</v>
      </c>
      <c r="J28" s="253"/>
      <c r="K28" s="354"/>
    </row>
    <row r="29" spans="1:11" s="243" customFormat="1" ht="12" customHeight="1" x14ac:dyDescent="0.2">
      <c r="A29" s="225"/>
      <c r="B29" s="15">
        <v>21801.559586999996</v>
      </c>
      <c r="C29" s="15">
        <v>3847.1454330000001</v>
      </c>
      <c r="D29" s="15">
        <v>536.58928400000002</v>
      </c>
      <c r="E29" s="15">
        <v>51.564858000000001</v>
      </c>
      <c r="F29" s="15">
        <v>8833.1437049999986</v>
      </c>
      <c r="G29" s="15">
        <v>50.266130000000004</v>
      </c>
      <c r="H29" s="312"/>
      <c r="I29" s="247" t="s">
        <v>328</v>
      </c>
      <c r="J29" s="287"/>
      <c r="K29" s="355"/>
    </row>
    <row r="30" spans="1:11" s="243" customFormat="1" ht="3" customHeight="1" x14ac:dyDescent="0.2">
      <c r="A30" s="225"/>
      <c r="B30" s="15"/>
      <c r="C30" s="15"/>
      <c r="D30" s="15"/>
      <c r="E30" s="15"/>
      <c r="F30" s="15"/>
      <c r="G30" s="15"/>
      <c r="H30" s="12"/>
      <c r="I30" s="247"/>
      <c r="J30" s="287"/>
      <c r="K30" s="355"/>
    </row>
    <row r="31" spans="1:11" s="273" customFormat="1" ht="20.100000000000001" customHeight="1" x14ac:dyDescent="0.2">
      <c r="A31" s="356"/>
      <c r="B31" s="357">
        <v>46035.266066999997</v>
      </c>
      <c r="C31" s="357">
        <v>15421.753058</v>
      </c>
      <c r="D31" s="357">
        <v>994.69245999999987</v>
      </c>
      <c r="E31" s="357">
        <v>583.94495699999993</v>
      </c>
      <c r="F31" s="357">
        <v>34127.894313000004</v>
      </c>
      <c r="G31" s="357">
        <v>1318.7633490000001</v>
      </c>
      <c r="H31" s="323"/>
      <c r="I31" s="321" t="s">
        <v>56</v>
      </c>
      <c r="J31" s="358"/>
      <c r="K31" s="359"/>
    </row>
    <row r="32" spans="1:11" ht="20.100000000000001" customHeight="1" x14ac:dyDescent="0.2">
      <c r="B32" s="241">
        <v>24884.511741000002</v>
      </c>
      <c r="C32" s="241">
        <v>8572.1524039999986</v>
      </c>
      <c r="D32" s="241">
        <v>411.47578999999996</v>
      </c>
      <c r="E32" s="241">
        <v>293.29729499999996</v>
      </c>
      <c r="F32" s="241">
        <v>15725.754863</v>
      </c>
      <c r="G32" s="241">
        <v>883.694705</v>
      </c>
      <c r="H32" s="10"/>
      <c r="I32" s="26" t="s">
        <v>316</v>
      </c>
      <c r="J32" s="253"/>
      <c r="K32" s="354"/>
    </row>
    <row r="33" spans="1:11" ht="12" customHeight="1" x14ac:dyDescent="0.2">
      <c r="A33" s="225"/>
      <c r="B33" s="15">
        <v>12142.129924000001</v>
      </c>
      <c r="C33" s="15">
        <v>4665.2252539999999</v>
      </c>
      <c r="D33" s="15">
        <v>241.28180899999998</v>
      </c>
      <c r="E33" s="15">
        <v>76.345718000000005</v>
      </c>
      <c r="F33" s="15">
        <v>6556.4669489999997</v>
      </c>
      <c r="G33" s="15">
        <v>570.49927000000002</v>
      </c>
      <c r="H33" s="290"/>
      <c r="I33" s="25" t="s">
        <v>187</v>
      </c>
      <c r="J33" s="282"/>
      <c r="K33" s="353"/>
    </row>
    <row r="34" spans="1:11" ht="12" customHeight="1" x14ac:dyDescent="0.2">
      <c r="A34" s="225"/>
      <c r="B34" s="15">
        <v>12742.381813</v>
      </c>
      <c r="C34" s="15">
        <v>3906.927146</v>
      </c>
      <c r="D34" s="15">
        <v>170.19397800000002</v>
      </c>
      <c r="E34" s="15">
        <v>216.95157599999999</v>
      </c>
      <c r="F34" s="15">
        <v>9169.2879100000009</v>
      </c>
      <c r="G34" s="15">
        <v>313.19543400000003</v>
      </c>
      <c r="H34" s="10"/>
      <c r="I34" s="25" t="s">
        <v>188</v>
      </c>
      <c r="J34" s="253"/>
      <c r="K34" s="354"/>
    </row>
    <row r="35" spans="1:11" ht="20.100000000000001" customHeight="1" x14ac:dyDescent="0.2">
      <c r="B35" s="241">
        <v>19975.486908999999</v>
      </c>
      <c r="C35" s="241">
        <v>6585.7956039999999</v>
      </c>
      <c r="D35" s="241">
        <v>528.68954499999995</v>
      </c>
      <c r="E35" s="241">
        <v>253.45344099999997</v>
      </c>
      <c r="F35" s="241">
        <v>18081.879419000001</v>
      </c>
      <c r="G35" s="241">
        <v>375.494867</v>
      </c>
      <c r="H35" s="10"/>
      <c r="I35" s="26" t="s">
        <v>152</v>
      </c>
      <c r="J35" s="253"/>
      <c r="K35" s="354"/>
    </row>
    <row r="36" spans="1:11" ht="12" customHeight="1" x14ac:dyDescent="0.2">
      <c r="A36" s="225"/>
      <c r="B36" s="15">
        <v>3274.2892790000001</v>
      </c>
      <c r="C36" s="15">
        <v>1443.966013</v>
      </c>
      <c r="D36" s="15">
        <v>48.515253000000001</v>
      </c>
      <c r="E36" s="15">
        <v>38.444944999999997</v>
      </c>
      <c r="F36" s="15">
        <v>2911.3314850000002</v>
      </c>
      <c r="G36" s="15">
        <v>213.27928299999999</v>
      </c>
      <c r="H36" s="10"/>
      <c r="I36" s="25" t="s">
        <v>187</v>
      </c>
      <c r="J36" s="253"/>
      <c r="K36" s="354"/>
    </row>
    <row r="37" spans="1:11" ht="12" customHeight="1" x14ac:dyDescent="0.2">
      <c r="A37" s="225"/>
      <c r="B37" s="15">
        <v>16701.198127</v>
      </c>
      <c r="C37" s="15">
        <v>5141.7800889999999</v>
      </c>
      <c r="D37" s="15">
        <v>480.17429199999998</v>
      </c>
      <c r="E37" s="15">
        <v>215.00849500000001</v>
      </c>
      <c r="F37" s="15">
        <v>15170.621671000001</v>
      </c>
      <c r="G37" s="15">
        <v>162.21558300000001</v>
      </c>
      <c r="H37" s="10"/>
      <c r="I37" s="25" t="s">
        <v>188</v>
      </c>
      <c r="J37" s="253"/>
      <c r="K37" s="354"/>
    </row>
    <row r="38" spans="1:11" ht="20.100000000000001" customHeight="1" x14ac:dyDescent="0.2">
      <c r="A38" s="225"/>
      <c r="B38" s="15">
        <v>8983.595249</v>
      </c>
      <c r="C38" s="15">
        <v>2735.2751280000002</v>
      </c>
      <c r="D38" s="15">
        <v>365.18329199999999</v>
      </c>
      <c r="E38" s="15">
        <v>33.291430999999996</v>
      </c>
      <c r="F38" s="15">
        <v>8995.9393359999995</v>
      </c>
      <c r="G38" s="15">
        <v>117.291775</v>
      </c>
      <c r="H38" s="10"/>
      <c r="I38" s="242" t="s">
        <v>189</v>
      </c>
      <c r="J38" s="253"/>
      <c r="K38" s="354"/>
    </row>
    <row r="39" spans="1:11" ht="12" customHeight="1" x14ac:dyDescent="0.2">
      <c r="A39" s="225"/>
      <c r="B39" s="15">
        <v>1632.0062369999998</v>
      </c>
      <c r="C39" s="15">
        <v>793.93787599999996</v>
      </c>
      <c r="D39" s="15">
        <v>97.97587</v>
      </c>
      <c r="E39" s="15">
        <v>58.346570999999997</v>
      </c>
      <c r="F39" s="15">
        <v>2164.1658850000003</v>
      </c>
      <c r="G39" s="15">
        <v>174.554528</v>
      </c>
      <c r="H39" s="10"/>
      <c r="I39" s="25" t="s">
        <v>190</v>
      </c>
      <c r="J39" s="253"/>
      <c r="K39" s="354"/>
    </row>
    <row r="40" spans="1:11" ht="12" customHeight="1" x14ac:dyDescent="0.2">
      <c r="A40" s="225"/>
      <c r="B40" s="15">
        <v>6724.3968880000002</v>
      </c>
      <c r="C40" s="15">
        <v>1881.5887760000001</v>
      </c>
      <c r="D40" s="15">
        <v>50.794815</v>
      </c>
      <c r="E40" s="15">
        <v>97.21293</v>
      </c>
      <c r="F40" s="15">
        <v>6085.9591479999999</v>
      </c>
      <c r="G40" s="15">
        <v>42.615317000000005</v>
      </c>
      <c r="H40" s="10"/>
      <c r="I40" s="25" t="s">
        <v>191</v>
      </c>
      <c r="J40" s="253"/>
      <c r="K40" s="354"/>
    </row>
    <row r="41" spans="1:11" ht="12" customHeight="1" x14ac:dyDescent="0.2">
      <c r="B41" s="241">
        <v>2118.231409</v>
      </c>
      <c r="C41" s="241">
        <v>993.339832</v>
      </c>
      <c r="D41" s="241">
        <v>9.7114279999999997</v>
      </c>
      <c r="E41" s="241">
        <v>37.995615999999998</v>
      </c>
      <c r="F41" s="241">
        <v>503.87286700000004</v>
      </c>
      <c r="G41" s="241">
        <v>22.477644999999999</v>
      </c>
      <c r="H41" s="10"/>
      <c r="I41" s="25" t="s">
        <v>197</v>
      </c>
      <c r="J41" s="253"/>
      <c r="K41" s="354"/>
    </row>
    <row r="42" spans="1:11" ht="12" customHeight="1" x14ac:dyDescent="0.2">
      <c r="A42" s="225"/>
      <c r="B42" s="15">
        <v>465.38057100000003</v>
      </c>
      <c r="C42" s="15">
        <v>181.65198400000003</v>
      </c>
      <c r="D42" s="15">
        <v>5.0241380000000007</v>
      </c>
      <c r="E42" s="15">
        <v>26.612341000000001</v>
      </c>
      <c r="F42" s="15">
        <v>331.94167199999998</v>
      </c>
      <c r="G42" s="15">
        <v>18.555596999999999</v>
      </c>
      <c r="H42" s="10"/>
      <c r="I42" s="25" t="s">
        <v>198</v>
      </c>
      <c r="J42" s="253"/>
      <c r="K42" s="354"/>
    </row>
    <row r="43" spans="1:11" ht="12" customHeight="1" x14ac:dyDescent="0.2">
      <c r="A43" s="225"/>
      <c r="B43" s="15">
        <v>51.876554999998916</v>
      </c>
      <c r="C43" s="15">
        <v>2.0080000003872556E-3</v>
      </c>
      <c r="D43" s="15">
        <v>1.9999999949504854E-6</v>
      </c>
      <c r="E43" s="15">
        <v>-5.4480000000296513E-3</v>
      </c>
      <c r="F43" s="15">
        <v>5.1100000200676732E-4</v>
      </c>
      <c r="G43" s="15">
        <v>4.9999999873762135E-6</v>
      </c>
      <c r="H43" s="12"/>
      <c r="I43" s="25" t="s">
        <v>194</v>
      </c>
      <c r="J43" s="287"/>
      <c r="K43" s="355"/>
    </row>
    <row r="44" spans="1:11" ht="20.100000000000001" customHeight="1" x14ac:dyDescent="0.2">
      <c r="B44" s="241">
        <v>1175.2673970000001</v>
      </c>
      <c r="C44" s="241">
        <v>263.81754100000001</v>
      </c>
      <c r="D44" s="241">
        <v>54.527120000000004</v>
      </c>
      <c r="E44" s="241">
        <v>37.194218000000006</v>
      </c>
      <c r="F44" s="241">
        <v>320.26202000000001</v>
      </c>
      <c r="G44" s="241">
        <v>59.573820999999995</v>
      </c>
      <c r="H44" s="10"/>
      <c r="I44" s="26" t="s">
        <v>153</v>
      </c>
      <c r="J44" s="253"/>
      <c r="K44" s="354"/>
    </row>
    <row r="45" spans="1:11" ht="12" customHeight="1" x14ac:dyDescent="0.2">
      <c r="A45" s="225"/>
      <c r="B45" s="15">
        <v>538.44922500000007</v>
      </c>
      <c r="C45" s="15">
        <v>155.36173099999999</v>
      </c>
      <c r="D45" s="15">
        <v>50.665173000000003</v>
      </c>
      <c r="E45" s="15">
        <v>35.094337000000003</v>
      </c>
      <c r="F45" s="15">
        <v>271.90711399999998</v>
      </c>
      <c r="G45" s="15">
        <v>53.621440999999997</v>
      </c>
      <c r="H45" s="291"/>
      <c r="I45" s="25" t="s">
        <v>187</v>
      </c>
      <c r="J45" s="292"/>
      <c r="K45" s="360"/>
    </row>
    <row r="46" spans="1:11" ht="12" customHeight="1" x14ac:dyDescent="0.2">
      <c r="A46" s="225"/>
      <c r="B46" s="15">
        <v>636.79467</v>
      </c>
      <c r="C46" s="15">
        <v>108.44381</v>
      </c>
      <c r="D46" s="15">
        <v>3.8619469999999998</v>
      </c>
      <c r="E46" s="15">
        <v>2.0998809999999999</v>
      </c>
      <c r="F46" s="15">
        <v>48.354905000000002</v>
      </c>
      <c r="G46" s="15">
        <v>5.9523799999999998</v>
      </c>
      <c r="H46" s="238"/>
      <c r="I46" s="25" t="s">
        <v>188</v>
      </c>
    </row>
    <row r="47" spans="1:11" s="243" customFormat="1" ht="20.100000000000001" customHeight="1" x14ac:dyDescent="0.2">
      <c r="B47" s="241">
        <v>282.63618000000002</v>
      </c>
      <c r="C47" s="241">
        <v>42.881199999999993</v>
      </c>
      <c r="D47" s="241">
        <v>13.126315</v>
      </c>
      <c r="E47" s="241">
        <v>0</v>
      </c>
      <c r="F47" s="241">
        <v>71.911976999999993</v>
      </c>
      <c r="G47" s="241">
        <v>17.045453999999999</v>
      </c>
      <c r="H47" s="293"/>
      <c r="I47" s="245" t="s">
        <v>327</v>
      </c>
      <c r="J47" s="48"/>
      <c r="K47" s="329"/>
    </row>
    <row r="48" spans="1:11" s="243" customFormat="1" ht="12" customHeight="1" x14ac:dyDescent="0.2">
      <c r="A48" s="246"/>
      <c r="B48" s="15">
        <v>24.510580999999998</v>
      </c>
      <c r="C48" s="15">
        <v>0</v>
      </c>
      <c r="D48" s="15">
        <v>0</v>
      </c>
      <c r="E48" s="15">
        <v>0</v>
      </c>
      <c r="F48" s="15">
        <v>0</v>
      </c>
      <c r="G48" s="15">
        <v>0</v>
      </c>
      <c r="H48" s="238"/>
      <c r="I48" s="247" t="s">
        <v>328</v>
      </c>
      <c r="J48" s="48"/>
      <c r="K48" s="329"/>
    </row>
    <row r="49" spans="1:11" s="258" customFormat="1" ht="5.0999999999999996" customHeight="1" x14ac:dyDescent="0.2">
      <c r="B49" s="259"/>
      <c r="C49" s="260"/>
      <c r="D49" s="260"/>
      <c r="E49" s="260"/>
      <c r="F49" s="260"/>
      <c r="G49" s="292"/>
      <c r="H49" s="233"/>
      <c r="I49" s="261"/>
      <c r="J49" s="235"/>
      <c r="K49" s="329"/>
    </row>
    <row r="50" spans="1:11" ht="29.1" customHeight="1" x14ac:dyDescent="0.2">
      <c r="A50" s="231"/>
      <c r="B50" s="436" t="s">
        <v>219</v>
      </c>
      <c r="C50" s="436"/>
      <c r="D50" s="436"/>
      <c r="E50" s="436"/>
      <c r="F50" s="436"/>
      <c r="G50" s="436"/>
      <c r="H50" s="436"/>
      <c r="I50" s="436"/>
      <c r="J50" s="231"/>
    </row>
  </sheetData>
  <mergeCells count="1">
    <mergeCell ref="B50:I50"/>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8E47E-A4EC-4669-8196-FECC633F4A36}">
  <sheetPr>
    <pageSetUpPr fitToPage="1"/>
  </sheetPr>
  <dimension ref="A1:AO51"/>
  <sheetViews>
    <sheetView showGridLines="0" topLeftCell="C1" zoomScaleNormal="100" zoomScaleSheetLayoutView="100" workbookViewId="0"/>
  </sheetViews>
  <sheetFormatPr defaultColWidth="9.140625" defaultRowHeight="12" x14ac:dyDescent="0.2"/>
  <cols>
    <col min="1" max="1" width="1.7109375" style="48" customWidth="1"/>
    <col min="2" max="2" width="32.28515625" style="48" customWidth="1"/>
    <col min="3" max="7" width="10.7109375" style="48" customWidth="1"/>
    <col min="8" max="8" width="10.28515625" style="48" customWidth="1"/>
    <col min="9" max="10" width="1.7109375" style="48" customWidth="1"/>
    <col min="11" max="16384" width="9.140625" style="48"/>
  </cols>
  <sheetData>
    <row r="1" spans="1:9" s="227" customFormat="1" ht="16.5" x14ac:dyDescent="0.3">
      <c r="A1" s="56"/>
      <c r="B1" s="56" t="s">
        <v>264</v>
      </c>
      <c r="C1" s="56"/>
      <c r="D1" s="56"/>
      <c r="E1" s="56"/>
      <c r="F1" s="56"/>
      <c r="G1" s="56"/>
      <c r="H1" s="56"/>
      <c r="I1" s="57"/>
    </row>
    <row r="2" spans="1:9" s="228" customFormat="1" ht="14.25" x14ac:dyDescent="0.2">
      <c r="B2" s="228" t="s">
        <v>321</v>
      </c>
    </row>
    <row r="3" spans="1:9" s="225" customFormat="1" ht="21" customHeight="1" x14ac:dyDescent="0.2">
      <c r="A3" s="229"/>
      <c r="B3" s="218" t="s">
        <v>566</v>
      </c>
      <c r="C3" s="218"/>
      <c r="D3" s="218"/>
      <c r="E3" s="218"/>
      <c r="F3" s="218"/>
      <c r="G3" s="218"/>
      <c r="H3" s="230" t="s">
        <v>228</v>
      </c>
      <c r="I3" s="218"/>
    </row>
    <row r="4" spans="1:9" ht="20.100000000000001" customHeight="1" x14ac:dyDescent="0.2">
      <c r="A4" s="234"/>
      <c r="B4" s="262"/>
      <c r="C4" s="263" t="s">
        <v>39</v>
      </c>
      <c r="D4" s="263" t="s">
        <v>40</v>
      </c>
      <c r="E4" s="263" t="s">
        <v>41</v>
      </c>
      <c r="F4" s="263" t="s">
        <v>43</v>
      </c>
      <c r="G4" s="263" t="s">
        <v>44</v>
      </c>
      <c r="H4" s="299" t="s">
        <v>29</v>
      </c>
      <c r="I4" s="231"/>
    </row>
    <row r="5" spans="1:9" s="240" customFormat="1" ht="20.100000000000001" customHeight="1" x14ac:dyDescent="0.25">
      <c r="A5" s="236"/>
      <c r="B5" s="26" t="s">
        <v>55</v>
      </c>
      <c r="C5" s="11">
        <v>49526.085277999999</v>
      </c>
      <c r="D5" s="11">
        <v>39159.343698000004</v>
      </c>
      <c r="E5" s="11">
        <v>46283.604816999999</v>
      </c>
      <c r="F5" s="11">
        <v>26201.057694000003</v>
      </c>
      <c r="G5" s="11">
        <v>419.23436199999998</v>
      </c>
      <c r="H5" s="12">
        <v>52479.736071000014</v>
      </c>
    </row>
    <row r="6" spans="1:9" ht="20.100000000000001" customHeight="1" x14ac:dyDescent="0.2">
      <c r="B6" s="26" t="s">
        <v>316</v>
      </c>
      <c r="C6" s="11">
        <v>27248.959419999996</v>
      </c>
      <c r="D6" s="11">
        <v>23881.185896000003</v>
      </c>
      <c r="E6" s="11">
        <v>28728.415455999999</v>
      </c>
      <c r="F6" s="11">
        <v>15779.609785000001</v>
      </c>
      <c r="G6" s="11">
        <v>236.58091099999996</v>
      </c>
      <c r="H6" s="12">
        <v>29203.150564</v>
      </c>
    </row>
    <row r="7" spans="1:9" ht="12" customHeight="1" x14ac:dyDescent="0.2">
      <c r="A7" s="225"/>
      <c r="B7" s="25" t="s">
        <v>187</v>
      </c>
      <c r="C7" s="11">
        <v>6666.3245089999991</v>
      </c>
      <c r="D7" s="11">
        <v>5992.3922780000003</v>
      </c>
      <c r="E7" s="11">
        <v>6126.3018180000008</v>
      </c>
      <c r="F7" s="11">
        <v>3842.439856</v>
      </c>
      <c r="G7" s="11">
        <v>71.724826999999991</v>
      </c>
      <c r="H7" s="12">
        <v>7833.4813400000003</v>
      </c>
    </row>
    <row r="8" spans="1:9" ht="12" customHeight="1" x14ac:dyDescent="0.2">
      <c r="A8" s="225"/>
      <c r="B8" s="25" t="s">
        <v>188</v>
      </c>
      <c r="C8" s="11">
        <v>20582.634902999998</v>
      </c>
      <c r="D8" s="11">
        <v>17888.793608000004</v>
      </c>
      <c r="E8" s="11">
        <v>22602.113625999998</v>
      </c>
      <c r="F8" s="11">
        <v>11937.169917000001</v>
      </c>
      <c r="G8" s="11">
        <v>164.85608099999999</v>
      </c>
      <c r="H8" s="12">
        <v>21369.669214000001</v>
      </c>
    </row>
    <row r="9" spans="1:9" ht="20.100000000000001" customHeight="1" x14ac:dyDescent="0.2">
      <c r="B9" s="26" t="s">
        <v>152</v>
      </c>
      <c r="C9" s="11">
        <v>20992.233098000001</v>
      </c>
      <c r="D9" s="11">
        <v>13948.190213</v>
      </c>
      <c r="E9" s="11">
        <v>15652.618050000001</v>
      </c>
      <c r="F9" s="11">
        <v>9806.5533330000017</v>
      </c>
      <c r="G9" s="11">
        <v>178.99890099999999</v>
      </c>
      <c r="H9" s="12">
        <v>20978.416533</v>
      </c>
    </row>
    <row r="10" spans="1:9" ht="12" customHeight="1" x14ac:dyDescent="0.2">
      <c r="A10" s="225"/>
      <c r="B10" s="25" t="s">
        <v>187</v>
      </c>
      <c r="C10" s="11">
        <v>5062.9508940000005</v>
      </c>
      <c r="D10" s="11">
        <v>3347.661936</v>
      </c>
      <c r="E10" s="11">
        <v>4686.7224749999996</v>
      </c>
      <c r="F10" s="11">
        <v>1723.7416139999998</v>
      </c>
      <c r="G10" s="11">
        <v>9.2007459999999988</v>
      </c>
      <c r="H10" s="12">
        <v>4121.8028519999998</v>
      </c>
    </row>
    <row r="11" spans="1:9" ht="12" customHeight="1" x14ac:dyDescent="0.2">
      <c r="A11" s="225"/>
      <c r="B11" s="25" t="s">
        <v>188</v>
      </c>
      <c r="C11" s="11">
        <v>15929.259410999999</v>
      </c>
      <c r="D11" s="11">
        <v>10600.526766000001</v>
      </c>
      <c r="E11" s="11">
        <v>10965.845565000001</v>
      </c>
      <c r="F11" s="11">
        <v>8082.8117090000014</v>
      </c>
      <c r="G11" s="11">
        <v>169.79815399999998</v>
      </c>
      <c r="H11" s="12">
        <v>16856.613170000001</v>
      </c>
    </row>
    <row r="12" spans="1:9" ht="20.100000000000001" customHeight="1" x14ac:dyDescent="0.2">
      <c r="B12" s="242" t="s">
        <v>189</v>
      </c>
      <c r="C12" s="11">
        <v>13241.799183000001</v>
      </c>
      <c r="D12" s="11">
        <v>9923.3583799999997</v>
      </c>
      <c r="E12" s="11">
        <v>9063.191166999999</v>
      </c>
      <c r="F12" s="11">
        <v>5956.8590950000007</v>
      </c>
      <c r="G12" s="11">
        <v>172.65456799999998</v>
      </c>
      <c r="H12" s="12">
        <v>14182.74517</v>
      </c>
    </row>
    <row r="13" spans="1:9" ht="12" customHeight="1" x14ac:dyDescent="0.2">
      <c r="A13" s="225"/>
      <c r="B13" s="25" t="s">
        <v>190</v>
      </c>
      <c r="C13" s="11">
        <v>3228.5137020000002</v>
      </c>
      <c r="D13" s="11">
        <v>2273.0933210000003</v>
      </c>
      <c r="E13" s="11">
        <v>3482.2627770000004</v>
      </c>
      <c r="F13" s="11">
        <v>1390.2083960000002</v>
      </c>
      <c r="G13" s="11">
        <v>5.0110000000000001</v>
      </c>
      <c r="H13" s="12">
        <v>3683.851713</v>
      </c>
    </row>
    <row r="14" spans="1:9" ht="12" customHeight="1" x14ac:dyDescent="0.2">
      <c r="A14" s="225"/>
      <c r="B14" s="25" t="s">
        <v>191</v>
      </c>
      <c r="C14" s="11">
        <v>2404.1562560000002</v>
      </c>
      <c r="D14" s="11">
        <v>1059.070956</v>
      </c>
      <c r="E14" s="11">
        <v>1268.1295190000001</v>
      </c>
      <c r="F14" s="11">
        <v>1985.3891310000001</v>
      </c>
      <c r="G14" s="11">
        <v>0</v>
      </c>
      <c r="H14" s="12">
        <v>1837.432528</v>
      </c>
    </row>
    <row r="15" spans="1:9" ht="12" customHeight="1" x14ac:dyDescent="0.2">
      <c r="A15" s="225"/>
      <c r="B15" s="25" t="s">
        <v>197</v>
      </c>
      <c r="C15" s="11">
        <v>312.09902199999999</v>
      </c>
      <c r="D15" s="11">
        <v>331.67842400000001</v>
      </c>
      <c r="E15" s="11">
        <v>1226.1646410000001</v>
      </c>
      <c r="F15" s="11">
        <v>204.61267799999999</v>
      </c>
      <c r="G15" s="11">
        <v>0</v>
      </c>
      <c r="H15" s="12">
        <v>355.08305200000001</v>
      </c>
    </row>
    <row r="16" spans="1:9" ht="12" customHeight="1" x14ac:dyDescent="0.2">
      <c r="A16" s="225"/>
      <c r="B16" s="25" t="s">
        <v>198</v>
      </c>
      <c r="C16" s="11">
        <v>1790.809667</v>
      </c>
      <c r="D16" s="11">
        <v>313.65750400000002</v>
      </c>
      <c r="E16" s="11">
        <v>610.61691799999994</v>
      </c>
      <c r="F16" s="11">
        <v>243.08955800000004</v>
      </c>
      <c r="G16" s="11">
        <v>1.3333330000000001</v>
      </c>
      <c r="H16" s="12">
        <v>897.9380970000002</v>
      </c>
    </row>
    <row r="17" spans="1:41" ht="12" customHeight="1" x14ac:dyDescent="0.2">
      <c r="A17" s="225"/>
      <c r="B17" s="25" t="s">
        <v>194</v>
      </c>
      <c r="C17" s="11">
        <v>14.855267999999342</v>
      </c>
      <c r="D17" s="11">
        <v>47.33162799999991</v>
      </c>
      <c r="E17" s="11">
        <v>2.2530280000028142</v>
      </c>
      <c r="F17" s="11">
        <v>26.394475000000966</v>
      </c>
      <c r="G17" s="11">
        <v>0</v>
      </c>
      <c r="H17" s="12">
        <v>21.365972999996302</v>
      </c>
    </row>
    <row r="18" spans="1:41" ht="20.100000000000001" customHeight="1" x14ac:dyDescent="0.2">
      <c r="B18" s="26" t="s">
        <v>153</v>
      </c>
      <c r="C18" s="11">
        <v>1284.8949010000001</v>
      </c>
      <c r="D18" s="11">
        <v>1330.0140630000001</v>
      </c>
      <c r="E18" s="11">
        <v>1902.583163</v>
      </c>
      <c r="F18" s="11">
        <v>614.84555499999999</v>
      </c>
      <c r="G18" s="11">
        <v>3.654045</v>
      </c>
      <c r="H18" s="12">
        <v>2298.1709500000002</v>
      </c>
    </row>
    <row r="19" spans="1:41" ht="12" customHeight="1" x14ac:dyDescent="0.2">
      <c r="A19" s="225"/>
      <c r="B19" s="25" t="s">
        <v>187</v>
      </c>
      <c r="C19" s="11">
        <v>689.3835680000002</v>
      </c>
      <c r="D19" s="11">
        <v>720.25378400000011</v>
      </c>
      <c r="E19" s="11">
        <v>837.20841700000005</v>
      </c>
      <c r="F19" s="11">
        <v>334.60109499999999</v>
      </c>
      <c r="G19" s="11">
        <v>0.45454499999999998</v>
      </c>
      <c r="H19" s="12">
        <v>1393.2288520000002</v>
      </c>
    </row>
    <row r="20" spans="1:41" ht="12" customHeight="1" x14ac:dyDescent="0.2">
      <c r="A20" s="225"/>
      <c r="B20" s="25" t="s">
        <v>188</v>
      </c>
      <c r="C20" s="11">
        <v>595.51032300000008</v>
      </c>
      <c r="D20" s="11">
        <v>609.81482800000003</v>
      </c>
      <c r="E20" s="11">
        <v>1065.32474</v>
      </c>
      <c r="F20" s="11">
        <v>280.24345500000004</v>
      </c>
      <c r="G20" s="11">
        <v>3.1995</v>
      </c>
      <c r="H20" s="12">
        <v>904.9420889999999</v>
      </c>
    </row>
    <row r="21" spans="1:41" ht="20.100000000000001" customHeight="1" x14ac:dyDescent="0.2">
      <c r="B21" s="26" t="s">
        <v>199</v>
      </c>
      <c r="C21" s="11">
        <v>34739.579002999999</v>
      </c>
      <c r="D21" s="11">
        <v>29586.387770999994</v>
      </c>
      <c r="E21" s="11">
        <v>35336.394619999999</v>
      </c>
      <c r="F21" s="11">
        <v>19962.437056999999</v>
      </c>
      <c r="G21" s="11">
        <v>296.82254</v>
      </c>
      <c r="H21" s="12">
        <v>40156.540408000001</v>
      </c>
    </row>
    <row r="22" spans="1:41" x14ac:dyDescent="0.2">
      <c r="B22" s="22" t="s">
        <v>172</v>
      </c>
      <c r="C22" s="11">
        <v>12984.082766999998</v>
      </c>
      <c r="D22" s="11">
        <v>12151.630222999998</v>
      </c>
      <c r="E22" s="11">
        <v>16255.068230999999</v>
      </c>
      <c r="F22" s="11">
        <v>8136.0672330000007</v>
      </c>
      <c r="G22" s="11">
        <v>192.48402000000002</v>
      </c>
      <c r="H22" s="12">
        <v>17656.159453999997</v>
      </c>
    </row>
    <row r="23" spans="1:41" x14ac:dyDescent="0.2">
      <c r="B23" s="22" t="s">
        <v>200</v>
      </c>
      <c r="C23" s="11">
        <v>21755.496236000003</v>
      </c>
      <c r="D23" s="11">
        <v>17434.757547999998</v>
      </c>
      <c r="E23" s="11">
        <v>19081.326389000002</v>
      </c>
      <c r="F23" s="11">
        <v>11826.369823999999</v>
      </c>
      <c r="G23" s="11">
        <v>104.33852</v>
      </c>
      <c r="H23" s="12">
        <v>22500.380954</v>
      </c>
    </row>
    <row r="24" spans="1:41" ht="12" customHeight="1" x14ac:dyDescent="0.2">
      <c r="A24" s="225"/>
      <c r="B24" s="24" t="s">
        <v>119</v>
      </c>
      <c r="C24" s="11">
        <v>4502.3069810000006</v>
      </c>
      <c r="D24" s="11">
        <v>3384.8290609999999</v>
      </c>
      <c r="E24" s="11">
        <v>3839.7957550000001</v>
      </c>
      <c r="F24" s="11">
        <v>2191.0515409999998</v>
      </c>
      <c r="G24" s="11">
        <v>60.024439999999998</v>
      </c>
      <c r="H24" s="12">
        <v>3964.040618</v>
      </c>
    </row>
    <row r="25" spans="1:41" ht="12" customHeight="1" x14ac:dyDescent="0.2">
      <c r="A25" s="225"/>
      <c r="B25" s="24" t="s">
        <v>120</v>
      </c>
      <c r="C25" s="11">
        <v>6869.2069740000006</v>
      </c>
      <c r="D25" s="11">
        <v>3859.4408069999995</v>
      </c>
      <c r="E25" s="11">
        <v>5412.5054439999994</v>
      </c>
      <c r="F25" s="11">
        <v>2439.8887629999995</v>
      </c>
      <c r="G25" s="11">
        <v>22.126370999999999</v>
      </c>
      <c r="H25" s="12">
        <v>4885.2554770000006</v>
      </c>
    </row>
    <row r="26" spans="1:41" ht="12" customHeight="1" x14ac:dyDescent="0.2">
      <c r="A26" s="225"/>
      <c r="B26" s="24" t="s">
        <v>121</v>
      </c>
      <c r="C26" s="11">
        <v>1925.858207</v>
      </c>
      <c r="D26" s="11">
        <v>1798.9044859999999</v>
      </c>
      <c r="E26" s="11">
        <v>892.21459500000003</v>
      </c>
      <c r="F26" s="11">
        <v>1163.0061539999999</v>
      </c>
      <c r="G26" s="11">
        <v>11.751235000000001</v>
      </c>
      <c r="H26" s="12">
        <v>2686.2599180000002</v>
      </c>
    </row>
    <row r="27" spans="1:41" ht="12" customHeight="1" x14ac:dyDescent="0.2">
      <c r="A27" s="225"/>
      <c r="B27" s="24" t="s">
        <v>122</v>
      </c>
      <c r="C27" s="11">
        <v>1489.1734550000001</v>
      </c>
      <c r="D27" s="11">
        <v>529.78947900000003</v>
      </c>
      <c r="E27" s="11">
        <v>802.76685199999986</v>
      </c>
      <c r="F27" s="11">
        <v>444.67568199999994</v>
      </c>
      <c r="G27" s="11">
        <v>28.406575</v>
      </c>
      <c r="H27" s="12">
        <v>787.60444299999983</v>
      </c>
    </row>
    <row r="28" spans="1:41" s="243" customFormat="1" ht="20.100000000000001" customHeight="1" x14ac:dyDescent="0.2">
      <c r="B28" s="245" t="s">
        <v>327</v>
      </c>
      <c r="C28" s="11">
        <v>7394.9147650000004</v>
      </c>
      <c r="D28" s="11">
        <v>4875.7521649999999</v>
      </c>
      <c r="E28" s="11">
        <v>4432.9091280000002</v>
      </c>
      <c r="F28" s="11">
        <v>3980.6098630000001</v>
      </c>
      <c r="G28" s="11">
        <v>0</v>
      </c>
      <c r="H28" s="12">
        <v>5483.4754210000001</v>
      </c>
    </row>
    <row r="29" spans="1:41" s="243" customFormat="1" ht="12" customHeight="1" x14ac:dyDescent="0.2">
      <c r="A29" s="246"/>
      <c r="B29" s="247" t="s">
        <v>328</v>
      </c>
      <c r="C29" s="11">
        <v>428.74567100000002</v>
      </c>
      <c r="D29" s="11">
        <v>544.61367599999994</v>
      </c>
      <c r="E29" s="11">
        <v>671.40052900000001</v>
      </c>
      <c r="F29" s="11">
        <v>214.16933800000001</v>
      </c>
      <c r="G29" s="11">
        <v>1.016602</v>
      </c>
      <c r="H29" s="12">
        <v>836.756889</v>
      </c>
    </row>
    <row r="30" spans="1:41" s="240" customFormat="1" ht="3" customHeight="1" x14ac:dyDescent="0.2">
      <c r="A30" s="246"/>
      <c r="B30" s="247"/>
      <c r="C30" s="297"/>
      <c r="D30" s="297"/>
      <c r="E30" s="297"/>
      <c r="F30" s="297"/>
      <c r="G30" s="297"/>
      <c r="H30" s="362"/>
      <c r="I30" s="253"/>
      <c r="U30" s="363"/>
      <c r="V30" s="363"/>
      <c r="W30" s="363"/>
      <c r="X30" s="363"/>
      <c r="Y30" s="363"/>
      <c r="Z30" s="363"/>
      <c r="AA30" s="363"/>
      <c r="AB30" s="363"/>
      <c r="AC30" s="363"/>
      <c r="AD30" s="363"/>
      <c r="AE30" s="363"/>
      <c r="AF30" s="363"/>
      <c r="AG30" s="363"/>
      <c r="AH30" s="363"/>
      <c r="AI30" s="363"/>
      <c r="AJ30" s="363"/>
      <c r="AK30" s="363"/>
      <c r="AL30" s="363"/>
      <c r="AM30" s="363"/>
      <c r="AN30" s="363"/>
      <c r="AO30" s="363"/>
    </row>
    <row r="31" spans="1:41" s="273" customFormat="1" ht="20.100000000000001" customHeight="1" x14ac:dyDescent="0.2">
      <c r="A31" s="320"/>
      <c r="B31" s="321" t="s">
        <v>56</v>
      </c>
      <c r="C31" s="322">
        <v>8729.1213690000004</v>
      </c>
      <c r="D31" s="322">
        <v>2250.1711890000001</v>
      </c>
      <c r="E31" s="322">
        <v>589.73149100000001</v>
      </c>
      <c r="F31" s="322">
        <v>0.32500000000000001</v>
      </c>
      <c r="G31" s="322">
        <v>0</v>
      </c>
      <c r="H31" s="323">
        <v>2803.1136769999994</v>
      </c>
      <c r="I31" s="358"/>
    </row>
    <row r="32" spans="1:41" ht="20.100000000000001" customHeight="1" x14ac:dyDescent="0.2">
      <c r="B32" s="26" t="s">
        <v>316</v>
      </c>
      <c r="C32" s="11">
        <v>4439.9856940000009</v>
      </c>
      <c r="D32" s="11">
        <v>936.16334099999995</v>
      </c>
      <c r="E32" s="11">
        <v>369.32414700000004</v>
      </c>
      <c r="F32" s="11">
        <v>0.32500000000000001</v>
      </c>
      <c r="G32" s="11">
        <v>0</v>
      </c>
      <c r="H32" s="12">
        <v>1760.199057</v>
      </c>
    </row>
    <row r="33" spans="1:8" ht="12" customHeight="1" x14ac:dyDescent="0.2">
      <c r="A33" s="225"/>
      <c r="B33" s="25" t="s">
        <v>187</v>
      </c>
      <c r="C33" s="11">
        <v>4289.0611050000007</v>
      </c>
      <c r="D33" s="11">
        <v>346.66266200000001</v>
      </c>
      <c r="E33" s="11">
        <v>176.107248</v>
      </c>
      <c r="F33" s="11">
        <v>0.32500000000000001</v>
      </c>
      <c r="G33" s="11">
        <v>0</v>
      </c>
      <c r="H33" s="12">
        <v>803.94930899999997</v>
      </c>
    </row>
    <row r="34" spans="1:8" ht="12" customHeight="1" x14ac:dyDescent="0.2">
      <c r="A34" s="225"/>
      <c r="B34" s="25" t="s">
        <v>188</v>
      </c>
      <c r="C34" s="11">
        <v>150.924588</v>
      </c>
      <c r="D34" s="11">
        <v>589.500677</v>
      </c>
      <c r="E34" s="11">
        <v>193.21689800000001</v>
      </c>
      <c r="F34" s="11">
        <v>0</v>
      </c>
      <c r="G34" s="11">
        <v>0</v>
      </c>
      <c r="H34" s="12">
        <v>956.24974599999996</v>
      </c>
    </row>
    <row r="35" spans="1:8" ht="20.100000000000001" customHeight="1" x14ac:dyDescent="0.2">
      <c r="B35" s="26" t="s">
        <v>152</v>
      </c>
      <c r="C35" s="11">
        <v>1721.6037630000001</v>
      </c>
      <c r="D35" s="11">
        <v>1303.9931529999999</v>
      </c>
      <c r="E35" s="11">
        <v>188.01336000000001</v>
      </c>
      <c r="F35" s="11">
        <v>0</v>
      </c>
      <c r="G35" s="11">
        <v>0</v>
      </c>
      <c r="H35" s="12">
        <v>992.07745499999999</v>
      </c>
    </row>
    <row r="36" spans="1:8" ht="12" customHeight="1" x14ac:dyDescent="0.2">
      <c r="A36" s="225"/>
      <c r="B36" s="25" t="s">
        <v>187</v>
      </c>
      <c r="C36" s="11">
        <v>1238.1532680000003</v>
      </c>
      <c r="D36" s="11">
        <v>282.58716700000002</v>
      </c>
      <c r="E36" s="11">
        <v>53.464548000000001</v>
      </c>
      <c r="F36" s="11">
        <v>0</v>
      </c>
      <c r="G36" s="11">
        <v>0</v>
      </c>
      <c r="H36" s="12">
        <v>79.282499999999999</v>
      </c>
    </row>
    <row r="37" spans="1:8" ht="12" customHeight="1" x14ac:dyDescent="0.2">
      <c r="A37" s="225"/>
      <c r="B37" s="25" t="s">
        <v>188</v>
      </c>
      <c r="C37" s="11">
        <v>483.45049399999999</v>
      </c>
      <c r="D37" s="11">
        <v>1021.405986</v>
      </c>
      <c r="E37" s="11">
        <v>134.54881</v>
      </c>
      <c r="F37" s="11">
        <v>0</v>
      </c>
      <c r="G37" s="11">
        <v>0</v>
      </c>
      <c r="H37" s="12">
        <v>912.79495499999996</v>
      </c>
    </row>
    <row r="38" spans="1:8" ht="20.100000000000001" customHeight="1" x14ac:dyDescent="0.2">
      <c r="B38" s="242" t="s">
        <v>189</v>
      </c>
      <c r="C38" s="11">
        <v>1362.1900850000002</v>
      </c>
      <c r="D38" s="11">
        <v>457.014095</v>
      </c>
      <c r="E38" s="11">
        <v>140.69686200000001</v>
      </c>
      <c r="F38" s="11">
        <v>0</v>
      </c>
      <c r="G38" s="11">
        <v>0</v>
      </c>
      <c r="H38" s="12">
        <v>211.895636</v>
      </c>
    </row>
    <row r="39" spans="1:8" ht="12" customHeight="1" x14ac:dyDescent="0.2">
      <c r="A39" s="225"/>
      <c r="B39" s="25" t="s">
        <v>190</v>
      </c>
      <c r="C39" s="11">
        <v>13.030885</v>
      </c>
      <c r="D39" s="11">
        <v>211.59761499999999</v>
      </c>
      <c r="E39" s="11">
        <v>11.293610000000001</v>
      </c>
      <c r="F39" s="11">
        <v>0</v>
      </c>
      <c r="G39" s="11">
        <v>0</v>
      </c>
      <c r="H39" s="12">
        <v>221.21343100000001</v>
      </c>
    </row>
    <row r="40" spans="1:8" ht="12" customHeight="1" x14ac:dyDescent="0.2">
      <c r="A40" s="225"/>
      <c r="B40" s="25" t="s">
        <v>191</v>
      </c>
      <c r="C40" s="11">
        <v>103.68905400000001</v>
      </c>
      <c r="D40" s="11">
        <v>607.35365200000001</v>
      </c>
      <c r="E40" s="11">
        <v>9.7765820000000012</v>
      </c>
      <c r="F40" s="11">
        <v>0</v>
      </c>
      <c r="G40" s="11">
        <v>0</v>
      </c>
      <c r="H40" s="12">
        <v>503.11652300000003</v>
      </c>
    </row>
    <row r="41" spans="1:8" ht="12" customHeight="1" x14ac:dyDescent="0.2">
      <c r="A41" s="225"/>
      <c r="B41" s="25" t="s">
        <v>197</v>
      </c>
      <c r="C41" s="11">
        <v>213.81358999999998</v>
      </c>
      <c r="D41" s="11">
        <v>28.03679</v>
      </c>
      <c r="E41" s="11">
        <v>22.152097000000001</v>
      </c>
      <c r="F41" s="11">
        <v>0</v>
      </c>
      <c r="G41" s="11">
        <v>0</v>
      </c>
      <c r="H41" s="12">
        <v>55.864864999999995</v>
      </c>
    </row>
    <row r="42" spans="1:8" ht="12" customHeight="1" x14ac:dyDescent="0.2">
      <c r="A42" s="225"/>
      <c r="B42" s="25" t="s">
        <v>198</v>
      </c>
      <c r="C42" s="11">
        <v>28.880147999999998</v>
      </c>
      <c r="D42" s="11">
        <v>0</v>
      </c>
      <c r="E42" s="11">
        <v>4.0942059999999998</v>
      </c>
      <c r="F42" s="11">
        <v>0</v>
      </c>
      <c r="G42" s="11">
        <v>0</v>
      </c>
      <c r="H42" s="12">
        <v>0</v>
      </c>
    </row>
    <row r="43" spans="1:8" ht="12" customHeight="1" x14ac:dyDescent="0.2">
      <c r="A43" s="225"/>
      <c r="B43" s="25" t="s">
        <v>194</v>
      </c>
      <c r="C43" s="11">
        <v>1.0000001111620804E-6</v>
      </c>
      <c r="D43" s="11">
        <v>-8.9990000001307635E-3</v>
      </c>
      <c r="E43" s="11">
        <v>3.0000000208474376E-6</v>
      </c>
      <c r="F43" s="11">
        <v>0</v>
      </c>
      <c r="G43" s="11">
        <v>0</v>
      </c>
      <c r="H43" s="12">
        <v>-1.3000000000033651E-2</v>
      </c>
    </row>
    <row r="44" spans="1:8" ht="20.100000000000001" customHeight="1" x14ac:dyDescent="0.2">
      <c r="B44" s="26" t="s">
        <v>153</v>
      </c>
      <c r="C44" s="11">
        <v>2567.5319050000003</v>
      </c>
      <c r="D44" s="11">
        <v>10.014192</v>
      </c>
      <c r="E44" s="11">
        <v>32.393979999999999</v>
      </c>
      <c r="F44" s="11">
        <v>0</v>
      </c>
      <c r="G44" s="11">
        <v>0</v>
      </c>
      <c r="H44" s="12">
        <v>50.836663000000001</v>
      </c>
    </row>
    <row r="45" spans="1:8" ht="12" customHeight="1" x14ac:dyDescent="0.2">
      <c r="A45" s="225"/>
      <c r="B45" s="25" t="s">
        <v>187</v>
      </c>
      <c r="C45" s="11">
        <v>2552.6827720000001</v>
      </c>
      <c r="D45" s="11">
        <v>0</v>
      </c>
      <c r="E45" s="11">
        <v>0.379882</v>
      </c>
      <c r="F45" s="11">
        <v>0</v>
      </c>
      <c r="G45" s="11">
        <v>0</v>
      </c>
      <c r="H45" s="12">
        <v>10.606736</v>
      </c>
    </row>
    <row r="46" spans="1:8" ht="12" customHeight="1" x14ac:dyDescent="0.2">
      <c r="A46" s="225"/>
      <c r="B46" s="25" t="s">
        <v>188</v>
      </c>
      <c r="C46" s="11">
        <v>14.849133000000002</v>
      </c>
      <c r="D46" s="11">
        <v>10.014192</v>
      </c>
      <c r="E46" s="11">
        <v>32.014097</v>
      </c>
      <c r="F46" s="11">
        <v>0</v>
      </c>
      <c r="G46" s="11">
        <v>0</v>
      </c>
      <c r="H46" s="12">
        <v>40.229927000000004</v>
      </c>
    </row>
    <row r="47" spans="1:8" s="243" customFormat="1" ht="20.100000000000001" customHeight="1" x14ac:dyDescent="0.2">
      <c r="B47" s="245" t="s">
        <v>327</v>
      </c>
      <c r="C47" s="11">
        <v>16.5</v>
      </c>
      <c r="D47" s="11">
        <v>2.5315810000000001</v>
      </c>
      <c r="E47" s="11">
        <v>0</v>
      </c>
      <c r="F47" s="11">
        <v>0</v>
      </c>
      <c r="G47" s="11">
        <v>0</v>
      </c>
      <c r="H47" s="12">
        <v>0</v>
      </c>
    </row>
    <row r="48" spans="1:8" s="243" customFormat="1" ht="11.25" customHeight="1" x14ac:dyDescent="0.2">
      <c r="A48" s="246"/>
      <c r="B48" s="247" t="s">
        <v>328</v>
      </c>
      <c r="C48" s="11">
        <v>4.7954540000000003</v>
      </c>
      <c r="D48" s="11">
        <v>8.0190520000000003</v>
      </c>
      <c r="E48" s="11">
        <v>0</v>
      </c>
      <c r="F48" s="11">
        <v>0</v>
      </c>
      <c r="G48" s="11">
        <v>0</v>
      </c>
      <c r="H48" s="12">
        <v>36.908442999999998</v>
      </c>
    </row>
    <row r="49" spans="1:9" s="258" customFormat="1" ht="5.0999999999999996" customHeight="1" x14ac:dyDescent="0.2">
      <c r="C49" s="276"/>
      <c r="D49" s="276"/>
      <c r="E49" s="276"/>
      <c r="F49" s="276"/>
      <c r="G49" s="276"/>
      <c r="H49" s="261"/>
      <c r="I49" s="261"/>
    </row>
    <row r="50" spans="1:9" ht="29.1" customHeight="1" x14ac:dyDescent="0.2">
      <c r="A50" s="277" t="s">
        <v>3</v>
      </c>
      <c r="B50" s="436" t="s">
        <v>219</v>
      </c>
      <c r="C50" s="436"/>
      <c r="D50" s="436"/>
      <c r="E50" s="436"/>
      <c r="F50" s="436"/>
      <c r="G50" s="436"/>
      <c r="H50" s="436"/>
      <c r="I50" s="349"/>
    </row>
    <row r="51" spans="1:9" ht="12" customHeight="1" x14ac:dyDescent="0.2"/>
  </sheetData>
  <mergeCells count="1">
    <mergeCell ref="B50:H50"/>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04128-30BE-40FE-A481-43C684673933}">
  <sheetPr>
    <pageSetUpPr fitToPage="1"/>
  </sheetPr>
  <dimension ref="A1:K51"/>
  <sheetViews>
    <sheetView showGridLines="0" zoomScaleNormal="100" zoomScaleSheetLayoutView="100" workbookViewId="0"/>
  </sheetViews>
  <sheetFormatPr defaultColWidth="9.140625" defaultRowHeight="12" x14ac:dyDescent="0.2"/>
  <cols>
    <col min="1" max="1" width="1.7109375" style="48" customWidth="1"/>
    <col min="2" max="7" width="10.7109375" style="48" customWidth="1"/>
    <col min="8" max="8" width="1.7109375" style="48" customWidth="1"/>
    <col min="9" max="9" width="30.28515625" style="48" customWidth="1"/>
    <col min="10" max="10" width="1.7109375" style="48" customWidth="1"/>
    <col min="11" max="11" width="1.7109375" style="329" customWidth="1"/>
    <col min="12" max="16384" width="9.140625" style="48"/>
  </cols>
  <sheetData>
    <row r="1" spans="1:11" s="227" customFormat="1" ht="16.5" x14ac:dyDescent="0.3">
      <c r="A1" s="56"/>
      <c r="B1" s="56" t="s">
        <v>264</v>
      </c>
      <c r="C1" s="56"/>
      <c r="D1" s="56"/>
      <c r="E1" s="56"/>
      <c r="F1" s="56"/>
      <c r="G1" s="56"/>
      <c r="H1" s="56"/>
      <c r="I1" s="56"/>
      <c r="J1" s="226"/>
      <c r="K1" s="326"/>
    </row>
    <row r="2" spans="1:11" s="228" customFormat="1" ht="14.25" x14ac:dyDescent="0.2">
      <c r="B2" s="228" t="s">
        <v>321</v>
      </c>
      <c r="K2" s="327"/>
    </row>
    <row r="3" spans="1:11" s="225" customFormat="1" ht="21" customHeight="1" x14ac:dyDescent="0.2">
      <c r="A3" s="229"/>
      <c r="B3" s="218" t="s">
        <v>566</v>
      </c>
      <c r="C3" s="218"/>
      <c r="D3" s="218"/>
      <c r="E3" s="218"/>
      <c r="F3" s="218"/>
      <c r="G3" s="218"/>
      <c r="H3" s="218"/>
      <c r="I3" s="230" t="s">
        <v>229</v>
      </c>
      <c r="J3" s="218"/>
      <c r="K3" s="328"/>
    </row>
    <row r="4" spans="1:11" ht="20.100000000000001" customHeight="1" x14ac:dyDescent="0.2">
      <c r="A4" s="235"/>
      <c r="B4" s="335" t="s">
        <v>46</v>
      </c>
      <c r="C4" s="335" t="s">
        <v>49</v>
      </c>
      <c r="D4" s="335" t="s">
        <v>47</v>
      </c>
      <c r="E4" s="335" t="s">
        <v>45</v>
      </c>
      <c r="F4" s="335" t="s">
        <v>222</v>
      </c>
      <c r="G4" s="335" t="s">
        <v>223</v>
      </c>
      <c r="H4" s="238"/>
      <c r="I4" s="279"/>
    </row>
    <row r="5" spans="1:11" s="240" customFormat="1" ht="20.100000000000001" customHeight="1" x14ac:dyDescent="0.25">
      <c r="A5" s="236"/>
      <c r="B5" s="241">
        <v>97149.026878000004</v>
      </c>
      <c r="C5" s="241">
        <v>12583.351134999999</v>
      </c>
      <c r="D5" s="241">
        <v>13294.594963000001</v>
      </c>
      <c r="E5" s="241">
        <v>26330.182312999998</v>
      </c>
      <c r="F5" s="241">
        <v>38341.558868999593</v>
      </c>
      <c r="G5" s="241">
        <v>145428.77086399915</v>
      </c>
      <c r="H5" s="280"/>
      <c r="I5" s="239" t="s">
        <v>55</v>
      </c>
      <c r="J5" s="281"/>
      <c r="K5" s="353"/>
    </row>
    <row r="6" spans="1:11" ht="20.100000000000001" customHeight="1" x14ac:dyDescent="0.2">
      <c r="B6" s="241">
        <v>57741.997740000006</v>
      </c>
      <c r="C6" s="241">
        <v>6669.9911350000011</v>
      </c>
      <c r="D6" s="241">
        <v>6210.6433969999989</v>
      </c>
      <c r="E6" s="241">
        <v>14218.660789000001</v>
      </c>
      <c r="F6" s="241">
        <v>19351.495829999447</v>
      </c>
      <c r="G6" s="241">
        <v>98931.717492000666</v>
      </c>
      <c r="H6" s="10"/>
      <c r="I6" s="26" t="s">
        <v>316</v>
      </c>
      <c r="J6" s="253"/>
      <c r="K6" s="354"/>
    </row>
    <row r="7" spans="1:11" ht="12" customHeight="1" x14ac:dyDescent="0.2">
      <c r="A7" s="225"/>
      <c r="B7" s="15">
        <v>20930.527069</v>
      </c>
      <c r="C7" s="15">
        <v>2979.3323480000004</v>
      </c>
      <c r="D7" s="15">
        <v>4393.8169259999995</v>
      </c>
      <c r="E7" s="15">
        <v>4937.0732210000006</v>
      </c>
      <c r="F7" s="15">
        <v>12468.346545999637</v>
      </c>
      <c r="G7" s="15">
        <v>27724.43913900014</v>
      </c>
      <c r="H7" s="10"/>
      <c r="I7" s="25" t="s">
        <v>187</v>
      </c>
      <c r="J7" s="253"/>
      <c r="K7" s="354"/>
    </row>
    <row r="8" spans="1:11" ht="12" customHeight="1" x14ac:dyDescent="0.2">
      <c r="A8" s="225"/>
      <c r="B8" s="15">
        <v>36811.470660999999</v>
      </c>
      <c r="C8" s="15">
        <v>3690.6587829999999</v>
      </c>
      <c r="D8" s="15">
        <v>1816.8264690000001</v>
      </c>
      <c r="E8" s="15">
        <v>9281.5875540000015</v>
      </c>
      <c r="F8" s="15">
        <v>6883.1492800000124</v>
      </c>
      <c r="G8" s="15">
        <v>71207.278519999702</v>
      </c>
      <c r="H8" s="10"/>
      <c r="I8" s="25" t="s">
        <v>188</v>
      </c>
      <c r="J8" s="253"/>
      <c r="K8" s="354"/>
    </row>
    <row r="9" spans="1:11" ht="20.100000000000001" customHeight="1" x14ac:dyDescent="0.2">
      <c r="B9" s="241">
        <v>38316.748645</v>
      </c>
      <c r="C9" s="241">
        <v>5707.5645140000006</v>
      </c>
      <c r="D9" s="241">
        <v>6444.6661780000004</v>
      </c>
      <c r="E9" s="241">
        <v>11450.623610999999</v>
      </c>
      <c r="F9" s="241">
        <v>15962.423157999758</v>
      </c>
      <c r="G9" s="241">
        <v>43367.044523000484</v>
      </c>
      <c r="H9" s="10"/>
      <c r="I9" s="26" t="s">
        <v>152</v>
      </c>
      <c r="J9" s="253"/>
      <c r="K9" s="354"/>
    </row>
    <row r="10" spans="1:11" ht="12" customHeight="1" x14ac:dyDescent="0.2">
      <c r="A10" s="225"/>
      <c r="B10" s="15">
        <v>12873.506509999999</v>
      </c>
      <c r="C10" s="15">
        <v>1718.7664399999999</v>
      </c>
      <c r="D10" s="15">
        <v>5089.6848470000004</v>
      </c>
      <c r="E10" s="15">
        <v>2769.6277479999999</v>
      </c>
      <c r="F10" s="15">
        <v>10279.894215999811</v>
      </c>
      <c r="G10" s="15">
        <v>8439.2069510000874</v>
      </c>
      <c r="H10" s="10"/>
      <c r="I10" s="25" t="s">
        <v>187</v>
      </c>
      <c r="J10" s="253"/>
      <c r="K10" s="354"/>
    </row>
    <row r="11" spans="1:11" ht="12" customHeight="1" x14ac:dyDescent="0.2">
      <c r="A11" s="225"/>
      <c r="B11" s="15">
        <v>25443.191126999998</v>
      </c>
      <c r="C11" s="15">
        <v>3988.7985690000005</v>
      </c>
      <c r="D11" s="15">
        <v>1354.980828</v>
      </c>
      <c r="E11" s="15">
        <v>8680.9959770000005</v>
      </c>
      <c r="F11" s="15">
        <v>5682.5039389996091</v>
      </c>
      <c r="G11" s="15">
        <v>34927.758570000529</v>
      </c>
      <c r="H11" s="10"/>
      <c r="I11" s="25" t="s">
        <v>188</v>
      </c>
      <c r="J11" s="253"/>
      <c r="K11" s="354"/>
    </row>
    <row r="12" spans="1:11" ht="20.100000000000001" customHeight="1" x14ac:dyDescent="0.2">
      <c r="B12" s="241">
        <v>19648.710635999996</v>
      </c>
      <c r="C12" s="241">
        <v>3312.4370920000006</v>
      </c>
      <c r="D12" s="241">
        <v>2284.5967830000004</v>
      </c>
      <c r="E12" s="241">
        <v>7554.7558429999999</v>
      </c>
      <c r="F12" s="241">
        <v>5825.7858880005078</v>
      </c>
      <c r="G12" s="241">
        <v>27481.386937999516</v>
      </c>
      <c r="H12" s="10"/>
      <c r="I12" s="242" t="s">
        <v>189</v>
      </c>
      <c r="J12" s="253"/>
      <c r="K12" s="354"/>
    </row>
    <row r="13" spans="1:11" ht="12" customHeight="1" x14ac:dyDescent="0.2">
      <c r="A13" s="225"/>
      <c r="B13" s="15">
        <v>9553.8015899999991</v>
      </c>
      <c r="C13" s="15">
        <v>1216.4595830000001</v>
      </c>
      <c r="D13" s="15">
        <v>1932.4797320000002</v>
      </c>
      <c r="E13" s="15">
        <v>1446.5980910000001</v>
      </c>
      <c r="F13" s="15">
        <v>3913.1095289998921</v>
      </c>
      <c r="G13" s="15">
        <v>6409.828183000267</v>
      </c>
      <c r="H13" s="10"/>
      <c r="I13" s="25" t="s">
        <v>190</v>
      </c>
      <c r="J13" s="253"/>
      <c r="K13" s="354"/>
    </row>
    <row r="14" spans="1:11" ht="12" customHeight="1" x14ac:dyDescent="0.2">
      <c r="A14" s="225"/>
      <c r="B14" s="15">
        <v>5823.982508000001</v>
      </c>
      <c r="C14" s="15">
        <v>586.06739399999992</v>
      </c>
      <c r="D14" s="15">
        <v>335.71144100000004</v>
      </c>
      <c r="E14" s="15">
        <v>1446.5659419999999</v>
      </c>
      <c r="F14" s="15">
        <v>60.488805000088178</v>
      </c>
      <c r="G14" s="15">
        <v>4632.726448999907</v>
      </c>
      <c r="H14" s="10"/>
      <c r="I14" s="25" t="s">
        <v>191</v>
      </c>
      <c r="J14" s="253"/>
      <c r="K14" s="354"/>
    </row>
    <row r="15" spans="1:11" ht="12" customHeight="1" x14ac:dyDescent="0.2">
      <c r="A15" s="225"/>
      <c r="B15" s="15">
        <v>2031.028014</v>
      </c>
      <c r="C15" s="15">
        <v>286.83922100000001</v>
      </c>
      <c r="D15" s="15">
        <v>891.13786800000003</v>
      </c>
      <c r="E15" s="15">
        <v>117.54270100000001</v>
      </c>
      <c r="F15" s="15">
        <v>547.88409900000261</v>
      </c>
      <c r="G15" s="15">
        <v>2086.1563359999855</v>
      </c>
      <c r="H15" s="12"/>
      <c r="I15" s="25" t="s">
        <v>197</v>
      </c>
      <c r="J15" s="282"/>
      <c r="K15" s="353"/>
    </row>
    <row r="16" spans="1:11" ht="12" customHeight="1" x14ac:dyDescent="0.2">
      <c r="A16" s="225"/>
      <c r="B16" s="15">
        <v>1247.9155800000001</v>
      </c>
      <c r="C16" s="15">
        <v>305.26221199999998</v>
      </c>
      <c r="D16" s="15">
        <v>1000.7403439999999</v>
      </c>
      <c r="E16" s="15">
        <v>873.27160000000003</v>
      </c>
      <c r="F16" s="15">
        <v>655.84111900001153</v>
      </c>
      <c r="G16" s="15">
        <v>2712.635649999982</v>
      </c>
      <c r="H16" s="10"/>
      <c r="I16" s="25" t="s">
        <v>198</v>
      </c>
      <c r="J16" s="253"/>
      <c r="K16" s="354"/>
    </row>
    <row r="17" spans="1:11" ht="12" customHeight="1" x14ac:dyDescent="0.2">
      <c r="A17" s="225"/>
      <c r="B17" s="15">
        <v>11.310317000003124</v>
      </c>
      <c r="C17" s="15">
        <v>0.49901200000022072</v>
      </c>
      <c r="D17" s="15">
        <v>9.9999997473787516E-6</v>
      </c>
      <c r="E17" s="15">
        <v>11.889433999998801</v>
      </c>
      <c r="F17" s="15">
        <v>4959.3137179992555</v>
      </c>
      <c r="G17" s="15">
        <v>44.310967000669734</v>
      </c>
      <c r="H17" s="10"/>
      <c r="I17" s="25" t="s">
        <v>194</v>
      </c>
      <c r="J17" s="253"/>
      <c r="K17" s="354"/>
    </row>
    <row r="18" spans="1:11" ht="20.100000000000001" customHeight="1" x14ac:dyDescent="0.2">
      <c r="B18" s="241">
        <v>1090.3463690000001</v>
      </c>
      <c r="C18" s="241">
        <v>205.79624000000001</v>
      </c>
      <c r="D18" s="241">
        <v>639.28437900000006</v>
      </c>
      <c r="E18" s="241">
        <v>660.90569900000003</v>
      </c>
      <c r="F18" s="241">
        <v>3027.6298670000397</v>
      </c>
      <c r="G18" s="241">
        <v>3129.9863929999265</v>
      </c>
      <c r="H18" s="10"/>
      <c r="I18" s="26" t="s">
        <v>153</v>
      </c>
      <c r="J18" s="253"/>
      <c r="K18" s="354"/>
    </row>
    <row r="19" spans="1:11" ht="12" customHeight="1" x14ac:dyDescent="0.2">
      <c r="A19" s="225"/>
      <c r="B19" s="15">
        <v>694.45079800000008</v>
      </c>
      <c r="C19" s="15">
        <v>99.078432000000006</v>
      </c>
      <c r="D19" s="15">
        <v>557.25147700000002</v>
      </c>
      <c r="E19" s="15">
        <v>395.50832600000001</v>
      </c>
      <c r="F19" s="15">
        <v>2702.0008559999769</v>
      </c>
      <c r="G19" s="15">
        <v>1547.0719750000208</v>
      </c>
      <c r="H19" s="10"/>
      <c r="I19" s="25" t="s">
        <v>187</v>
      </c>
      <c r="J19" s="253"/>
      <c r="K19" s="354"/>
    </row>
    <row r="20" spans="1:11" ht="12" customHeight="1" x14ac:dyDescent="0.2">
      <c r="A20" s="225"/>
      <c r="B20" s="15">
        <v>395.89506799999998</v>
      </c>
      <c r="C20" s="15">
        <v>106.717805</v>
      </c>
      <c r="D20" s="15">
        <v>82.032899999999998</v>
      </c>
      <c r="E20" s="15">
        <v>265.39786699999996</v>
      </c>
      <c r="F20" s="15">
        <v>325.62900500001706</v>
      </c>
      <c r="G20" s="15">
        <v>1582.9373479999631</v>
      </c>
      <c r="H20" s="10"/>
      <c r="I20" s="25" t="s">
        <v>188</v>
      </c>
      <c r="J20" s="253"/>
      <c r="K20" s="354"/>
    </row>
    <row r="21" spans="1:11" ht="20.100000000000001" customHeight="1" x14ac:dyDescent="0.2">
      <c r="A21" s="243"/>
      <c r="B21" s="241">
        <v>61731.761484999995</v>
      </c>
      <c r="C21" s="241">
        <v>9245.1792779999996</v>
      </c>
      <c r="D21" s="241">
        <v>3172.3147079999999</v>
      </c>
      <c r="E21" s="241">
        <v>18672.147768000003</v>
      </c>
      <c r="F21" s="241">
        <v>26460.314311000519</v>
      </c>
      <c r="G21" s="241">
        <v>85003.513742999174</v>
      </c>
      <c r="H21" s="10"/>
      <c r="I21" s="26" t="s">
        <v>199</v>
      </c>
      <c r="J21" s="284"/>
      <c r="K21" s="354"/>
    </row>
    <row r="22" spans="1:11" x14ac:dyDescent="0.2">
      <c r="A22" s="243"/>
      <c r="B22" s="241">
        <v>27209.086558999999</v>
      </c>
      <c r="C22" s="241">
        <v>4352.2771200000007</v>
      </c>
      <c r="D22" s="241">
        <v>941.83962799999995</v>
      </c>
      <c r="E22" s="241">
        <v>5744.538853</v>
      </c>
      <c r="F22" s="241">
        <v>10007.277945000213</v>
      </c>
      <c r="G22" s="241">
        <v>27313.848336000228</v>
      </c>
      <c r="H22" s="10"/>
      <c r="I22" s="22" t="s">
        <v>172</v>
      </c>
      <c r="J22" s="284"/>
      <c r="K22" s="354"/>
    </row>
    <row r="23" spans="1:11" x14ac:dyDescent="0.2">
      <c r="A23" s="243"/>
      <c r="B23" s="241">
        <v>34522.674926</v>
      </c>
      <c r="C23" s="241">
        <v>4892.9021579999999</v>
      </c>
      <c r="D23" s="241">
        <v>2230.4750800000002</v>
      </c>
      <c r="E23" s="241">
        <v>12927.608915000001</v>
      </c>
      <c r="F23" s="241">
        <v>16453.036366000539</v>
      </c>
      <c r="G23" s="241">
        <v>57689.665406999877</v>
      </c>
      <c r="H23" s="10"/>
      <c r="I23" s="22" t="s">
        <v>200</v>
      </c>
      <c r="J23" s="284"/>
      <c r="K23" s="354"/>
    </row>
    <row r="24" spans="1:11" ht="12" customHeight="1" x14ac:dyDescent="0.2">
      <c r="A24" s="246"/>
      <c r="B24" s="15">
        <v>11979.441149999999</v>
      </c>
      <c r="C24" s="15">
        <v>1468.2842539999999</v>
      </c>
      <c r="D24" s="15">
        <v>2097.4831450000001</v>
      </c>
      <c r="E24" s="15">
        <v>2622.0936539999998</v>
      </c>
      <c r="F24" s="15">
        <v>3812.3141419998719</v>
      </c>
      <c r="G24" s="15">
        <v>11691.548916</v>
      </c>
      <c r="H24" s="10"/>
      <c r="I24" s="24" t="s">
        <v>119</v>
      </c>
      <c r="J24" s="284"/>
      <c r="K24" s="354"/>
    </row>
    <row r="25" spans="1:11" ht="12" customHeight="1" x14ac:dyDescent="0.2">
      <c r="A25" s="246"/>
      <c r="B25" s="15">
        <v>15805.808638</v>
      </c>
      <c r="C25" s="15">
        <v>1174.7947849999998</v>
      </c>
      <c r="D25" s="15">
        <v>3731.9244360000002</v>
      </c>
      <c r="E25" s="15">
        <v>3333.2285659999998</v>
      </c>
      <c r="F25" s="15">
        <v>3763.6534200002206</v>
      </c>
      <c r="G25" s="15">
        <v>40679.235960999737</v>
      </c>
      <c r="H25" s="10"/>
      <c r="I25" s="24" t="s">
        <v>120</v>
      </c>
      <c r="J25" s="284"/>
      <c r="K25" s="354"/>
    </row>
    <row r="26" spans="1:11" ht="12" customHeight="1" x14ac:dyDescent="0.2">
      <c r="A26" s="246"/>
      <c r="B26" s="15">
        <v>4799.2535129999997</v>
      </c>
      <c r="C26" s="15">
        <v>383.83963999999997</v>
      </c>
      <c r="D26" s="15">
        <v>2253.6143179999999</v>
      </c>
      <c r="E26" s="15">
        <v>987.57422299999996</v>
      </c>
      <c r="F26" s="15">
        <v>2412.2116580000147</v>
      </c>
      <c r="G26" s="15">
        <v>4411.5453419999976</v>
      </c>
      <c r="H26" s="10"/>
      <c r="I26" s="24" t="s">
        <v>121</v>
      </c>
      <c r="J26" s="284"/>
      <c r="K26" s="354"/>
    </row>
    <row r="27" spans="1:11" ht="12" customHeight="1" x14ac:dyDescent="0.25">
      <c r="A27" s="286"/>
      <c r="B27" s="241">
        <v>2832.6668109999996</v>
      </c>
      <c r="C27" s="241">
        <v>311.26342899999997</v>
      </c>
      <c r="D27" s="241">
        <v>2039.258638</v>
      </c>
      <c r="E27" s="241">
        <v>714.85094299999992</v>
      </c>
      <c r="F27" s="241">
        <v>1893.0568840000342</v>
      </c>
      <c r="G27" s="241">
        <v>3643.3115229999676</v>
      </c>
      <c r="H27" s="10"/>
      <c r="I27" s="26" t="s">
        <v>122</v>
      </c>
      <c r="J27" s="284"/>
      <c r="K27" s="354"/>
    </row>
    <row r="28" spans="1:11" s="243" customFormat="1" ht="20.100000000000001" customHeight="1" x14ac:dyDescent="0.2">
      <c r="A28" s="48"/>
      <c r="B28" s="241">
        <v>14028.942016999998</v>
      </c>
      <c r="C28" s="241">
        <v>3178.2525169999999</v>
      </c>
      <c r="D28" s="241">
        <v>68.078984999999989</v>
      </c>
      <c r="E28" s="241">
        <v>6081.0749910000004</v>
      </c>
      <c r="F28" s="241">
        <v>1726.1571909998893</v>
      </c>
      <c r="G28" s="241">
        <v>11144.530415000103</v>
      </c>
      <c r="H28" s="10"/>
      <c r="I28" s="245" t="s">
        <v>327</v>
      </c>
      <c r="J28" s="253"/>
      <c r="K28" s="354"/>
    </row>
    <row r="29" spans="1:11" s="243" customFormat="1" ht="12" customHeight="1" x14ac:dyDescent="0.2">
      <c r="A29" s="225"/>
      <c r="B29" s="15">
        <v>511.49049299999996</v>
      </c>
      <c r="C29" s="15">
        <v>232.79823999999999</v>
      </c>
      <c r="D29" s="15">
        <v>9.4438539999999982</v>
      </c>
      <c r="E29" s="15">
        <v>2308.478177</v>
      </c>
      <c r="F29" s="15">
        <v>6236.7143459999861</v>
      </c>
      <c r="G29" s="15">
        <v>2050.4348360000295</v>
      </c>
      <c r="H29" s="12"/>
      <c r="I29" s="247" t="s">
        <v>328</v>
      </c>
      <c r="J29" s="287"/>
      <c r="K29" s="355"/>
    </row>
    <row r="30" spans="1:11" s="243" customFormat="1" ht="3" customHeight="1" x14ac:dyDescent="0.2">
      <c r="A30" s="225"/>
      <c r="B30" s="15"/>
      <c r="C30" s="15"/>
      <c r="D30" s="15"/>
      <c r="E30" s="15"/>
      <c r="F30" s="15"/>
      <c r="G30" s="15"/>
      <c r="H30" s="12"/>
      <c r="I30" s="247"/>
      <c r="J30" s="287"/>
      <c r="K30" s="355"/>
    </row>
    <row r="31" spans="1:11" s="273" customFormat="1" ht="20.100000000000001" customHeight="1" x14ac:dyDescent="0.2">
      <c r="A31" s="356"/>
      <c r="B31" s="357">
        <v>1354.984586</v>
      </c>
      <c r="C31" s="357">
        <v>489.32728100000003</v>
      </c>
      <c r="D31" s="357">
        <v>89.397941000000003</v>
      </c>
      <c r="E31" s="357">
        <v>442.92351699999995</v>
      </c>
      <c r="F31" s="357">
        <v>905.81282999992254</v>
      </c>
      <c r="G31" s="357">
        <v>1009.3213400000532</v>
      </c>
      <c r="H31" s="323"/>
      <c r="I31" s="321" t="s">
        <v>56</v>
      </c>
      <c r="J31" s="358"/>
      <c r="K31" s="359"/>
    </row>
    <row r="32" spans="1:11" ht="20.100000000000001" customHeight="1" x14ac:dyDescent="0.2">
      <c r="B32" s="241">
        <v>846.85925999999995</v>
      </c>
      <c r="C32" s="241">
        <v>431.01306799999998</v>
      </c>
      <c r="D32" s="241">
        <v>56.112817</v>
      </c>
      <c r="E32" s="241">
        <v>275.98577</v>
      </c>
      <c r="F32" s="241">
        <v>258.14531399997941</v>
      </c>
      <c r="G32" s="241">
        <v>384.28594499998144</v>
      </c>
      <c r="H32" s="10"/>
      <c r="I32" s="26" t="s">
        <v>316</v>
      </c>
      <c r="J32" s="253"/>
      <c r="K32" s="354"/>
    </row>
    <row r="33" spans="1:11" ht="12" customHeight="1" x14ac:dyDescent="0.2">
      <c r="A33" s="225"/>
      <c r="B33" s="15">
        <v>389.40528999999998</v>
      </c>
      <c r="C33" s="15">
        <v>209.08425</v>
      </c>
      <c r="D33" s="15">
        <v>55.09778</v>
      </c>
      <c r="E33" s="15">
        <v>124.20755699999999</v>
      </c>
      <c r="F33" s="15">
        <v>189.61533799999597</v>
      </c>
      <c r="G33" s="15">
        <v>115.64631199999712</v>
      </c>
      <c r="H33" s="290"/>
      <c r="I33" s="25" t="s">
        <v>187</v>
      </c>
      <c r="J33" s="282"/>
      <c r="K33" s="353"/>
    </row>
    <row r="34" spans="1:11" ht="12" customHeight="1" x14ac:dyDescent="0.2">
      <c r="A34" s="225"/>
      <c r="B34" s="15">
        <v>457.45396999999997</v>
      </c>
      <c r="C34" s="15">
        <v>221.92881800000001</v>
      </c>
      <c r="D34" s="15">
        <v>1.015036</v>
      </c>
      <c r="E34" s="15">
        <v>151.77821299999999</v>
      </c>
      <c r="F34" s="15">
        <v>68.529974999990372</v>
      </c>
      <c r="G34" s="15">
        <v>268.63965000000462</v>
      </c>
      <c r="H34" s="10"/>
      <c r="I34" s="25" t="s">
        <v>188</v>
      </c>
      <c r="J34" s="253"/>
      <c r="K34" s="354"/>
    </row>
    <row r="35" spans="1:11" ht="20.100000000000001" customHeight="1" x14ac:dyDescent="0.2">
      <c r="B35" s="241">
        <v>398.02097099999997</v>
      </c>
      <c r="C35" s="241">
        <v>57.002909000000002</v>
      </c>
      <c r="D35" s="241">
        <v>11</v>
      </c>
      <c r="E35" s="241">
        <v>154.28478499999997</v>
      </c>
      <c r="F35" s="241">
        <v>271.13304099999368</v>
      </c>
      <c r="G35" s="241">
        <v>574.7588319999777</v>
      </c>
      <c r="H35" s="10"/>
      <c r="I35" s="26" t="s">
        <v>152</v>
      </c>
      <c r="J35" s="253"/>
      <c r="K35" s="354"/>
    </row>
    <row r="36" spans="1:11" ht="12" customHeight="1" x14ac:dyDescent="0.2">
      <c r="A36" s="225"/>
      <c r="B36" s="15">
        <v>18.083255000000001</v>
      </c>
      <c r="C36" s="15">
        <v>19.618500000000001</v>
      </c>
      <c r="D36" s="15">
        <v>11</v>
      </c>
      <c r="E36" s="15">
        <v>58.647680999999999</v>
      </c>
      <c r="F36" s="15">
        <v>230.72419700000319</v>
      </c>
      <c r="G36" s="15">
        <v>136.48460199999863</v>
      </c>
      <c r="H36" s="10"/>
      <c r="I36" s="25" t="s">
        <v>187</v>
      </c>
      <c r="J36" s="253"/>
      <c r="K36" s="354"/>
    </row>
    <row r="37" spans="1:11" ht="12" customHeight="1" x14ac:dyDescent="0.2">
      <c r="A37" s="225"/>
      <c r="B37" s="15">
        <v>379.93771499999997</v>
      </c>
      <c r="C37" s="15">
        <v>37.383909000000003</v>
      </c>
      <c r="D37" s="15">
        <v>0</v>
      </c>
      <c r="E37" s="15">
        <v>95.637103999999994</v>
      </c>
      <c r="F37" s="15">
        <v>40.406843999982812</v>
      </c>
      <c r="G37" s="15">
        <v>438.32424200002424</v>
      </c>
      <c r="H37" s="10"/>
      <c r="I37" s="25" t="s">
        <v>188</v>
      </c>
      <c r="J37" s="253"/>
      <c r="K37" s="354"/>
    </row>
    <row r="38" spans="1:11" ht="20.100000000000001" customHeight="1" x14ac:dyDescent="0.2">
      <c r="A38" s="225"/>
      <c r="B38" s="15">
        <v>78.696326999999997</v>
      </c>
      <c r="C38" s="15">
        <v>30.152000000000001</v>
      </c>
      <c r="D38" s="15">
        <v>1</v>
      </c>
      <c r="E38" s="15">
        <v>68.536998999999994</v>
      </c>
      <c r="F38" s="15">
        <v>16.977581000002829</v>
      </c>
      <c r="G38" s="15">
        <v>242.6625219999878</v>
      </c>
      <c r="H38" s="10"/>
      <c r="I38" s="242" t="s">
        <v>189</v>
      </c>
      <c r="J38" s="253"/>
      <c r="K38" s="354"/>
    </row>
    <row r="39" spans="1:11" ht="12" customHeight="1" x14ac:dyDescent="0.2">
      <c r="A39" s="225"/>
      <c r="B39" s="15">
        <v>37.407643</v>
      </c>
      <c r="C39" s="15">
        <v>18.669909000000001</v>
      </c>
      <c r="D39" s="15">
        <v>0</v>
      </c>
      <c r="E39" s="15">
        <v>3.5630949999999997</v>
      </c>
      <c r="F39" s="15">
        <v>63.888764999999694</v>
      </c>
      <c r="G39" s="15">
        <v>23.072704999998678</v>
      </c>
      <c r="H39" s="10"/>
      <c r="I39" s="25" t="s">
        <v>190</v>
      </c>
      <c r="J39" s="253"/>
      <c r="K39" s="354"/>
    </row>
    <row r="40" spans="1:11" ht="12" customHeight="1" x14ac:dyDescent="0.2">
      <c r="A40" s="225"/>
      <c r="B40" s="15">
        <v>137.444142</v>
      </c>
      <c r="C40" s="15">
        <v>5.4139999999999997</v>
      </c>
      <c r="D40" s="15">
        <v>0</v>
      </c>
      <c r="E40" s="15">
        <v>68.444575999999998</v>
      </c>
      <c r="F40" s="15">
        <v>0</v>
      </c>
      <c r="G40" s="15">
        <v>187.11624999999549</v>
      </c>
      <c r="H40" s="10"/>
      <c r="I40" s="25" t="s">
        <v>191</v>
      </c>
      <c r="J40" s="253"/>
      <c r="K40" s="354"/>
    </row>
    <row r="41" spans="1:11" ht="12" customHeight="1" x14ac:dyDescent="0.2">
      <c r="B41" s="241">
        <v>137.215093</v>
      </c>
      <c r="C41" s="241">
        <v>2.7170000000000001</v>
      </c>
      <c r="D41" s="241">
        <v>10</v>
      </c>
      <c r="E41" s="241">
        <v>11.25</v>
      </c>
      <c r="F41" s="241">
        <v>152.88750100000289</v>
      </c>
      <c r="G41" s="241">
        <v>17.264218999998775</v>
      </c>
      <c r="H41" s="10"/>
      <c r="I41" s="25" t="s">
        <v>197</v>
      </c>
      <c r="J41" s="253"/>
      <c r="K41" s="354"/>
    </row>
    <row r="42" spans="1:11" ht="12" customHeight="1" x14ac:dyDescent="0.2">
      <c r="A42" s="225"/>
      <c r="B42" s="15">
        <v>7.2582390000000006</v>
      </c>
      <c r="C42" s="15">
        <v>0</v>
      </c>
      <c r="D42" s="15">
        <v>0</v>
      </c>
      <c r="E42" s="15">
        <v>2.4901140000000002</v>
      </c>
      <c r="F42" s="15">
        <v>11.637678000000733</v>
      </c>
      <c r="G42" s="15">
        <v>104.64817699999935</v>
      </c>
      <c r="H42" s="10"/>
      <c r="I42" s="25" t="s">
        <v>198</v>
      </c>
      <c r="J42" s="253"/>
      <c r="K42" s="354"/>
    </row>
    <row r="43" spans="1:11" ht="12" customHeight="1" x14ac:dyDescent="0.2">
      <c r="A43" s="225"/>
      <c r="B43" s="15">
        <v>-4.729999999995016E-4</v>
      </c>
      <c r="C43" s="15">
        <v>4.9999999999997158E-2</v>
      </c>
      <c r="D43" s="15">
        <v>0</v>
      </c>
      <c r="E43" s="15">
        <v>9.9999996905353328E-7</v>
      </c>
      <c r="F43" s="15">
        <v>25.741515999987541</v>
      </c>
      <c r="G43" s="15">
        <v>-5.04100000325991E-3</v>
      </c>
      <c r="H43" s="12"/>
      <c r="I43" s="25" t="s">
        <v>194</v>
      </c>
      <c r="J43" s="287"/>
      <c r="K43" s="355"/>
    </row>
    <row r="44" spans="1:11" ht="20.100000000000001" customHeight="1" x14ac:dyDescent="0.2">
      <c r="B44" s="241">
        <v>110.10435299999999</v>
      </c>
      <c r="C44" s="241">
        <v>1.3113030000000001</v>
      </c>
      <c r="D44" s="241">
        <v>22.285122999999999</v>
      </c>
      <c r="E44" s="241">
        <v>12.652958999999999</v>
      </c>
      <c r="F44" s="241">
        <v>376.53446700000131</v>
      </c>
      <c r="G44" s="241">
        <v>50.277119999997012</v>
      </c>
      <c r="H44" s="10"/>
      <c r="I44" s="26" t="s">
        <v>153</v>
      </c>
      <c r="J44" s="253"/>
      <c r="K44" s="354"/>
    </row>
    <row r="45" spans="1:11" ht="12" customHeight="1" x14ac:dyDescent="0.2">
      <c r="A45" s="225"/>
      <c r="B45" s="15">
        <v>106.64059399999999</v>
      </c>
      <c r="C45" s="15">
        <v>1.3113030000000001</v>
      </c>
      <c r="D45" s="15">
        <v>22.285122999999999</v>
      </c>
      <c r="E45" s="15">
        <v>12.476284</v>
      </c>
      <c r="F45" s="15">
        <v>374.87984199999846</v>
      </c>
      <c r="G45" s="15">
        <v>4.2183730000015203</v>
      </c>
      <c r="H45" s="291"/>
      <c r="I45" s="25" t="s">
        <v>187</v>
      </c>
      <c r="J45" s="292"/>
      <c r="K45" s="360"/>
    </row>
    <row r="46" spans="1:11" ht="12" customHeight="1" x14ac:dyDescent="0.2">
      <c r="A46" s="225"/>
      <c r="B46" s="15">
        <v>3.4637580000000003</v>
      </c>
      <c r="C46" s="15">
        <v>0</v>
      </c>
      <c r="D46" s="15">
        <v>0</v>
      </c>
      <c r="E46" s="15">
        <v>0.176675</v>
      </c>
      <c r="F46" s="15">
        <v>1.667767000000822</v>
      </c>
      <c r="G46" s="15">
        <v>46.058750999998665</v>
      </c>
      <c r="H46" s="238"/>
      <c r="I46" s="25" t="s">
        <v>188</v>
      </c>
    </row>
    <row r="47" spans="1:11" s="243" customFormat="1" ht="20.100000000000001" customHeight="1" x14ac:dyDescent="0.2">
      <c r="B47" s="241">
        <v>0.69523800000000002</v>
      </c>
      <c r="C47" s="241">
        <v>0</v>
      </c>
      <c r="D47" s="241">
        <v>0</v>
      </c>
      <c r="E47" s="241">
        <v>126.51667399999999</v>
      </c>
      <c r="F47" s="241">
        <v>0.44444399999997586</v>
      </c>
      <c r="G47" s="241">
        <v>11.055854000000068</v>
      </c>
      <c r="H47" s="293"/>
      <c r="I47" s="245" t="s">
        <v>327</v>
      </c>
      <c r="J47" s="48"/>
      <c r="K47" s="329"/>
    </row>
    <row r="48" spans="1:11" s="243" customFormat="1" ht="12" customHeight="1" x14ac:dyDescent="0.2">
      <c r="A48" s="246"/>
      <c r="B48" s="15">
        <v>5.3415999999999998E-2</v>
      </c>
      <c r="C48" s="15">
        <v>0</v>
      </c>
      <c r="D48" s="15">
        <v>0.55000000000000004</v>
      </c>
      <c r="E48" s="15">
        <v>0</v>
      </c>
      <c r="F48" s="15">
        <v>5.4302139999999781</v>
      </c>
      <c r="G48" s="15">
        <v>0.5454560000000015</v>
      </c>
      <c r="H48" s="238"/>
      <c r="I48" s="247" t="s">
        <v>328</v>
      </c>
      <c r="J48" s="48"/>
      <c r="K48" s="329"/>
    </row>
    <row r="49" spans="1:11" s="258" customFormat="1" ht="5.0999999999999996" customHeight="1" x14ac:dyDescent="0.2">
      <c r="B49" s="259"/>
      <c r="C49" s="260"/>
      <c r="D49" s="260"/>
      <c r="E49" s="260"/>
      <c r="F49" s="260"/>
      <c r="G49" s="292"/>
      <c r="H49" s="233"/>
      <c r="I49" s="261"/>
      <c r="J49" s="235"/>
      <c r="K49" s="329"/>
    </row>
    <row r="50" spans="1:11" ht="39.75" customHeight="1" x14ac:dyDescent="0.2">
      <c r="A50" s="231"/>
      <c r="B50" s="436" t="s">
        <v>224</v>
      </c>
      <c r="C50" s="436"/>
      <c r="D50" s="436"/>
      <c r="E50" s="436"/>
      <c r="F50" s="436"/>
      <c r="G50" s="436"/>
      <c r="H50" s="436"/>
      <c r="I50" s="436"/>
      <c r="J50" s="231"/>
    </row>
    <row r="51" spans="1:11" s="361" customFormat="1" x14ac:dyDescent="0.2">
      <c r="A51" s="48"/>
      <c r="B51" s="48"/>
      <c r="C51" s="48"/>
      <c r="D51" s="48"/>
      <c r="E51" s="48"/>
      <c r="F51" s="48"/>
      <c r="G51" s="48"/>
      <c r="H51" s="48"/>
      <c r="I51" s="48"/>
      <c r="J51" s="48"/>
      <c r="K51" s="329"/>
    </row>
  </sheetData>
  <mergeCells count="1">
    <mergeCell ref="B50:I50"/>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4E241-C1E4-40B3-A06F-576A1A494F1A}">
  <sheetPr>
    <pageSetUpPr fitToPage="1"/>
  </sheetPr>
  <dimension ref="A1:J29"/>
  <sheetViews>
    <sheetView showGridLines="0" zoomScaleNormal="100" zoomScaleSheetLayoutView="100" workbookViewId="0"/>
  </sheetViews>
  <sheetFormatPr defaultColWidth="9.140625" defaultRowHeight="12" x14ac:dyDescent="0.2"/>
  <cols>
    <col min="1" max="1" width="1.7109375" style="48" customWidth="1"/>
    <col min="2" max="2" width="31.42578125" style="48" customWidth="1"/>
    <col min="3" max="8" width="10.7109375" style="48" customWidth="1"/>
    <col min="9" max="10" width="1.7109375" style="48" customWidth="1"/>
    <col min="11" max="16384" width="9.140625" style="48"/>
  </cols>
  <sheetData>
    <row r="1" spans="1:10" s="227" customFormat="1" ht="16.5" x14ac:dyDescent="0.3">
      <c r="A1" s="56"/>
      <c r="B1" s="56" t="s">
        <v>264</v>
      </c>
      <c r="C1" s="56"/>
      <c r="D1" s="56"/>
      <c r="E1" s="56"/>
      <c r="F1" s="56"/>
      <c r="G1" s="56"/>
      <c r="H1" s="56"/>
      <c r="I1" s="56"/>
      <c r="J1" s="351"/>
    </row>
    <row r="2" spans="1:10" s="228" customFormat="1" ht="14.25" x14ac:dyDescent="0.2">
      <c r="B2" s="228" t="s">
        <v>321</v>
      </c>
    </row>
    <row r="3" spans="1:10" s="225" customFormat="1" ht="21" customHeight="1" x14ac:dyDescent="0.2">
      <c r="A3" s="229"/>
      <c r="B3" s="218" t="s">
        <v>566</v>
      </c>
      <c r="C3" s="218"/>
      <c r="D3" s="218"/>
      <c r="E3" s="218"/>
      <c r="F3" s="218"/>
      <c r="G3" s="218"/>
      <c r="H3" s="230" t="s">
        <v>230</v>
      </c>
      <c r="I3" s="218"/>
    </row>
    <row r="4" spans="1:10" ht="20.100000000000001" customHeight="1" x14ac:dyDescent="0.2">
      <c r="A4" s="234"/>
      <c r="B4" s="262"/>
      <c r="C4" s="263" t="s">
        <v>22</v>
      </c>
      <c r="D4" s="263" t="s">
        <v>28</v>
      </c>
      <c r="E4" s="263" t="s">
        <v>30</v>
      </c>
      <c r="F4" s="263" t="s">
        <v>27</v>
      </c>
      <c r="G4" s="263" t="s">
        <v>26</v>
      </c>
      <c r="H4" s="264" t="s">
        <v>31</v>
      </c>
      <c r="I4" s="231"/>
    </row>
    <row r="5" spans="1:10" s="240" customFormat="1" ht="20.100000000000001" customHeight="1" x14ac:dyDescent="0.25">
      <c r="A5" s="236"/>
      <c r="B5" s="26" t="s">
        <v>211</v>
      </c>
      <c r="C5" s="11">
        <v>567348.18880200002</v>
      </c>
      <c r="D5" s="11">
        <v>29007.626335999998</v>
      </c>
      <c r="E5" s="11">
        <v>8028.3572460000005</v>
      </c>
      <c r="F5" s="11">
        <v>23010.756256999997</v>
      </c>
      <c r="G5" s="11">
        <v>20486.433115000003</v>
      </c>
      <c r="H5" s="12">
        <v>76719.216381999999</v>
      </c>
    </row>
    <row r="6" spans="1:10" ht="20.100000000000001" customHeight="1" x14ac:dyDescent="0.2">
      <c r="B6" s="26" t="s">
        <v>316</v>
      </c>
      <c r="C6" s="11">
        <v>237147.78409999999</v>
      </c>
      <c r="D6" s="11">
        <v>10873.575765</v>
      </c>
      <c r="E6" s="11">
        <v>3054.3020299999994</v>
      </c>
      <c r="F6" s="11">
        <v>11271.424727</v>
      </c>
      <c r="G6" s="11">
        <v>9090.947365</v>
      </c>
      <c r="H6" s="12">
        <v>36467.378392999999</v>
      </c>
    </row>
    <row r="7" spans="1:10" ht="12" customHeight="1" x14ac:dyDescent="0.2">
      <c r="A7" s="225"/>
      <c r="B7" s="25" t="s">
        <v>187</v>
      </c>
      <c r="C7" s="11">
        <v>85680.419194999995</v>
      </c>
      <c r="D7" s="11">
        <v>3144.4565570000004</v>
      </c>
      <c r="E7" s="11">
        <v>827.11780499999998</v>
      </c>
      <c r="F7" s="11">
        <v>4152.8499999999995</v>
      </c>
      <c r="G7" s="11">
        <v>3050.0184839999997</v>
      </c>
      <c r="H7" s="12">
        <v>16332.405351999998</v>
      </c>
    </row>
    <row r="8" spans="1:10" ht="12" customHeight="1" x14ac:dyDescent="0.2">
      <c r="A8" s="225"/>
      <c r="B8" s="25" t="s">
        <v>188</v>
      </c>
      <c r="C8" s="11">
        <v>151467.364887</v>
      </c>
      <c r="D8" s="11">
        <v>7729.1192019999999</v>
      </c>
      <c r="E8" s="11">
        <v>2227.1842209999995</v>
      </c>
      <c r="F8" s="11">
        <v>7118.574721</v>
      </c>
      <c r="G8" s="11">
        <v>6040.9288780000006</v>
      </c>
      <c r="H8" s="12">
        <v>20134.973038</v>
      </c>
    </row>
    <row r="9" spans="1:10" ht="20.100000000000001" customHeight="1" x14ac:dyDescent="0.2">
      <c r="B9" s="26" t="s">
        <v>152</v>
      </c>
      <c r="C9" s="11">
        <v>287610.69389599992</v>
      </c>
      <c r="D9" s="11">
        <v>12973.570782999999</v>
      </c>
      <c r="E9" s="11">
        <v>4680.0703130000002</v>
      </c>
      <c r="F9" s="11">
        <v>10896.826274999999</v>
      </c>
      <c r="G9" s="11">
        <v>10476.170104000001</v>
      </c>
      <c r="H9" s="12">
        <v>36346.870762999999</v>
      </c>
    </row>
    <row r="10" spans="1:10" ht="12" customHeight="1" x14ac:dyDescent="0.2">
      <c r="A10" s="225"/>
      <c r="B10" s="25" t="s">
        <v>187</v>
      </c>
      <c r="C10" s="11">
        <v>99548.497347000011</v>
      </c>
      <c r="D10" s="11">
        <v>4007.5180590000004</v>
      </c>
      <c r="E10" s="11">
        <v>1429.75533</v>
      </c>
      <c r="F10" s="11">
        <v>3686.7527379999997</v>
      </c>
      <c r="G10" s="11">
        <v>3508.2192239999999</v>
      </c>
      <c r="H10" s="12">
        <v>12001.348295999996</v>
      </c>
    </row>
    <row r="11" spans="1:10" ht="12" customHeight="1" x14ac:dyDescent="0.2">
      <c r="A11" s="225"/>
      <c r="B11" s="25" t="s">
        <v>188</v>
      </c>
      <c r="C11" s="11">
        <v>188062.21844499998</v>
      </c>
      <c r="D11" s="11">
        <v>8966.0510919999997</v>
      </c>
      <c r="E11" s="11">
        <v>3250.314981</v>
      </c>
      <c r="F11" s="11">
        <v>7210.0735340000001</v>
      </c>
      <c r="G11" s="11">
        <v>6967.9508729999998</v>
      </c>
      <c r="H11" s="12">
        <v>24345.522464000005</v>
      </c>
    </row>
    <row r="12" spans="1:10" ht="20.100000000000001" customHeight="1" x14ac:dyDescent="0.2">
      <c r="B12" s="242" t="s">
        <v>189</v>
      </c>
      <c r="C12" s="11">
        <v>95610.502168999999</v>
      </c>
      <c r="D12" s="11">
        <v>4436.2432829999998</v>
      </c>
      <c r="E12" s="11">
        <v>1878.8556660000004</v>
      </c>
      <c r="F12" s="11">
        <v>4053.2493670000003</v>
      </c>
      <c r="G12" s="11">
        <v>2917.9971609999998</v>
      </c>
      <c r="H12" s="12">
        <v>16362.465872000001</v>
      </c>
    </row>
    <row r="13" spans="1:10" ht="12" customHeight="1" x14ac:dyDescent="0.2">
      <c r="A13" s="225"/>
      <c r="B13" s="25" t="s">
        <v>190</v>
      </c>
      <c r="C13" s="11">
        <v>75604.559085999994</v>
      </c>
      <c r="D13" s="11">
        <v>3421.2427980000002</v>
      </c>
      <c r="E13" s="11">
        <v>800.51690200000007</v>
      </c>
      <c r="F13" s="11">
        <v>2247.3355149999998</v>
      </c>
      <c r="G13" s="11">
        <v>4415.3240249999999</v>
      </c>
      <c r="H13" s="12">
        <v>9803.2557180000003</v>
      </c>
    </row>
    <row r="14" spans="1:10" ht="12" customHeight="1" x14ac:dyDescent="0.2">
      <c r="A14" s="225"/>
      <c r="B14" s="25" t="s">
        <v>191</v>
      </c>
      <c r="C14" s="11">
        <v>69779.283228</v>
      </c>
      <c r="D14" s="11">
        <v>3179.4284149999999</v>
      </c>
      <c r="E14" s="11">
        <v>1238.8924609999999</v>
      </c>
      <c r="F14" s="11">
        <v>3396.7920779999999</v>
      </c>
      <c r="G14" s="11">
        <v>1678.9345149999999</v>
      </c>
      <c r="H14" s="12">
        <v>9588.9039520000006</v>
      </c>
    </row>
    <row r="15" spans="1:10" ht="12" customHeight="1" x14ac:dyDescent="0.2">
      <c r="A15" s="225"/>
      <c r="B15" s="25" t="s">
        <v>197</v>
      </c>
      <c r="C15" s="11">
        <v>5694.6392790000009</v>
      </c>
      <c r="D15" s="11">
        <v>345.92575599999998</v>
      </c>
      <c r="E15" s="11">
        <v>161.02820299999999</v>
      </c>
      <c r="F15" s="11">
        <v>237.932649</v>
      </c>
      <c r="G15" s="11">
        <v>105.11778299999999</v>
      </c>
      <c r="H15" s="12">
        <v>138.39069799999999</v>
      </c>
    </row>
    <row r="16" spans="1:10" ht="12" customHeight="1" x14ac:dyDescent="0.2">
      <c r="A16" s="225"/>
      <c r="B16" s="25" t="s">
        <v>198</v>
      </c>
      <c r="C16" s="11">
        <v>13406.087822</v>
      </c>
      <c r="D16" s="11">
        <v>862.12889300000006</v>
      </c>
      <c r="E16" s="11">
        <v>345.177075</v>
      </c>
      <c r="F16" s="11">
        <v>96.868155999999999</v>
      </c>
      <c r="G16" s="11">
        <v>439.70635300000004</v>
      </c>
      <c r="H16" s="12">
        <v>453.85601200000002</v>
      </c>
    </row>
    <row r="17" spans="1:10" ht="12" customHeight="1" x14ac:dyDescent="0.2">
      <c r="A17" s="225"/>
      <c r="B17" s="25" t="s">
        <v>194</v>
      </c>
      <c r="C17" s="11">
        <v>27515.622311999934</v>
      </c>
      <c r="D17" s="11">
        <v>728.60163800000009</v>
      </c>
      <c r="E17" s="11">
        <v>255.60000599999967</v>
      </c>
      <c r="F17" s="11">
        <v>864.64850999999908</v>
      </c>
      <c r="G17" s="11">
        <v>919.09026700000322</v>
      </c>
      <c r="H17" s="12">
        <v>-1.4890000020386651E-3</v>
      </c>
    </row>
    <row r="18" spans="1:10" ht="20.100000000000001" customHeight="1" x14ac:dyDescent="0.2">
      <c r="B18" s="26" t="s">
        <v>153</v>
      </c>
      <c r="C18" s="11">
        <v>42589.708985999998</v>
      </c>
      <c r="D18" s="11">
        <v>5160.4786089999998</v>
      </c>
      <c r="E18" s="11">
        <v>293.98489899999998</v>
      </c>
      <c r="F18" s="11">
        <v>842.49854300000004</v>
      </c>
      <c r="G18" s="11">
        <v>919.32424999999989</v>
      </c>
      <c r="H18" s="12">
        <v>3904.9672100000007</v>
      </c>
    </row>
    <row r="19" spans="1:10" ht="12" customHeight="1" x14ac:dyDescent="0.2">
      <c r="A19" s="225"/>
      <c r="B19" s="25" t="s">
        <v>187</v>
      </c>
      <c r="C19" s="11">
        <v>27711.090542999998</v>
      </c>
      <c r="D19" s="11">
        <v>4728.7132620000002</v>
      </c>
      <c r="E19" s="11">
        <v>268.40961799999997</v>
      </c>
      <c r="F19" s="11">
        <v>668.21175200000005</v>
      </c>
      <c r="G19" s="11">
        <v>475.19132299999995</v>
      </c>
      <c r="H19" s="12">
        <v>2778.4814030000002</v>
      </c>
    </row>
    <row r="20" spans="1:10" ht="12" customHeight="1" x14ac:dyDescent="0.2">
      <c r="A20" s="225"/>
      <c r="B20" s="25" t="s">
        <v>188</v>
      </c>
      <c r="C20" s="11">
        <v>14878.631789999999</v>
      </c>
      <c r="D20" s="11">
        <v>431.78405699999996</v>
      </c>
      <c r="E20" s="11">
        <v>25.575277000000003</v>
      </c>
      <c r="F20" s="11">
        <v>174.286788</v>
      </c>
      <c r="G20" s="11">
        <v>444.13292300000001</v>
      </c>
      <c r="H20" s="12">
        <v>1126.485304</v>
      </c>
    </row>
    <row r="21" spans="1:10" s="243" customFormat="1" ht="20.100000000000001" customHeight="1" x14ac:dyDescent="0.2">
      <c r="B21" s="245" t="s">
        <v>327</v>
      </c>
      <c r="C21" s="11">
        <v>176018.54824200002</v>
      </c>
      <c r="D21" s="11">
        <v>7584.1787480000003</v>
      </c>
      <c r="E21" s="11">
        <v>3567.6070540000001</v>
      </c>
      <c r="F21" s="11">
        <v>7807.1060689999995</v>
      </c>
      <c r="G21" s="11">
        <v>4680.0160109999997</v>
      </c>
      <c r="H21" s="12">
        <v>24833.324123999999</v>
      </c>
    </row>
    <row r="22" spans="1:10" s="243" customFormat="1" ht="12" customHeight="1" x14ac:dyDescent="0.2">
      <c r="A22" s="246"/>
      <c r="B22" s="247" t="s">
        <v>328</v>
      </c>
      <c r="C22" s="11">
        <v>24260.292684</v>
      </c>
      <c r="D22" s="11">
        <v>5121.7199390000005</v>
      </c>
      <c r="E22" s="11">
        <v>64.493057000000007</v>
      </c>
      <c r="F22" s="11">
        <v>344.13561900000002</v>
      </c>
      <c r="G22" s="11">
        <v>1516.593359</v>
      </c>
      <c r="H22" s="12">
        <v>625.34704099999999</v>
      </c>
    </row>
    <row r="23" spans="1:10" s="243" customFormat="1" ht="3" customHeight="1" x14ac:dyDescent="0.2">
      <c r="A23" s="248"/>
      <c r="B23" s="251"/>
      <c r="C23" s="345"/>
      <c r="D23" s="345"/>
      <c r="E23" s="345"/>
      <c r="F23" s="345"/>
      <c r="G23" s="345"/>
      <c r="H23" s="346"/>
      <c r="I23" s="267"/>
    </row>
    <row r="24" spans="1:10" s="273" customFormat="1" ht="20.100000000000001" customHeight="1" x14ac:dyDescent="0.2">
      <c r="A24" s="268"/>
      <c r="B24" s="269" t="s">
        <v>185</v>
      </c>
      <c r="C24" s="270">
        <v>0</v>
      </c>
      <c r="D24" s="270">
        <v>0</v>
      </c>
      <c r="E24" s="270">
        <v>0</v>
      </c>
      <c r="F24" s="270">
        <v>0</v>
      </c>
      <c r="G24" s="270">
        <v>0</v>
      </c>
      <c r="H24" s="271">
        <v>0</v>
      </c>
      <c r="I24" s="272"/>
    </row>
    <row r="25" spans="1:10" s="240" customFormat="1" ht="20.100000000000001" customHeight="1" x14ac:dyDescent="0.25">
      <c r="A25" s="236"/>
      <c r="B25" s="26" t="s">
        <v>212</v>
      </c>
      <c r="C25" s="11">
        <v>8560349.8796289973</v>
      </c>
      <c r="D25" s="11">
        <v>466936.01853100001</v>
      </c>
      <c r="E25" s="11">
        <v>85900.019109000001</v>
      </c>
      <c r="F25" s="11">
        <v>505130.05362199992</v>
      </c>
      <c r="G25" s="11">
        <v>466542.03554800013</v>
      </c>
      <c r="H25" s="12">
        <v>781320.43655200012</v>
      </c>
    </row>
    <row r="26" spans="1:10" s="243" customFormat="1" ht="20.100000000000001" customHeight="1" x14ac:dyDescent="0.2">
      <c r="B26" s="245" t="s">
        <v>327</v>
      </c>
      <c r="C26" s="11">
        <v>1921550.9400420005</v>
      </c>
      <c r="D26" s="11">
        <v>97443.001841999983</v>
      </c>
      <c r="E26" s="11">
        <v>16132.463988000001</v>
      </c>
      <c r="F26" s="11">
        <v>105136.08484999998</v>
      </c>
      <c r="G26" s="11">
        <v>103397.48612399997</v>
      </c>
      <c r="H26" s="12">
        <v>183393.43637799995</v>
      </c>
    </row>
    <row r="27" spans="1:10" s="243" customFormat="1" ht="12" customHeight="1" x14ac:dyDescent="0.2">
      <c r="A27" s="246"/>
      <c r="B27" s="247" t="s">
        <v>328</v>
      </c>
      <c r="C27" s="11">
        <v>184367.48864900001</v>
      </c>
      <c r="D27" s="274">
        <v>10924.192551</v>
      </c>
      <c r="E27" s="274">
        <v>1037.79728</v>
      </c>
      <c r="F27" s="274">
        <v>3936.609688</v>
      </c>
      <c r="G27" s="274">
        <v>10627.550660000003</v>
      </c>
      <c r="H27" s="275">
        <v>9595.4485720000011</v>
      </c>
    </row>
    <row r="28" spans="1:10" s="258" customFormat="1" ht="5.0999999999999996" customHeight="1" x14ac:dyDescent="0.2">
      <c r="C28" s="276"/>
      <c r="D28" s="276"/>
      <c r="E28" s="276"/>
      <c r="F28" s="276"/>
      <c r="G28" s="276"/>
    </row>
    <row r="29" spans="1:10" ht="29.1" customHeight="1" x14ac:dyDescent="0.2">
      <c r="A29" s="277" t="s">
        <v>3</v>
      </c>
      <c r="B29" s="436" t="s">
        <v>219</v>
      </c>
      <c r="C29" s="436"/>
      <c r="D29" s="436"/>
      <c r="E29" s="436"/>
      <c r="F29" s="436"/>
      <c r="G29" s="436"/>
      <c r="H29" s="436"/>
      <c r="I29" s="349"/>
      <c r="J29" s="352"/>
    </row>
  </sheetData>
  <mergeCells count="1">
    <mergeCell ref="B29:H29"/>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B98D8-A768-4F7E-845F-400E97832A43}">
  <sheetPr>
    <pageSetUpPr fitToPage="1"/>
  </sheetPr>
  <dimension ref="A1:K29"/>
  <sheetViews>
    <sheetView showGridLines="0" zoomScaleNormal="100" zoomScaleSheetLayoutView="100" workbookViewId="0"/>
  </sheetViews>
  <sheetFormatPr defaultColWidth="9.140625" defaultRowHeight="12" x14ac:dyDescent="0.2"/>
  <cols>
    <col min="1" max="1" width="1.7109375" style="48" customWidth="1"/>
    <col min="2" max="7" width="10.7109375" style="48" customWidth="1"/>
    <col min="8" max="8" width="1.7109375" style="48" customWidth="1"/>
    <col min="9" max="9" width="29.85546875" style="48" customWidth="1"/>
    <col min="10" max="10" width="1.7109375" style="48" customWidth="1"/>
    <col min="11" max="11" width="1.7109375" style="329" customWidth="1"/>
    <col min="12" max="16384" width="9.140625" style="48"/>
  </cols>
  <sheetData>
    <row r="1" spans="1:11" s="227" customFormat="1" ht="16.5" x14ac:dyDescent="0.3">
      <c r="A1" s="56"/>
      <c r="B1" s="56" t="s">
        <v>264</v>
      </c>
      <c r="C1" s="56"/>
      <c r="D1" s="56"/>
      <c r="E1" s="56"/>
      <c r="F1" s="56"/>
      <c r="G1" s="56"/>
      <c r="H1" s="56"/>
      <c r="I1" s="56"/>
      <c r="J1" s="226"/>
      <c r="K1" s="326"/>
    </row>
    <row r="2" spans="1:11" s="228" customFormat="1" ht="14.25" x14ac:dyDescent="0.2">
      <c r="B2" s="228" t="s">
        <v>321</v>
      </c>
      <c r="K2" s="327"/>
    </row>
    <row r="3" spans="1:11" s="225" customFormat="1" ht="21" customHeight="1" x14ac:dyDescent="0.2">
      <c r="A3" s="229"/>
      <c r="B3" s="218" t="s">
        <v>566</v>
      </c>
      <c r="C3" s="218"/>
      <c r="D3" s="218"/>
      <c r="E3" s="218"/>
      <c r="F3" s="218"/>
      <c r="G3" s="218"/>
      <c r="H3" s="218"/>
      <c r="I3" s="230" t="s">
        <v>231</v>
      </c>
      <c r="J3" s="218"/>
      <c r="K3" s="328"/>
    </row>
    <row r="4" spans="1:11" ht="20.100000000000001" customHeight="1" x14ac:dyDescent="0.2">
      <c r="A4" s="231"/>
      <c r="B4" s="232" t="s">
        <v>23</v>
      </c>
      <c r="C4" s="232" t="s">
        <v>25</v>
      </c>
      <c r="D4" s="232" t="s">
        <v>34</v>
      </c>
      <c r="E4" s="232" t="s">
        <v>36</v>
      </c>
      <c r="F4" s="232" t="s">
        <v>24</v>
      </c>
      <c r="G4" s="264" t="s">
        <v>38</v>
      </c>
      <c r="H4" s="233"/>
      <c r="I4" s="234"/>
      <c r="J4" s="235"/>
    </row>
    <row r="5" spans="1:11" s="240" customFormat="1" ht="20.100000000000001" customHeight="1" x14ac:dyDescent="0.25">
      <c r="A5" s="236"/>
      <c r="B5" s="237">
        <v>192630.59546899999</v>
      </c>
      <c r="C5" s="237">
        <v>20832.750458000002</v>
      </c>
      <c r="D5" s="237">
        <v>29998.184546999997</v>
      </c>
      <c r="E5" s="237">
        <v>8622.9471880000001</v>
      </c>
      <c r="F5" s="237">
        <v>89050.94103300001</v>
      </c>
      <c r="G5" s="237">
        <v>7648.5738870000005</v>
      </c>
      <c r="H5" s="238"/>
      <c r="I5" s="239" t="s">
        <v>211</v>
      </c>
      <c r="J5" s="48"/>
      <c r="K5" s="329"/>
    </row>
    <row r="6" spans="1:11" ht="20.100000000000001" customHeight="1" x14ac:dyDescent="0.2">
      <c r="B6" s="241">
        <v>79610.077313999995</v>
      </c>
      <c r="C6" s="241">
        <v>8176.8827690000007</v>
      </c>
      <c r="D6" s="241">
        <v>14039.920482</v>
      </c>
      <c r="E6" s="241">
        <v>4118.5495780000001</v>
      </c>
      <c r="F6" s="241">
        <v>34424.599768</v>
      </c>
      <c r="G6" s="241">
        <v>2932.1133710000004</v>
      </c>
      <c r="H6" s="238"/>
      <c r="I6" s="26" t="s">
        <v>316</v>
      </c>
    </row>
    <row r="7" spans="1:11" ht="12" customHeight="1" x14ac:dyDescent="0.2">
      <c r="A7" s="225"/>
      <c r="B7" s="15">
        <v>29354.434614999995</v>
      </c>
      <c r="C7" s="15">
        <v>2903.0834510000004</v>
      </c>
      <c r="D7" s="15">
        <v>4334.047114</v>
      </c>
      <c r="E7" s="15">
        <v>1754.8705259999999</v>
      </c>
      <c r="F7" s="15">
        <v>13079.713777000003</v>
      </c>
      <c r="G7" s="15">
        <v>1080.5672320000001</v>
      </c>
      <c r="H7" s="238"/>
      <c r="I7" s="25" t="s">
        <v>187</v>
      </c>
    </row>
    <row r="8" spans="1:11" ht="12" customHeight="1" x14ac:dyDescent="0.2">
      <c r="A8" s="225"/>
      <c r="B8" s="15">
        <v>50255.642691000001</v>
      </c>
      <c r="C8" s="15">
        <v>5273.7993150000002</v>
      </c>
      <c r="D8" s="15">
        <v>9705.8733649999995</v>
      </c>
      <c r="E8" s="15">
        <v>2363.6790470000001</v>
      </c>
      <c r="F8" s="15">
        <v>21344.885983999997</v>
      </c>
      <c r="G8" s="15">
        <v>1851.546139</v>
      </c>
      <c r="H8" s="238"/>
      <c r="I8" s="25" t="s">
        <v>188</v>
      </c>
    </row>
    <row r="9" spans="1:11" ht="20.100000000000001" customHeight="1" x14ac:dyDescent="0.2">
      <c r="B9" s="241">
        <v>100237.233071</v>
      </c>
      <c r="C9" s="241">
        <v>10760.675502</v>
      </c>
      <c r="D9" s="241">
        <v>13988.666431</v>
      </c>
      <c r="E9" s="241">
        <v>3580.8082469999995</v>
      </c>
      <c r="F9" s="241">
        <v>49739.577485999995</v>
      </c>
      <c r="G9" s="241">
        <v>4402.4374489999991</v>
      </c>
      <c r="H9" s="238"/>
      <c r="I9" s="26" t="s">
        <v>152</v>
      </c>
    </row>
    <row r="10" spans="1:11" ht="12" customHeight="1" x14ac:dyDescent="0.2">
      <c r="A10" s="225"/>
      <c r="B10" s="15">
        <v>36623.362197000002</v>
      </c>
      <c r="C10" s="15">
        <v>4964.1975270000003</v>
      </c>
      <c r="D10" s="15">
        <v>3572.730141</v>
      </c>
      <c r="E10" s="15">
        <v>1189.222111</v>
      </c>
      <c r="F10" s="15">
        <v>19644.719283999999</v>
      </c>
      <c r="G10" s="15">
        <v>725.35730099999989</v>
      </c>
      <c r="H10" s="238"/>
      <c r="I10" s="25" t="s">
        <v>187</v>
      </c>
    </row>
    <row r="11" spans="1:11" ht="12" customHeight="1" x14ac:dyDescent="0.2">
      <c r="A11" s="225"/>
      <c r="B11" s="15">
        <v>63613.916605999999</v>
      </c>
      <c r="C11" s="15">
        <v>5796.4774689999995</v>
      </c>
      <c r="D11" s="15">
        <v>10415.936287999999</v>
      </c>
      <c r="E11" s="15">
        <v>2391.5866359999995</v>
      </c>
      <c r="F11" s="15">
        <v>30094.857698</v>
      </c>
      <c r="G11" s="15">
        <v>3677.0594489999999</v>
      </c>
      <c r="H11" s="238"/>
      <c r="I11" s="25" t="s">
        <v>188</v>
      </c>
    </row>
    <row r="12" spans="1:11" ht="20.100000000000001" customHeight="1" x14ac:dyDescent="0.2">
      <c r="B12" s="241">
        <v>33428.367477</v>
      </c>
      <c r="C12" s="241">
        <v>3402.6335949999998</v>
      </c>
      <c r="D12" s="241">
        <v>2767.6284009999999</v>
      </c>
      <c r="E12" s="241">
        <v>887.89584200000002</v>
      </c>
      <c r="F12" s="241">
        <v>15770.867475999999</v>
      </c>
      <c r="G12" s="241">
        <v>746.56086900000003</v>
      </c>
      <c r="H12" s="238"/>
      <c r="I12" s="242" t="s">
        <v>189</v>
      </c>
    </row>
    <row r="13" spans="1:11" ht="12" customHeight="1" x14ac:dyDescent="0.2">
      <c r="A13" s="225"/>
      <c r="B13" s="15">
        <v>24503.319262000005</v>
      </c>
      <c r="C13" s="15">
        <v>3162.6385989999999</v>
      </c>
      <c r="D13" s="15">
        <v>3637.0578700000001</v>
      </c>
      <c r="E13" s="15">
        <v>1052.221415</v>
      </c>
      <c r="F13" s="15">
        <v>14475.379335</v>
      </c>
      <c r="G13" s="15">
        <v>1095.879447</v>
      </c>
      <c r="H13" s="238"/>
      <c r="I13" s="25" t="s">
        <v>190</v>
      </c>
    </row>
    <row r="14" spans="1:11" ht="12" customHeight="1" x14ac:dyDescent="0.2">
      <c r="A14" s="225"/>
      <c r="B14" s="15">
        <v>19920.792433000002</v>
      </c>
      <c r="C14" s="15">
        <v>1754.9305650000001</v>
      </c>
      <c r="D14" s="15">
        <v>6282.5387530000007</v>
      </c>
      <c r="E14" s="15">
        <v>1362.0122240000001</v>
      </c>
      <c r="F14" s="15">
        <v>11523.000013999999</v>
      </c>
      <c r="G14" s="15">
        <v>2234.9895930000002</v>
      </c>
      <c r="H14" s="238"/>
      <c r="I14" s="25" t="s">
        <v>191</v>
      </c>
    </row>
    <row r="15" spans="1:11" ht="12" customHeight="1" x14ac:dyDescent="0.2">
      <c r="A15" s="225"/>
      <c r="B15" s="15">
        <v>2727.37255</v>
      </c>
      <c r="C15" s="15">
        <v>133.258026</v>
      </c>
      <c r="D15" s="15">
        <v>290.348027</v>
      </c>
      <c r="E15" s="15">
        <v>68.815294999999992</v>
      </c>
      <c r="F15" s="15">
        <v>717.15898299999992</v>
      </c>
      <c r="G15" s="15">
        <v>106.24428499999999</v>
      </c>
      <c r="H15" s="238"/>
      <c r="I15" s="25" t="s">
        <v>197</v>
      </c>
    </row>
    <row r="16" spans="1:11" ht="12" customHeight="1" x14ac:dyDescent="0.2">
      <c r="A16" s="225"/>
      <c r="B16" s="15">
        <v>5820.0662910000001</v>
      </c>
      <c r="C16" s="15">
        <v>1256.5127069999999</v>
      </c>
      <c r="D16" s="15">
        <v>716.94337199999995</v>
      </c>
      <c r="E16" s="15">
        <v>171.56296499999999</v>
      </c>
      <c r="F16" s="15">
        <v>2202.765652</v>
      </c>
      <c r="G16" s="15">
        <v>58.212249999999997</v>
      </c>
      <c r="H16" s="238"/>
      <c r="I16" s="25" t="s">
        <v>198</v>
      </c>
    </row>
    <row r="17" spans="1:11" ht="12" customHeight="1" x14ac:dyDescent="0.2">
      <c r="A17" s="225"/>
      <c r="B17" s="15">
        <v>13837.315057999993</v>
      </c>
      <c r="C17" s="15">
        <v>1050.7020100000009</v>
      </c>
      <c r="D17" s="15">
        <v>294.15000799999871</v>
      </c>
      <c r="E17" s="15">
        <v>38.300505999999586</v>
      </c>
      <c r="F17" s="15">
        <v>5050.4060259999969</v>
      </c>
      <c r="G17" s="15">
        <v>160.55100499999935</v>
      </c>
      <c r="H17" s="238"/>
      <c r="I17" s="25" t="s">
        <v>194</v>
      </c>
    </row>
    <row r="18" spans="1:11" ht="20.100000000000001" customHeight="1" x14ac:dyDescent="0.2">
      <c r="B18" s="241">
        <v>12783.284526000001</v>
      </c>
      <c r="C18" s="241">
        <v>1895.1911680000001</v>
      </c>
      <c r="D18" s="241">
        <v>1969.5986270000003</v>
      </c>
      <c r="E18" s="241">
        <v>923.58885699999996</v>
      </c>
      <c r="F18" s="241">
        <v>4886.7637590000004</v>
      </c>
      <c r="G18" s="241">
        <v>314.02305899999999</v>
      </c>
      <c r="H18" s="238"/>
      <c r="I18" s="26" t="s">
        <v>153</v>
      </c>
    </row>
    <row r="19" spans="1:11" ht="12" customHeight="1" x14ac:dyDescent="0.2">
      <c r="A19" s="225"/>
      <c r="B19" s="15">
        <v>5843.8370100000002</v>
      </c>
      <c r="C19" s="15">
        <v>990.53582800000015</v>
      </c>
      <c r="D19" s="15">
        <v>1217.2894610000003</v>
      </c>
      <c r="E19" s="15">
        <v>766.75081799999998</v>
      </c>
      <c r="F19" s="15">
        <v>2783.287112</v>
      </c>
      <c r="G19" s="15">
        <v>88.279402000000005</v>
      </c>
      <c r="H19" s="238"/>
      <c r="I19" s="25" t="s">
        <v>187</v>
      </c>
    </row>
    <row r="20" spans="1:11" ht="12" customHeight="1" x14ac:dyDescent="0.2">
      <c r="A20" s="225"/>
      <c r="B20" s="15">
        <v>6939.4421579999998</v>
      </c>
      <c r="C20" s="15">
        <v>904.65583500000002</v>
      </c>
      <c r="D20" s="15">
        <v>752.30916200000001</v>
      </c>
      <c r="E20" s="15">
        <v>156.83803800000001</v>
      </c>
      <c r="F20" s="15">
        <v>2103.4766450000002</v>
      </c>
      <c r="G20" s="15">
        <v>225.74365500000002</v>
      </c>
      <c r="H20" s="238"/>
      <c r="I20" s="25" t="s">
        <v>188</v>
      </c>
    </row>
    <row r="21" spans="1:11" s="243" customFormat="1" ht="20.100000000000001" customHeight="1" x14ac:dyDescent="0.2">
      <c r="B21" s="241">
        <v>57324.293746999996</v>
      </c>
      <c r="C21" s="241">
        <v>5217.7168150000007</v>
      </c>
      <c r="D21" s="241">
        <v>12877.723432999999</v>
      </c>
      <c r="E21" s="241">
        <v>3125.3090280000001</v>
      </c>
      <c r="F21" s="241">
        <v>28471.786486000005</v>
      </c>
      <c r="G21" s="241">
        <v>4477.0924500000001</v>
      </c>
      <c r="H21" s="244"/>
      <c r="I21" s="245" t="s">
        <v>327</v>
      </c>
      <c r="J21" s="48"/>
      <c r="K21" s="329"/>
    </row>
    <row r="22" spans="1:11" s="243" customFormat="1" ht="12" customHeight="1" x14ac:dyDescent="0.2">
      <c r="A22" s="246"/>
      <c r="B22" s="15">
        <v>3153.5302040000001</v>
      </c>
      <c r="C22" s="15">
        <v>2810.8385589999998</v>
      </c>
      <c r="D22" s="15">
        <v>144.793409</v>
      </c>
      <c r="E22" s="15">
        <v>9.8119040000000002</v>
      </c>
      <c r="F22" s="15">
        <v>3873.7588569999998</v>
      </c>
      <c r="G22" s="15">
        <v>33.588095000000003</v>
      </c>
      <c r="H22" s="244"/>
      <c r="I22" s="247" t="s">
        <v>328</v>
      </c>
      <c r="J22" s="48"/>
      <c r="K22" s="329"/>
    </row>
    <row r="23" spans="1:11" s="243" customFormat="1" ht="3" customHeight="1" x14ac:dyDescent="0.2">
      <c r="A23" s="248"/>
      <c r="B23" s="336"/>
      <c r="C23" s="336"/>
      <c r="D23" s="336"/>
      <c r="E23" s="336"/>
      <c r="F23" s="336"/>
      <c r="G23" s="336"/>
      <c r="H23" s="337"/>
      <c r="I23" s="251"/>
      <c r="J23" s="338"/>
      <c r="K23" s="329"/>
    </row>
    <row r="24" spans="1:11" s="240" customFormat="1" ht="20.100000000000001" customHeight="1" x14ac:dyDescent="0.2">
      <c r="A24" s="268"/>
      <c r="B24" s="309">
        <v>0</v>
      </c>
      <c r="C24" s="309">
        <v>0</v>
      </c>
      <c r="D24" s="309">
        <v>0</v>
      </c>
      <c r="E24" s="309">
        <v>0</v>
      </c>
      <c r="F24" s="309">
        <v>0</v>
      </c>
      <c r="G24" s="309">
        <v>0</v>
      </c>
      <c r="H24" s="310"/>
      <c r="I24" s="269" t="s">
        <v>185</v>
      </c>
      <c r="J24" s="350"/>
      <c r="K24" s="329"/>
    </row>
    <row r="25" spans="1:11" s="240" customFormat="1" ht="20.100000000000001" customHeight="1" x14ac:dyDescent="0.25">
      <c r="A25" s="236"/>
      <c r="B25" s="241">
        <v>2033299.7174419998</v>
      </c>
      <c r="C25" s="241">
        <v>731089.10274800006</v>
      </c>
      <c r="D25" s="241">
        <v>346698.55823000008</v>
      </c>
      <c r="E25" s="241">
        <v>181306.44530100009</v>
      </c>
      <c r="F25" s="241">
        <v>1371959.5447380005</v>
      </c>
      <c r="G25" s="241">
        <v>165363.20156799996</v>
      </c>
      <c r="H25" s="238"/>
      <c r="I25" s="26" t="s">
        <v>212</v>
      </c>
      <c r="J25" s="48"/>
      <c r="K25" s="329"/>
    </row>
    <row r="26" spans="1:11" s="243" customFormat="1" ht="20.100000000000001" customHeight="1" x14ac:dyDescent="0.2">
      <c r="B26" s="241">
        <v>405140.18225100002</v>
      </c>
      <c r="C26" s="241">
        <v>126266.98585999997</v>
      </c>
      <c r="D26" s="241">
        <v>83611.710010999988</v>
      </c>
      <c r="E26" s="241">
        <v>30469.169215000002</v>
      </c>
      <c r="F26" s="241">
        <v>367076.87250099995</v>
      </c>
      <c r="G26" s="241">
        <v>33858.520250000001</v>
      </c>
      <c r="H26" s="244"/>
      <c r="I26" s="245" t="s">
        <v>327</v>
      </c>
      <c r="J26" s="48"/>
      <c r="K26" s="329"/>
    </row>
    <row r="27" spans="1:11" s="243" customFormat="1" ht="12" customHeight="1" x14ac:dyDescent="0.2">
      <c r="A27" s="246"/>
      <c r="B27" s="15">
        <v>44371.008086000002</v>
      </c>
      <c r="C27" s="15">
        <v>10946.991694999999</v>
      </c>
      <c r="D27" s="15">
        <v>2538.2102599999998</v>
      </c>
      <c r="E27" s="15">
        <v>205.28397200000001</v>
      </c>
      <c r="F27" s="15">
        <v>53811.685938000002</v>
      </c>
      <c r="G27" s="15">
        <v>270.74926800000003</v>
      </c>
      <c r="H27" s="244"/>
      <c r="I27" s="247" t="s">
        <v>328</v>
      </c>
      <c r="J27" s="48"/>
      <c r="K27" s="329"/>
    </row>
    <row r="28" spans="1:11" s="258" customFormat="1" ht="5.0999999999999996" customHeight="1" x14ac:dyDescent="0.2">
      <c r="B28" s="259"/>
      <c r="C28" s="260"/>
      <c r="D28" s="260"/>
      <c r="E28" s="260"/>
      <c r="F28" s="260"/>
      <c r="G28" s="292"/>
      <c r="H28" s="233"/>
      <c r="I28" s="261"/>
      <c r="J28" s="48"/>
      <c r="K28" s="329"/>
    </row>
    <row r="29" spans="1:11" ht="36" customHeight="1" x14ac:dyDescent="0.2">
      <c r="A29" s="231"/>
      <c r="B29" s="436" t="s">
        <v>219</v>
      </c>
      <c r="C29" s="436"/>
      <c r="D29" s="436"/>
      <c r="E29" s="436"/>
      <c r="F29" s="436"/>
      <c r="G29" s="436"/>
      <c r="H29" s="436"/>
      <c r="I29" s="436"/>
      <c r="J29" s="231"/>
    </row>
  </sheetData>
  <mergeCells count="1">
    <mergeCell ref="B29:I29"/>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0AE7A-1F68-4AC5-8F96-984A9B4D64E3}">
  <sheetPr>
    <pageSetUpPr fitToPage="1"/>
  </sheetPr>
  <dimension ref="A1:J31"/>
  <sheetViews>
    <sheetView showGridLines="0" zoomScaleNormal="100" zoomScaleSheetLayoutView="100" workbookViewId="0"/>
  </sheetViews>
  <sheetFormatPr defaultColWidth="9.140625" defaultRowHeight="12" x14ac:dyDescent="0.2"/>
  <cols>
    <col min="1" max="1" width="1.7109375" style="48" customWidth="1"/>
    <col min="2" max="2" width="32.7109375" style="48" customWidth="1"/>
    <col min="3" max="8" width="10.7109375" style="48" customWidth="1"/>
    <col min="9" max="10" width="1.7109375" style="48" customWidth="1"/>
    <col min="11" max="16384" width="9.140625" style="48"/>
  </cols>
  <sheetData>
    <row r="1" spans="1:10" s="227" customFormat="1" ht="16.5" x14ac:dyDescent="0.3">
      <c r="A1" s="56"/>
      <c r="B1" s="56" t="s">
        <v>264</v>
      </c>
      <c r="C1" s="57"/>
      <c r="D1" s="57"/>
      <c r="E1" s="57"/>
      <c r="F1" s="57"/>
      <c r="G1" s="57"/>
      <c r="H1" s="57"/>
      <c r="I1" s="57"/>
    </row>
    <row r="2" spans="1:10" s="228" customFormat="1" ht="14.25" x14ac:dyDescent="0.2">
      <c r="B2" s="228" t="s">
        <v>321</v>
      </c>
      <c r="C2" s="295"/>
      <c r="D2" s="295"/>
      <c r="E2" s="295"/>
      <c r="F2" s="295"/>
      <c r="G2" s="295"/>
      <c r="H2" s="295"/>
    </row>
    <row r="3" spans="1:10" s="225" customFormat="1" ht="21" customHeight="1" x14ac:dyDescent="0.2">
      <c r="A3" s="229"/>
      <c r="B3" s="218" t="s">
        <v>566</v>
      </c>
      <c r="C3" s="218"/>
      <c r="D3" s="218"/>
      <c r="E3" s="218"/>
      <c r="F3" s="218"/>
      <c r="G3" s="218"/>
      <c r="H3" s="230" t="s">
        <v>232</v>
      </c>
      <c r="I3" s="218"/>
    </row>
    <row r="4" spans="1:10" ht="20.100000000000001" customHeight="1" x14ac:dyDescent="0.2">
      <c r="A4" s="234"/>
      <c r="B4" s="262"/>
      <c r="C4" s="340" t="s">
        <v>39</v>
      </c>
      <c r="D4" s="340" t="s">
        <v>40</v>
      </c>
      <c r="E4" s="340" t="s">
        <v>41</v>
      </c>
      <c r="F4" s="340" t="s">
        <v>43</v>
      </c>
      <c r="G4" s="340" t="s">
        <v>44</v>
      </c>
      <c r="H4" s="341" t="s">
        <v>29</v>
      </c>
      <c r="I4" s="342"/>
    </row>
    <row r="5" spans="1:10" s="240" customFormat="1" ht="20.100000000000001" customHeight="1" x14ac:dyDescent="0.25">
      <c r="A5" s="236"/>
      <c r="B5" s="26" t="s">
        <v>211</v>
      </c>
      <c r="C5" s="296">
        <v>7675.5801180000017</v>
      </c>
      <c r="D5" s="296">
        <v>735.93685599999981</v>
      </c>
      <c r="E5" s="296">
        <v>5520.9169920000004</v>
      </c>
      <c r="F5" s="296">
        <v>241.32328500000003</v>
      </c>
      <c r="G5" s="296">
        <v>0</v>
      </c>
      <c r="H5" s="12">
        <v>1458.9032060000004</v>
      </c>
      <c r="J5" s="343"/>
    </row>
    <row r="6" spans="1:10" ht="20.100000000000001" customHeight="1" x14ac:dyDescent="0.2">
      <c r="B6" s="26" t="s">
        <v>316</v>
      </c>
      <c r="C6" s="11">
        <v>2730.2380909999997</v>
      </c>
      <c r="D6" s="11">
        <v>340.55649900000003</v>
      </c>
      <c r="E6" s="11">
        <v>1734.3676380000002</v>
      </c>
      <c r="F6" s="11">
        <v>104.721048</v>
      </c>
      <c r="G6" s="11">
        <v>0</v>
      </c>
      <c r="H6" s="12">
        <v>515.27801999999997</v>
      </c>
      <c r="J6" s="343"/>
    </row>
    <row r="7" spans="1:10" ht="12" customHeight="1" x14ac:dyDescent="0.2">
      <c r="A7" s="225"/>
      <c r="B7" s="25" t="s">
        <v>187</v>
      </c>
      <c r="C7" s="9">
        <v>839.65428199999997</v>
      </c>
      <c r="D7" s="9">
        <v>95.502905999999996</v>
      </c>
      <c r="E7" s="9">
        <v>603.65263400000003</v>
      </c>
      <c r="F7" s="9">
        <v>18.114204000000001</v>
      </c>
      <c r="G7" s="9">
        <v>0</v>
      </c>
      <c r="H7" s="10">
        <v>135.420659</v>
      </c>
      <c r="J7" s="343"/>
    </row>
    <row r="8" spans="1:10" ht="12" customHeight="1" x14ac:dyDescent="0.2">
      <c r="A8" s="225"/>
      <c r="B8" s="25" t="s">
        <v>188</v>
      </c>
      <c r="C8" s="9">
        <v>1890.583805</v>
      </c>
      <c r="D8" s="9">
        <v>245.05359100000001</v>
      </c>
      <c r="E8" s="9">
        <v>1130.715001</v>
      </c>
      <c r="F8" s="9">
        <v>86.606843999999995</v>
      </c>
      <c r="G8" s="9">
        <v>0</v>
      </c>
      <c r="H8" s="10">
        <v>379.85736100000003</v>
      </c>
      <c r="J8" s="344"/>
    </row>
    <row r="9" spans="1:10" ht="20.100000000000001" customHeight="1" x14ac:dyDescent="0.2">
      <c r="B9" s="26" t="s">
        <v>152</v>
      </c>
      <c r="C9" s="11">
        <v>4566.7460750000009</v>
      </c>
      <c r="D9" s="11">
        <v>367.93290499999995</v>
      </c>
      <c r="E9" s="11">
        <v>3243.1040490000005</v>
      </c>
      <c r="F9" s="11">
        <v>95.474271000000002</v>
      </c>
      <c r="G9" s="11">
        <v>0</v>
      </c>
      <c r="H9" s="12">
        <v>901.82007100000021</v>
      </c>
      <c r="J9" s="343"/>
    </row>
    <row r="10" spans="1:10" ht="12" customHeight="1" x14ac:dyDescent="0.2">
      <c r="A10" s="225"/>
      <c r="B10" s="25" t="s">
        <v>187</v>
      </c>
      <c r="C10" s="9">
        <v>1724.2971470000002</v>
      </c>
      <c r="D10" s="9">
        <v>126.22620699999999</v>
      </c>
      <c r="E10" s="9">
        <v>722.32812300000001</v>
      </c>
      <c r="F10" s="9">
        <v>40.096350000000001</v>
      </c>
      <c r="G10" s="9">
        <v>0</v>
      </c>
      <c r="H10" s="10">
        <v>417.94671399999999</v>
      </c>
      <c r="J10" s="344"/>
    </row>
    <row r="11" spans="1:10" ht="12" customHeight="1" x14ac:dyDescent="0.2">
      <c r="A11" s="225"/>
      <c r="B11" s="25" t="s">
        <v>188</v>
      </c>
      <c r="C11" s="9">
        <v>2842.4484240000006</v>
      </c>
      <c r="D11" s="9">
        <v>241.706695</v>
      </c>
      <c r="E11" s="9">
        <v>2520.7754239999999</v>
      </c>
      <c r="F11" s="9">
        <v>55.377920000000003</v>
      </c>
      <c r="G11" s="9">
        <v>0</v>
      </c>
      <c r="H11" s="10">
        <v>483.87335700000006</v>
      </c>
      <c r="J11" s="344"/>
    </row>
    <row r="12" spans="1:10" ht="20.100000000000001" customHeight="1" x14ac:dyDescent="0.2">
      <c r="B12" s="242" t="s">
        <v>189</v>
      </c>
      <c r="C12" s="11">
        <v>2273.1061200000004</v>
      </c>
      <c r="D12" s="11">
        <v>90.554475999999994</v>
      </c>
      <c r="E12" s="11">
        <v>1080.0850649999998</v>
      </c>
      <c r="F12" s="11">
        <v>51.413071000000002</v>
      </c>
      <c r="G12" s="11">
        <v>0</v>
      </c>
      <c r="H12" s="12">
        <v>243.66010600000001</v>
      </c>
      <c r="J12" s="343"/>
    </row>
    <row r="13" spans="1:10" ht="12" customHeight="1" x14ac:dyDescent="0.2">
      <c r="A13" s="225"/>
      <c r="B13" s="25" t="s">
        <v>190</v>
      </c>
      <c r="C13" s="9">
        <v>640.742751</v>
      </c>
      <c r="D13" s="9">
        <v>132.17532699999998</v>
      </c>
      <c r="E13" s="9">
        <v>849.27486699999997</v>
      </c>
      <c r="F13" s="9">
        <v>19.833846999999999</v>
      </c>
      <c r="G13" s="9">
        <v>0</v>
      </c>
      <c r="H13" s="10">
        <v>128.75914999999998</v>
      </c>
      <c r="J13" s="344"/>
    </row>
    <row r="14" spans="1:10" ht="12" customHeight="1" x14ac:dyDescent="0.2">
      <c r="A14" s="225"/>
      <c r="B14" s="25" t="s">
        <v>191</v>
      </c>
      <c r="C14" s="9">
        <v>992.09958400000005</v>
      </c>
      <c r="D14" s="9">
        <v>106.69799499999999</v>
      </c>
      <c r="E14" s="9">
        <v>924.69564500000001</v>
      </c>
      <c r="F14" s="9">
        <v>9.540909000000001</v>
      </c>
      <c r="G14" s="9">
        <v>0</v>
      </c>
      <c r="H14" s="10">
        <v>261.80659400000002</v>
      </c>
      <c r="J14" s="344"/>
    </row>
    <row r="15" spans="1:10" ht="12" customHeight="1" x14ac:dyDescent="0.2">
      <c r="A15" s="225"/>
      <c r="B15" s="25" t="s">
        <v>197</v>
      </c>
      <c r="C15" s="9">
        <v>34.11909</v>
      </c>
      <c r="D15" s="9">
        <v>0</v>
      </c>
      <c r="E15" s="9">
        <v>187.45366799999999</v>
      </c>
      <c r="F15" s="9">
        <v>0</v>
      </c>
      <c r="G15" s="9">
        <v>0</v>
      </c>
      <c r="H15" s="10">
        <v>6.007428</v>
      </c>
      <c r="J15" s="344"/>
    </row>
    <row r="16" spans="1:10" ht="12" customHeight="1" x14ac:dyDescent="0.2">
      <c r="A16" s="225"/>
      <c r="B16" s="25" t="s">
        <v>198</v>
      </c>
      <c r="C16" s="9">
        <v>562.52852499999995</v>
      </c>
      <c r="D16" s="9">
        <v>5.0613659999999996</v>
      </c>
      <c r="E16" s="9">
        <v>66.395296999999999</v>
      </c>
      <c r="F16" s="9">
        <v>10.836440999999999</v>
      </c>
      <c r="G16" s="9">
        <v>0</v>
      </c>
      <c r="H16" s="10">
        <v>3.8604750000000001</v>
      </c>
      <c r="J16" s="344"/>
    </row>
    <row r="17" spans="1:10" ht="12" customHeight="1" x14ac:dyDescent="0.2">
      <c r="A17" s="225"/>
      <c r="B17" s="25" t="s">
        <v>194</v>
      </c>
      <c r="C17" s="9">
        <v>64.150005000000419</v>
      </c>
      <c r="D17" s="9">
        <v>33.443740999999989</v>
      </c>
      <c r="E17" s="9">
        <v>135.19950700000027</v>
      </c>
      <c r="F17" s="9">
        <v>3.8500030000000152</v>
      </c>
      <c r="G17" s="9">
        <v>0</v>
      </c>
      <c r="H17" s="10">
        <v>257.72631800000022</v>
      </c>
      <c r="J17" s="344"/>
    </row>
    <row r="18" spans="1:10" ht="20.100000000000001" customHeight="1" x14ac:dyDescent="0.2">
      <c r="B18" s="26" t="s">
        <v>153</v>
      </c>
      <c r="C18" s="11">
        <v>378.59644199999991</v>
      </c>
      <c r="D18" s="11">
        <v>27.447444999999998</v>
      </c>
      <c r="E18" s="11">
        <v>543.44529299999999</v>
      </c>
      <c r="F18" s="11">
        <v>41.127960000000002</v>
      </c>
      <c r="G18" s="11">
        <v>0</v>
      </c>
      <c r="H18" s="12">
        <v>41.805111999999994</v>
      </c>
      <c r="J18" s="343"/>
    </row>
    <row r="19" spans="1:10" ht="12" customHeight="1" x14ac:dyDescent="0.2">
      <c r="A19" s="225"/>
      <c r="B19" s="25" t="s">
        <v>187</v>
      </c>
      <c r="C19" s="9">
        <v>293.27825399999995</v>
      </c>
      <c r="D19" s="9">
        <v>17.899080000000001</v>
      </c>
      <c r="E19" s="9">
        <v>462.76936500000005</v>
      </c>
      <c r="F19" s="9">
        <v>10.750520000000002</v>
      </c>
      <c r="G19" s="9">
        <v>0</v>
      </c>
      <c r="H19" s="10">
        <v>5.8650070000000003</v>
      </c>
      <c r="J19" s="344"/>
    </row>
    <row r="20" spans="1:10" ht="12" customHeight="1" x14ac:dyDescent="0.2">
      <c r="A20" s="225"/>
      <c r="B20" s="25" t="s">
        <v>188</v>
      </c>
      <c r="C20" s="9">
        <v>85.318185999999997</v>
      </c>
      <c r="D20" s="9">
        <v>9.5483629999999984</v>
      </c>
      <c r="E20" s="9">
        <v>80.675922999999997</v>
      </c>
      <c r="F20" s="9">
        <v>30.377438999999999</v>
      </c>
      <c r="G20" s="9">
        <v>0</v>
      </c>
      <c r="H20" s="10">
        <v>35.940103999999998</v>
      </c>
      <c r="J20" s="344"/>
    </row>
    <row r="21" spans="1:10" s="243" customFormat="1" ht="20.100000000000001" customHeight="1" x14ac:dyDescent="0.2">
      <c r="B21" s="245" t="s">
        <v>327</v>
      </c>
      <c r="C21" s="11">
        <v>2347.4952389999994</v>
      </c>
      <c r="D21" s="11">
        <v>203.3365</v>
      </c>
      <c r="E21" s="11">
        <v>1989.2020650000004</v>
      </c>
      <c r="F21" s="11">
        <v>6.3097230000000009</v>
      </c>
      <c r="G21" s="11">
        <v>0</v>
      </c>
      <c r="H21" s="12">
        <v>836.49718099999996</v>
      </c>
      <c r="J21" s="343"/>
    </row>
    <row r="22" spans="1:10" s="243" customFormat="1" ht="12" customHeight="1" x14ac:dyDescent="0.2">
      <c r="A22" s="246"/>
      <c r="B22" s="247" t="s">
        <v>328</v>
      </c>
      <c r="C22" s="9">
        <v>124.16762800000001</v>
      </c>
      <c r="D22" s="9">
        <v>15.547884000000002</v>
      </c>
      <c r="E22" s="9">
        <v>556.82828799999993</v>
      </c>
      <c r="F22" s="9">
        <v>15.473831000000001</v>
      </c>
      <c r="G22" s="9">
        <v>0</v>
      </c>
      <c r="H22" s="10">
        <v>147.80247300000002</v>
      </c>
      <c r="J22" s="343"/>
    </row>
    <row r="23" spans="1:10" s="243" customFormat="1" ht="3" customHeight="1" x14ac:dyDescent="0.2">
      <c r="A23" s="248"/>
      <c r="B23" s="251"/>
      <c r="C23" s="345"/>
      <c r="D23" s="345"/>
      <c r="E23" s="345"/>
      <c r="F23" s="345"/>
      <c r="G23" s="345"/>
      <c r="H23" s="346"/>
      <c r="I23" s="267"/>
    </row>
    <row r="24" spans="1:10" s="240" customFormat="1" ht="20.100000000000001" customHeight="1" x14ac:dyDescent="0.2">
      <c r="A24" s="347"/>
      <c r="B24" s="269" t="s">
        <v>185</v>
      </c>
      <c r="C24" s="270">
        <v>0</v>
      </c>
      <c r="D24" s="270">
        <v>0</v>
      </c>
      <c r="E24" s="270">
        <v>0</v>
      </c>
      <c r="F24" s="270">
        <v>0</v>
      </c>
      <c r="G24" s="270">
        <v>0</v>
      </c>
      <c r="H24" s="271">
        <v>0</v>
      </c>
      <c r="I24" s="311"/>
      <c r="J24" s="343"/>
    </row>
    <row r="25" spans="1:10" s="240" customFormat="1" ht="20.100000000000001" customHeight="1" x14ac:dyDescent="0.25">
      <c r="A25" s="236"/>
      <c r="B25" s="26" t="s">
        <v>212</v>
      </c>
      <c r="C25" s="11">
        <v>140145.40642299995</v>
      </c>
      <c r="D25" s="11">
        <v>83452.492410000006</v>
      </c>
      <c r="E25" s="11">
        <v>117866.79283100001</v>
      </c>
      <c r="F25" s="11">
        <v>43854.596662000018</v>
      </c>
      <c r="G25" s="11">
        <v>2263.2101000000007</v>
      </c>
      <c r="H25" s="12">
        <v>101844.68145299997</v>
      </c>
      <c r="J25" s="343"/>
    </row>
    <row r="26" spans="1:10" s="243" customFormat="1" ht="20.100000000000001" customHeight="1" x14ac:dyDescent="0.2">
      <c r="B26" s="245" t="s">
        <v>327</v>
      </c>
      <c r="C26" s="11">
        <v>48346.072319999999</v>
      </c>
      <c r="D26" s="11">
        <v>19920.191942000005</v>
      </c>
      <c r="E26" s="11">
        <v>33422.920889000008</v>
      </c>
      <c r="F26" s="11">
        <v>11945.127712000001</v>
      </c>
      <c r="G26" s="11">
        <v>0.53416000000000008</v>
      </c>
      <c r="H26" s="12">
        <v>21559.943661999998</v>
      </c>
      <c r="I26" s="48"/>
      <c r="J26" s="343"/>
    </row>
    <row r="27" spans="1:10" s="243" customFormat="1" ht="12" customHeight="1" x14ac:dyDescent="0.2">
      <c r="A27" s="246"/>
      <c r="B27" s="247" t="s">
        <v>328</v>
      </c>
      <c r="C27" s="9">
        <v>2538.8638600000004</v>
      </c>
      <c r="D27" s="9">
        <v>855.86924099999987</v>
      </c>
      <c r="E27" s="9">
        <v>2134.8458070000001</v>
      </c>
      <c r="F27" s="9">
        <v>497.91010300000011</v>
      </c>
      <c r="G27" s="9">
        <v>10.895211000000002</v>
      </c>
      <c r="H27" s="10">
        <v>1476.5178600000002</v>
      </c>
      <c r="I27" s="48"/>
      <c r="J27" s="343"/>
    </row>
    <row r="28" spans="1:10" s="258" customFormat="1" ht="5.0999999999999996" customHeight="1" x14ac:dyDescent="0.15">
      <c r="C28" s="348"/>
      <c r="D28" s="348"/>
      <c r="E28" s="348"/>
      <c r="F28" s="348"/>
      <c r="H28" s="301"/>
      <c r="I28" s="261"/>
      <c r="J28" s="343"/>
    </row>
    <row r="29" spans="1:10" ht="29.1" customHeight="1" x14ac:dyDescent="0.2">
      <c r="A29" s="277" t="s">
        <v>3</v>
      </c>
      <c r="B29" s="436" t="s">
        <v>219</v>
      </c>
      <c r="C29" s="436"/>
      <c r="D29" s="436"/>
      <c r="E29" s="436"/>
      <c r="F29" s="436"/>
      <c r="G29" s="436"/>
      <c r="H29" s="436"/>
      <c r="I29" s="349"/>
    </row>
    <row r="31" spans="1:10" x14ac:dyDescent="0.2">
      <c r="B31" s="278"/>
    </row>
  </sheetData>
  <mergeCells count="1">
    <mergeCell ref="B29:H29"/>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DF5E8-6D5D-4CB8-9C92-1469FD9AE125}">
  <sheetPr>
    <pageSetUpPr fitToPage="1"/>
  </sheetPr>
  <dimension ref="A1:K29"/>
  <sheetViews>
    <sheetView showGridLines="0" zoomScaleNormal="100" zoomScaleSheetLayoutView="100" workbookViewId="0"/>
  </sheetViews>
  <sheetFormatPr defaultColWidth="9.140625" defaultRowHeight="12" x14ac:dyDescent="0.2"/>
  <cols>
    <col min="1" max="1" width="1.7109375" style="48" customWidth="1"/>
    <col min="2" max="7" width="10.7109375" style="48" customWidth="1"/>
    <col min="8" max="8" width="1.7109375" style="48" customWidth="1"/>
    <col min="9" max="9" width="30.140625" style="48" customWidth="1"/>
    <col min="10" max="10" width="1.7109375" style="48" customWidth="1"/>
    <col min="11" max="11" width="1.7109375" style="329" customWidth="1"/>
    <col min="12" max="16384" width="9.140625" style="48"/>
  </cols>
  <sheetData>
    <row r="1" spans="1:11" s="227" customFormat="1" ht="16.5" x14ac:dyDescent="0.3">
      <c r="A1" s="56"/>
      <c r="B1" s="56" t="s">
        <v>264</v>
      </c>
      <c r="C1" s="57"/>
      <c r="D1" s="57"/>
      <c r="E1" s="57"/>
      <c r="F1" s="57"/>
      <c r="G1" s="57"/>
      <c r="H1" s="57"/>
      <c r="I1" s="57"/>
      <c r="J1" s="226"/>
      <c r="K1" s="326"/>
    </row>
    <row r="2" spans="1:11" s="228" customFormat="1" ht="14.25" x14ac:dyDescent="0.2">
      <c r="B2" s="228" t="s">
        <v>321</v>
      </c>
      <c r="C2" s="295"/>
      <c r="D2" s="295"/>
      <c r="E2" s="295"/>
      <c r="F2" s="295"/>
      <c r="G2" s="295"/>
      <c r="H2" s="295"/>
      <c r="I2" s="295"/>
      <c r="K2" s="327"/>
    </row>
    <row r="3" spans="1:11" s="225" customFormat="1" ht="21" customHeight="1" x14ac:dyDescent="0.2">
      <c r="A3" s="229"/>
      <c r="B3" s="218" t="s">
        <v>566</v>
      </c>
      <c r="C3" s="218"/>
      <c r="D3" s="218"/>
      <c r="E3" s="218"/>
      <c r="F3" s="218"/>
      <c r="G3" s="218"/>
      <c r="H3" s="218"/>
      <c r="I3" s="230" t="s">
        <v>233</v>
      </c>
      <c r="J3" s="218"/>
      <c r="K3" s="328"/>
    </row>
    <row r="4" spans="1:11" ht="20.100000000000001" customHeight="1" x14ac:dyDescent="0.2">
      <c r="A4" s="235"/>
      <c r="B4" s="335" t="s">
        <v>46</v>
      </c>
      <c r="C4" s="335" t="s">
        <v>49</v>
      </c>
      <c r="D4" s="335" t="s">
        <v>47</v>
      </c>
      <c r="E4" s="335" t="s">
        <v>45</v>
      </c>
      <c r="F4" s="335" t="s">
        <v>222</v>
      </c>
      <c r="G4" s="335" t="s">
        <v>223</v>
      </c>
      <c r="H4" s="233"/>
      <c r="I4" s="234"/>
      <c r="J4" s="235"/>
    </row>
    <row r="5" spans="1:11" s="240" customFormat="1" ht="20.100000000000001" customHeight="1" x14ac:dyDescent="0.25">
      <c r="A5" s="236"/>
      <c r="B5" s="237">
        <v>13548.038551000001</v>
      </c>
      <c r="C5" s="12">
        <v>3077.4515849999998</v>
      </c>
      <c r="D5" s="12">
        <v>5014.5568609999982</v>
      </c>
      <c r="E5" s="12">
        <v>4132.9262309999995</v>
      </c>
      <c r="F5" s="12">
        <v>679.89230599952862</v>
      </c>
      <c r="G5" s="12">
        <v>19226.280893000541</v>
      </c>
      <c r="H5" s="238"/>
      <c r="I5" s="26" t="s">
        <v>211</v>
      </c>
      <c r="J5" s="48"/>
      <c r="K5" s="329"/>
    </row>
    <row r="6" spans="1:11" ht="20.100000000000001" customHeight="1" x14ac:dyDescent="0.2">
      <c r="B6" s="241">
        <v>5331.3693160000012</v>
      </c>
      <c r="C6" s="12">
        <v>1091.6397159999999</v>
      </c>
      <c r="D6" s="12">
        <v>1936.6066490000001</v>
      </c>
      <c r="E6" s="12">
        <v>1548.721432</v>
      </c>
      <c r="F6" s="12">
        <v>88.821646000054898</v>
      </c>
      <c r="G6" s="12">
        <v>7665.6924829999334</v>
      </c>
      <c r="H6" s="238"/>
      <c r="I6" s="26" t="s">
        <v>316</v>
      </c>
    </row>
    <row r="7" spans="1:11" ht="12" customHeight="1" x14ac:dyDescent="0.2">
      <c r="A7" s="225"/>
      <c r="B7" s="15">
        <v>862.97350600000004</v>
      </c>
      <c r="C7" s="10">
        <v>348.98710899999998</v>
      </c>
      <c r="D7" s="10">
        <v>656.47516000000007</v>
      </c>
      <c r="E7" s="10">
        <v>605.82072700000015</v>
      </c>
      <c r="F7" s="10">
        <v>49.107400999972015</v>
      </c>
      <c r="G7" s="10">
        <v>1451.1456940000498</v>
      </c>
      <c r="H7" s="238"/>
      <c r="I7" s="25" t="s">
        <v>187</v>
      </c>
    </row>
    <row r="8" spans="1:11" ht="12" customHeight="1" x14ac:dyDescent="0.2">
      <c r="A8" s="225"/>
      <c r="B8" s="15">
        <v>4468.3958090000006</v>
      </c>
      <c r="C8" s="10">
        <v>742.65260499999999</v>
      </c>
      <c r="D8" s="10">
        <v>1280.1314869999999</v>
      </c>
      <c r="E8" s="10">
        <v>942.90069899999992</v>
      </c>
      <c r="F8" s="10">
        <v>39.714244000002509</v>
      </c>
      <c r="G8" s="10">
        <v>6214.5468399999663</v>
      </c>
      <c r="H8" s="238"/>
      <c r="I8" s="25" t="s">
        <v>188</v>
      </c>
    </row>
    <row r="9" spans="1:11" ht="20.100000000000001" customHeight="1" x14ac:dyDescent="0.2">
      <c r="B9" s="241">
        <v>2994.7734089999999</v>
      </c>
      <c r="C9" s="12">
        <v>1888.2798370000003</v>
      </c>
      <c r="D9" s="12">
        <v>2855.8785360000002</v>
      </c>
      <c r="E9" s="12">
        <v>2304.913931</v>
      </c>
      <c r="F9" s="12">
        <v>151.71863999997731</v>
      </c>
      <c r="G9" s="12">
        <v>10157.145747999952</v>
      </c>
      <c r="H9" s="238"/>
      <c r="I9" s="26" t="s">
        <v>152</v>
      </c>
    </row>
    <row r="10" spans="1:11" ht="12" customHeight="1" x14ac:dyDescent="0.2">
      <c r="A10" s="225"/>
      <c r="B10" s="15">
        <v>644.81885000000011</v>
      </c>
      <c r="C10" s="10">
        <v>264.192882</v>
      </c>
      <c r="D10" s="10">
        <v>415.13617500000004</v>
      </c>
      <c r="E10" s="10">
        <v>767.68557199999998</v>
      </c>
      <c r="F10" s="10">
        <v>104.36434500006726</v>
      </c>
      <c r="G10" s="10">
        <v>2968.2227739999216</v>
      </c>
      <c r="H10" s="238"/>
      <c r="I10" s="25" t="s">
        <v>187</v>
      </c>
    </row>
    <row r="11" spans="1:11" ht="12" customHeight="1" x14ac:dyDescent="0.2">
      <c r="A11" s="225"/>
      <c r="B11" s="15">
        <v>2349.9550569999997</v>
      </c>
      <c r="C11" s="10">
        <v>1624.0869540000001</v>
      </c>
      <c r="D11" s="10">
        <v>2440.7423589999999</v>
      </c>
      <c r="E11" s="10">
        <v>1537.227856</v>
      </c>
      <c r="F11" s="10">
        <v>47.354293999960646</v>
      </c>
      <c r="G11" s="10">
        <v>7188.9230149999785</v>
      </c>
      <c r="H11" s="238"/>
      <c r="I11" s="25" t="s">
        <v>188</v>
      </c>
    </row>
    <row r="12" spans="1:11" ht="20.100000000000001" customHeight="1" x14ac:dyDescent="0.2">
      <c r="B12" s="241">
        <v>569.24507100000005</v>
      </c>
      <c r="C12" s="12">
        <v>867.5721430000001</v>
      </c>
      <c r="D12" s="12">
        <v>727.92518100000007</v>
      </c>
      <c r="E12" s="12">
        <v>1034.516515</v>
      </c>
      <c r="F12" s="12">
        <v>10.010444999992615</v>
      </c>
      <c r="G12" s="12">
        <v>2009.6489670000155</v>
      </c>
      <c r="H12" s="238"/>
      <c r="I12" s="242" t="s">
        <v>189</v>
      </c>
    </row>
    <row r="13" spans="1:11" ht="12" customHeight="1" x14ac:dyDescent="0.2">
      <c r="A13" s="225"/>
      <c r="B13" s="15">
        <v>868.76770299999998</v>
      </c>
      <c r="C13" s="10">
        <v>437.931149</v>
      </c>
      <c r="D13" s="10">
        <v>759.97698100000002</v>
      </c>
      <c r="E13" s="10">
        <v>478.39897300000001</v>
      </c>
      <c r="F13" s="10">
        <v>97.356505000017933</v>
      </c>
      <c r="G13" s="10">
        <v>2577.1709469999623</v>
      </c>
      <c r="H13" s="238"/>
      <c r="I13" s="25" t="s">
        <v>190</v>
      </c>
    </row>
    <row r="14" spans="1:11" ht="12" customHeight="1" x14ac:dyDescent="0.2">
      <c r="A14" s="225"/>
      <c r="B14" s="15">
        <v>1249.156383</v>
      </c>
      <c r="C14" s="10">
        <v>47.383814000000001</v>
      </c>
      <c r="D14" s="10">
        <v>1107.1190369999999</v>
      </c>
      <c r="E14" s="10">
        <v>497.42215699999997</v>
      </c>
      <c r="F14" s="10">
        <v>0.8095000000030268</v>
      </c>
      <c r="G14" s="10">
        <v>2421.3366070000047</v>
      </c>
      <c r="H14" s="238"/>
      <c r="I14" s="25" t="s">
        <v>191</v>
      </c>
    </row>
    <row r="15" spans="1:11" ht="12" customHeight="1" x14ac:dyDescent="0.2">
      <c r="A15" s="225"/>
      <c r="B15" s="15">
        <v>38.729727000000004</v>
      </c>
      <c r="C15" s="10">
        <v>3.0994640000000002</v>
      </c>
      <c r="D15" s="10">
        <v>92.635514999999998</v>
      </c>
      <c r="E15" s="10">
        <v>44.115834</v>
      </c>
      <c r="F15" s="10">
        <v>0</v>
      </c>
      <c r="G15" s="10">
        <v>256.88629800000126</v>
      </c>
      <c r="H15" s="238"/>
      <c r="I15" s="25" t="s">
        <v>197</v>
      </c>
    </row>
    <row r="16" spans="1:11" ht="12" customHeight="1" x14ac:dyDescent="0.2">
      <c r="A16" s="225"/>
      <c r="B16" s="15">
        <v>89.525019</v>
      </c>
      <c r="C16" s="10">
        <v>22.543762000000001</v>
      </c>
      <c r="D16" s="10">
        <v>20.271816000000001</v>
      </c>
      <c r="E16" s="10">
        <v>54.681853999999994</v>
      </c>
      <c r="F16" s="10">
        <v>4.5804910000078962</v>
      </c>
      <c r="G16" s="10">
        <v>142.00304999999389</v>
      </c>
      <c r="H16" s="238"/>
      <c r="I16" s="25" t="s">
        <v>198</v>
      </c>
    </row>
    <row r="17" spans="1:11" ht="12" customHeight="1" x14ac:dyDescent="0.2">
      <c r="A17" s="225"/>
      <c r="B17" s="15">
        <v>179.34950599999956</v>
      </c>
      <c r="C17" s="10">
        <v>509.74950500000023</v>
      </c>
      <c r="D17" s="10">
        <v>147.95000600000049</v>
      </c>
      <c r="E17" s="10">
        <v>195.77859799999987</v>
      </c>
      <c r="F17" s="10">
        <v>38.961698999955843</v>
      </c>
      <c r="G17" s="10">
        <v>2750.0998789999867</v>
      </c>
      <c r="H17" s="238"/>
      <c r="I17" s="25" t="s">
        <v>194</v>
      </c>
    </row>
    <row r="18" spans="1:11" ht="20.100000000000001" customHeight="1" x14ac:dyDescent="0.2">
      <c r="B18" s="241">
        <v>5221.8958170000005</v>
      </c>
      <c r="C18" s="12">
        <v>97.53102899999999</v>
      </c>
      <c r="D18" s="12">
        <v>222.07267300000001</v>
      </c>
      <c r="E18" s="12">
        <v>279.28936199999998</v>
      </c>
      <c r="F18" s="12">
        <v>439.35201100000268</v>
      </c>
      <c r="G18" s="12">
        <v>1403.4423349999925</v>
      </c>
      <c r="H18" s="238"/>
      <c r="I18" s="26" t="s">
        <v>153</v>
      </c>
    </row>
    <row r="19" spans="1:11" ht="12" customHeight="1" x14ac:dyDescent="0.2">
      <c r="A19" s="225"/>
      <c r="B19" s="15">
        <v>5204.7975539999998</v>
      </c>
      <c r="C19" s="10">
        <v>79.033561999999989</v>
      </c>
      <c r="D19" s="10">
        <v>45.182404000000005</v>
      </c>
      <c r="E19" s="10">
        <v>236.99447099999998</v>
      </c>
      <c r="F19" s="10">
        <v>359.85943899999256</v>
      </c>
      <c r="G19" s="10">
        <v>385.67389800000092</v>
      </c>
      <c r="H19" s="238"/>
      <c r="I19" s="25" t="s">
        <v>187</v>
      </c>
    </row>
    <row r="20" spans="1:11" ht="12" customHeight="1" x14ac:dyDescent="0.2">
      <c r="A20" s="225"/>
      <c r="B20" s="15">
        <v>17.098262000000002</v>
      </c>
      <c r="C20" s="10">
        <v>18.497465999999999</v>
      </c>
      <c r="D20" s="10">
        <v>176.89026700000002</v>
      </c>
      <c r="E20" s="10">
        <v>42.294888999999998</v>
      </c>
      <c r="F20" s="10">
        <v>79.492570000005799</v>
      </c>
      <c r="G20" s="10">
        <v>1017.768478999993</v>
      </c>
      <c r="H20" s="238"/>
      <c r="I20" s="25" t="s">
        <v>188</v>
      </c>
    </row>
    <row r="21" spans="1:11" s="243" customFormat="1" ht="20.100000000000001" customHeight="1" x14ac:dyDescent="0.2">
      <c r="B21" s="241">
        <v>2838.3397439999999</v>
      </c>
      <c r="C21" s="12">
        <v>872.67428300000006</v>
      </c>
      <c r="D21" s="12">
        <v>2563.9875419999998</v>
      </c>
      <c r="E21" s="12">
        <v>1553.3302740000001</v>
      </c>
      <c r="F21" s="12">
        <v>0.27777699998114258</v>
      </c>
      <c r="G21" s="12">
        <v>2840.9439490000077</v>
      </c>
      <c r="H21" s="244"/>
      <c r="I21" s="245" t="s">
        <v>327</v>
      </c>
      <c r="J21" s="48"/>
      <c r="K21" s="329"/>
    </row>
    <row r="22" spans="1:11" s="243" customFormat="1" ht="12" customHeight="1" x14ac:dyDescent="0.2">
      <c r="A22" s="246"/>
      <c r="B22" s="15">
        <v>5236.1451610000004</v>
      </c>
      <c r="C22" s="10">
        <v>52.706116999999999</v>
      </c>
      <c r="D22" s="10">
        <v>26.118946999999999</v>
      </c>
      <c r="E22" s="10">
        <v>60.226971000000006</v>
      </c>
      <c r="F22" s="10">
        <v>11.859192000010808</v>
      </c>
      <c r="G22" s="10">
        <v>314.80614899999273</v>
      </c>
      <c r="H22" s="244"/>
      <c r="I22" s="247" t="s">
        <v>328</v>
      </c>
      <c r="J22" s="48"/>
      <c r="K22" s="329"/>
    </row>
    <row r="23" spans="1:11" s="240" customFormat="1" ht="20.100000000000001" customHeight="1" x14ac:dyDescent="0.25">
      <c r="A23" s="236"/>
      <c r="B23" s="241">
        <v>0</v>
      </c>
      <c r="C23" s="12">
        <v>0</v>
      </c>
      <c r="D23" s="12">
        <v>0</v>
      </c>
      <c r="E23" s="12">
        <v>0</v>
      </c>
      <c r="F23" s="12">
        <v>0</v>
      </c>
      <c r="G23" s="12">
        <v>0</v>
      </c>
      <c r="H23" s="238"/>
      <c r="I23" s="26" t="s">
        <v>185</v>
      </c>
      <c r="J23" s="48"/>
      <c r="K23" s="329"/>
    </row>
    <row r="24" spans="1:11" s="243" customFormat="1" ht="3" customHeight="1" x14ac:dyDescent="0.2">
      <c r="A24" s="248"/>
      <c r="B24" s="336"/>
      <c r="C24" s="336"/>
      <c r="D24" s="336"/>
      <c r="E24" s="336"/>
      <c r="F24" s="336"/>
      <c r="G24" s="336"/>
      <c r="H24" s="337"/>
      <c r="I24" s="251"/>
      <c r="J24" s="338"/>
      <c r="K24" s="329"/>
    </row>
    <row r="25" spans="1:11" s="240" customFormat="1" ht="20.100000000000001" customHeight="1" x14ac:dyDescent="0.2">
      <c r="A25" s="268"/>
      <c r="B25" s="309">
        <v>214703.50466600005</v>
      </c>
      <c r="C25" s="271">
        <v>44634.908635</v>
      </c>
      <c r="D25" s="271">
        <v>113618.38611199999</v>
      </c>
      <c r="E25" s="271">
        <v>71463.184601000001</v>
      </c>
      <c r="F25" s="271">
        <v>83973.844600006938</v>
      </c>
      <c r="G25" s="271">
        <v>406983.73774699215</v>
      </c>
      <c r="H25" s="310"/>
      <c r="I25" s="269" t="s">
        <v>212</v>
      </c>
      <c r="J25" s="311"/>
      <c r="K25" s="329"/>
    </row>
    <row r="26" spans="1:11" s="243" customFormat="1" ht="20.100000000000001" customHeight="1" x14ac:dyDescent="0.2">
      <c r="B26" s="241">
        <v>65356.376333000015</v>
      </c>
      <c r="C26" s="12">
        <v>14333.169152</v>
      </c>
      <c r="D26" s="12">
        <v>24266.804165000005</v>
      </c>
      <c r="E26" s="12">
        <v>31491.034615</v>
      </c>
      <c r="F26" s="12">
        <v>4924.3808749993332</v>
      </c>
      <c r="G26" s="12">
        <v>94058.470947001362</v>
      </c>
      <c r="H26" s="244"/>
      <c r="I26" s="245" t="s">
        <v>327</v>
      </c>
      <c r="J26" s="48"/>
      <c r="K26" s="329"/>
    </row>
    <row r="27" spans="1:11" s="243" customFormat="1" ht="12" customHeight="1" x14ac:dyDescent="0.2">
      <c r="A27" s="246"/>
      <c r="B27" s="15">
        <v>6863.6366099999996</v>
      </c>
      <c r="C27" s="10">
        <v>735.6416109999999</v>
      </c>
      <c r="D27" s="10">
        <v>1035.67219</v>
      </c>
      <c r="E27" s="10">
        <v>3246.0139110000005</v>
      </c>
      <c r="F27" s="10">
        <v>12920.487482000026</v>
      </c>
      <c r="G27" s="10">
        <v>3785.6067929999554</v>
      </c>
      <c r="H27" s="244"/>
      <c r="I27" s="247" t="s">
        <v>328</v>
      </c>
      <c r="J27" s="48"/>
      <c r="K27" s="329"/>
    </row>
    <row r="28" spans="1:11" s="258" customFormat="1" ht="5.0999999999999996" customHeight="1" x14ac:dyDescent="0.2">
      <c r="B28" s="259"/>
      <c r="C28" s="260"/>
      <c r="D28" s="260"/>
      <c r="E28" s="260"/>
      <c r="F28" s="260"/>
      <c r="G28" s="292"/>
      <c r="H28" s="233"/>
      <c r="I28" s="261"/>
      <c r="J28" s="48"/>
      <c r="K28" s="329"/>
    </row>
    <row r="29" spans="1:11" ht="39.75" customHeight="1" x14ac:dyDescent="0.2">
      <c r="A29" s="231"/>
      <c r="B29" s="436" t="s">
        <v>224</v>
      </c>
      <c r="C29" s="436"/>
      <c r="D29" s="436"/>
      <c r="E29" s="436"/>
      <c r="F29" s="436"/>
      <c r="G29" s="436"/>
      <c r="H29" s="436"/>
      <c r="I29" s="436"/>
      <c r="J29" s="231"/>
    </row>
  </sheetData>
  <mergeCells count="1">
    <mergeCell ref="B29:I29"/>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1AFB2-A840-4839-9757-84A6C6D9BA8A}">
  <sheetPr codeName="Sheet4">
    <pageSetUpPr fitToPage="1"/>
  </sheetPr>
  <dimension ref="A1:I51"/>
  <sheetViews>
    <sheetView showGridLines="0" zoomScaleNormal="100" zoomScaleSheetLayoutView="100" workbookViewId="0"/>
  </sheetViews>
  <sheetFormatPr defaultColWidth="9.140625" defaultRowHeight="12" x14ac:dyDescent="0.2"/>
  <cols>
    <col min="1" max="1" width="1.7109375" style="48" customWidth="1"/>
    <col min="2" max="2" width="31.5703125" style="48" customWidth="1"/>
    <col min="3" max="8" width="10.7109375" style="48" customWidth="1"/>
    <col min="9" max="10" width="1.7109375" style="48" customWidth="1"/>
    <col min="11" max="16384" width="9.140625" style="48"/>
  </cols>
  <sheetData>
    <row r="1" spans="1:9" s="227" customFormat="1" ht="16.5" x14ac:dyDescent="0.3">
      <c r="A1" s="56"/>
      <c r="B1" s="56" t="s">
        <v>264</v>
      </c>
      <c r="C1" s="56"/>
      <c r="D1" s="56"/>
      <c r="E1" s="56"/>
      <c r="F1" s="56"/>
      <c r="G1" s="56"/>
      <c r="H1" s="56"/>
      <c r="I1" s="57"/>
    </row>
    <row r="2" spans="1:9" s="228" customFormat="1" ht="14.25" x14ac:dyDescent="0.2">
      <c r="B2" s="228" t="s">
        <v>322</v>
      </c>
      <c r="C2" s="295"/>
      <c r="D2" s="295"/>
      <c r="E2" s="295"/>
      <c r="F2" s="295"/>
      <c r="G2" s="295"/>
      <c r="H2" s="295"/>
      <c r="I2" s="295"/>
    </row>
    <row r="3" spans="1:9" s="225" customFormat="1" ht="21" customHeight="1" x14ac:dyDescent="0.2">
      <c r="A3" s="229"/>
      <c r="B3" s="218" t="s">
        <v>566</v>
      </c>
      <c r="C3" s="218"/>
      <c r="D3" s="218"/>
      <c r="E3" s="218"/>
      <c r="F3" s="218"/>
      <c r="G3" s="218"/>
      <c r="H3" s="230" t="s">
        <v>235</v>
      </c>
      <c r="I3" s="218"/>
    </row>
    <row r="4" spans="1:9" ht="20.100000000000001" customHeight="1" x14ac:dyDescent="0.2">
      <c r="A4" s="234"/>
      <c r="B4" s="262"/>
      <c r="C4" s="263" t="s">
        <v>22</v>
      </c>
      <c r="D4" s="263" t="s">
        <v>28</v>
      </c>
      <c r="E4" s="263" t="s">
        <v>27</v>
      </c>
      <c r="F4" s="263" t="s">
        <v>26</v>
      </c>
      <c r="G4" s="263" t="s">
        <v>31</v>
      </c>
      <c r="H4" s="264" t="s">
        <v>33</v>
      </c>
      <c r="I4" s="231"/>
    </row>
    <row r="5" spans="1:9" s="240" customFormat="1" ht="20.100000000000001" customHeight="1" x14ac:dyDescent="0.25">
      <c r="A5" s="236"/>
      <c r="B5" s="26" t="s">
        <v>57</v>
      </c>
      <c r="C5" s="296">
        <v>837736.27458399988</v>
      </c>
      <c r="D5" s="296">
        <v>11315.271055000001</v>
      </c>
      <c r="E5" s="296">
        <v>7446.7650950000016</v>
      </c>
      <c r="F5" s="296">
        <v>34112.069320999995</v>
      </c>
      <c r="G5" s="296">
        <v>4467.4220830000004</v>
      </c>
      <c r="H5" s="280">
        <v>8559.0326290000012</v>
      </c>
    </row>
    <row r="6" spans="1:9" ht="20.100000000000001" customHeight="1" x14ac:dyDescent="0.2">
      <c r="B6" s="26" t="s">
        <v>316</v>
      </c>
      <c r="C6" s="9">
        <v>344271.71809399995</v>
      </c>
      <c r="D6" s="9">
        <v>4392.8733549999997</v>
      </c>
      <c r="E6" s="9">
        <v>3182.9460340000001</v>
      </c>
      <c r="F6" s="9">
        <v>14752.038484999999</v>
      </c>
      <c r="G6" s="9">
        <v>1697.5797950000001</v>
      </c>
      <c r="H6" s="10">
        <v>2937.5027960000002</v>
      </c>
    </row>
    <row r="7" spans="1:9" ht="12" customHeight="1" x14ac:dyDescent="0.2">
      <c r="A7" s="225"/>
      <c r="B7" s="25" t="s">
        <v>187</v>
      </c>
      <c r="C7" s="9">
        <v>102652.136793</v>
      </c>
      <c r="D7" s="9">
        <v>1385.9025169999998</v>
      </c>
      <c r="E7" s="9">
        <v>771.64879599999995</v>
      </c>
      <c r="F7" s="9">
        <v>4596.9597100000001</v>
      </c>
      <c r="G7" s="9">
        <v>480.92536300000006</v>
      </c>
      <c r="H7" s="10">
        <v>655.76149400000008</v>
      </c>
    </row>
    <row r="8" spans="1:9" ht="12" customHeight="1" x14ac:dyDescent="0.2">
      <c r="A8" s="225"/>
      <c r="B8" s="25" t="s">
        <v>188</v>
      </c>
      <c r="C8" s="9">
        <v>241619.58125799996</v>
      </c>
      <c r="D8" s="9">
        <v>3006.97082</v>
      </c>
      <c r="E8" s="9">
        <v>2411.2972260000001</v>
      </c>
      <c r="F8" s="9">
        <v>10155.078758</v>
      </c>
      <c r="G8" s="9">
        <v>1216.654423</v>
      </c>
      <c r="H8" s="10">
        <v>2281.7412899999999</v>
      </c>
    </row>
    <row r="9" spans="1:9" ht="20.100000000000001" customHeight="1" x14ac:dyDescent="0.2">
      <c r="B9" s="26" t="s">
        <v>152</v>
      </c>
      <c r="C9" s="9">
        <v>455340.67177000002</v>
      </c>
      <c r="D9" s="9">
        <v>6341.3816580000002</v>
      </c>
      <c r="E9" s="9">
        <v>3846.4019890000004</v>
      </c>
      <c r="F9" s="9">
        <v>17735.165073</v>
      </c>
      <c r="G9" s="9">
        <v>1765.094699</v>
      </c>
      <c r="H9" s="10">
        <v>4951.0110949999998</v>
      </c>
    </row>
    <row r="10" spans="1:9" ht="12" customHeight="1" x14ac:dyDescent="0.2">
      <c r="A10" s="225"/>
      <c r="B10" s="25" t="s">
        <v>187</v>
      </c>
      <c r="C10" s="9">
        <v>174126.390182</v>
      </c>
      <c r="D10" s="9">
        <v>2632.9373390000001</v>
      </c>
      <c r="E10" s="9">
        <v>1474.600246</v>
      </c>
      <c r="F10" s="9">
        <v>7229.3882210000002</v>
      </c>
      <c r="G10" s="9">
        <v>702.76377999999988</v>
      </c>
      <c r="H10" s="10">
        <v>2184.9789959999998</v>
      </c>
    </row>
    <row r="11" spans="1:9" ht="12" customHeight="1" x14ac:dyDescent="0.2">
      <c r="A11" s="225"/>
      <c r="B11" s="25" t="s">
        <v>188</v>
      </c>
      <c r="C11" s="9">
        <v>281214.21578600002</v>
      </c>
      <c r="D11" s="9">
        <v>3708.4943069999999</v>
      </c>
      <c r="E11" s="9">
        <v>2371.802655</v>
      </c>
      <c r="F11" s="9">
        <v>10505.785274999998</v>
      </c>
      <c r="G11" s="9">
        <v>1062.2774730000001</v>
      </c>
      <c r="H11" s="10">
        <v>2765.9921450000006</v>
      </c>
    </row>
    <row r="12" spans="1:9" ht="20.100000000000001" customHeight="1" x14ac:dyDescent="0.2">
      <c r="B12" s="242" t="s">
        <v>189</v>
      </c>
      <c r="C12" s="9">
        <v>201642.82637299999</v>
      </c>
      <c r="D12" s="9">
        <v>2765.5410149999998</v>
      </c>
      <c r="E12" s="9">
        <v>1625.325871</v>
      </c>
      <c r="F12" s="9">
        <v>6480.9095020000004</v>
      </c>
      <c r="G12" s="9">
        <v>777.5355340000001</v>
      </c>
      <c r="H12" s="10">
        <v>2352.6800429999998</v>
      </c>
    </row>
    <row r="13" spans="1:9" ht="12" customHeight="1" x14ac:dyDescent="0.2">
      <c r="A13" s="225"/>
      <c r="B13" s="25" t="s">
        <v>190</v>
      </c>
      <c r="C13" s="9">
        <v>126357.65646</v>
      </c>
      <c r="D13" s="9">
        <v>1476.2813610000001</v>
      </c>
      <c r="E13" s="9">
        <v>1239.711577</v>
      </c>
      <c r="F13" s="9">
        <v>5224.4372749999993</v>
      </c>
      <c r="G13" s="9">
        <v>410.58117499999997</v>
      </c>
      <c r="H13" s="10">
        <v>1927.442055</v>
      </c>
    </row>
    <row r="14" spans="1:9" ht="12" customHeight="1" x14ac:dyDescent="0.2">
      <c r="A14" s="225"/>
      <c r="B14" s="25" t="s">
        <v>191</v>
      </c>
      <c r="C14" s="9">
        <v>97774.140385999985</v>
      </c>
      <c r="D14" s="9">
        <v>1549.5787259999997</v>
      </c>
      <c r="E14" s="9">
        <v>773.35872599999993</v>
      </c>
      <c r="F14" s="9">
        <v>5058.7675440000003</v>
      </c>
      <c r="G14" s="9">
        <v>352.50614199999995</v>
      </c>
      <c r="H14" s="10">
        <v>409.00548000000009</v>
      </c>
    </row>
    <row r="15" spans="1:9" ht="12" customHeight="1" x14ac:dyDescent="0.2">
      <c r="A15" s="225"/>
      <c r="B15" s="25" t="s">
        <v>197</v>
      </c>
      <c r="C15" s="9">
        <v>8903.2605050000002</v>
      </c>
      <c r="D15" s="9">
        <v>82.876944999999992</v>
      </c>
      <c r="E15" s="9">
        <v>70.901606999999998</v>
      </c>
      <c r="F15" s="9">
        <v>225.81564400000002</v>
      </c>
      <c r="G15" s="9">
        <v>20.39189</v>
      </c>
      <c r="H15" s="10">
        <v>40.132084000000006</v>
      </c>
    </row>
    <row r="16" spans="1:9" ht="12" customHeight="1" x14ac:dyDescent="0.2">
      <c r="A16" s="225"/>
      <c r="B16" s="25" t="s">
        <v>198</v>
      </c>
      <c r="C16" s="9">
        <v>19604.645696</v>
      </c>
      <c r="D16" s="9">
        <v>459.91594099999992</v>
      </c>
      <c r="E16" s="9">
        <v>120.89496199999999</v>
      </c>
      <c r="F16" s="9">
        <v>731.01125599999989</v>
      </c>
      <c r="G16" s="9">
        <v>202.831715</v>
      </c>
      <c r="H16" s="10">
        <v>215.91348500000004</v>
      </c>
    </row>
    <row r="17" spans="1:9" ht="12" customHeight="1" x14ac:dyDescent="0.2">
      <c r="A17" s="225"/>
      <c r="B17" s="25" t="s">
        <v>194</v>
      </c>
      <c r="C17" s="9">
        <v>1058.1423499999801</v>
      </c>
      <c r="D17" s="9">
        <v>7.1876700000002529</v>
      </c>
      <c r="E17" s="9">
        <v>16.209246000000803</v>
      </c>
      <c r="F17" s="9">
        <v>14.223851999999169</v>
      </c>
      <c r="G17" s="9">
        <v>1.2482429999997748</v>
      </c>
      <c r="H17" s="10">
        <v>5.8379480000003241</v>
      </c>
    </row>
    <row r="18" spans="1:9" ht="20.100000000000001" customHeight="1" x14ac:dyDescent="0.2">
      <c r="B18" s="26" t="s">
        <v>153</v>
      </c>
      <c r="C18" s="9">
        <v>38124.03295999999</v>
      </c>
      <c r="D18" s="9">
        <v>581.08883500000002</v>
      </c>
      <c r="E18" s="9">
        <v>417.4174579999999</v>
      </c>
      <c r="F18" s="9">
        <v>1624.8667010000001</v>
      </c>
      <c r="G18" s="9">
        <v>1004.7480639999998</v>
      </c>
      <c r="H18" s="10">
        <v>670.51670799999999</v>
      </c>
    </row>
    <row r="19" spans="1:9" ht="12" customHeight="1" x14ac:dyDescent="0.2">
      <c r="A19" s="225"/>
      <c r="B19" s="25" t="s">
        <v>187</v>
      </c>
      <c r="C19" s="9">
        <v>21231.686428999998</v>
      </c>
      <c r="D19" s="9">
        <v>218.16511399999999</v>
      </c>
      <c r="E19" s="9">
        <v>309.04787599999992</v>
      </c>
      <c r="F19" s="9">
        <v>796.51003400000002</v>
      </c>
      <c r="G19" s="9">
        <v>711.47014599999977</v>
      </c>
      <c r="H19" s="10">
        <v>508.91498799999999</v>
      </c>
    </row>
    <row r="20" spans="1:9" ht="12" customHeight="1" x14ac:dyDescent="0.2">
      <c r="A20" s="225"/>
      <c r="B20" s="25" t="s">
        <v>188</v>
      </c>
      <c r="C20" s="9">
        <v>16892.317825999999</v>
      </c>
      <c r="D20" s="9">
        <v>362.92512899999997</v>
      </c>
      <c r="E20" s="9">
        <v>108.37049199999998</v>
      </c>
      <c r="F20" s="9">
        <v>828.348162</v>
      </c>
      <c r="G20" s="9">
        <v>293.28128700000002</v>
      </c>
      <c r="H20" s="10">
        <v>161.60120900000001</v>
      </c>
    </row>
    <row r="21" spans="1:9" s="243" customFormat="1" ht="20.100000000000001" customHeight="1" x14ac:dyDescent="0.2">
      <c r="B21" s="245" t="s">
        <v>327</v>
      </c>
      <c r="C21" s="9">
        <v>376004.16825999995</v>
      </c>
      <c r="D21" s="9">
        <v>5886.4638539999996</v>
      </c>
      <c r="E21" s="9">
        <v>2691.4605900000001</v>
      </c>
      <c r="F21" s="9">
        <v>18529.430069000002</v>
      </c>
      <c r="G21" s="9">
        <v>1079.7803620000002</v>
      </c>
      <c r="H21" s="10">
        <v>2554.3633399999999</v>
      </c>
    </row>
    <row r="22" spans="1:9" s="243" customFormat="1" ht="12" customHeight="1" x14ac:dyDescent="0.2">
      <c r="A22" s="246"/>
      <c r="B22" s="247" t="s">
        <v>328</v>
      </c>
      <c r="C22" s="297">
        <v>27253.029633000002</v>
      </c>
      <c r="D22" s="9">
        <v>631.85574300000007</v>
      </c>
      <c r="E22" s="9">
        <v>260.88735700000001</v>
      </c>
      <c r="F22" s="9">
        <v>1360.8415730000002</v>
      </c>
      <c r="G22" s="9">
        <v>260.39430499999997</v>
      </c>
      <c r="H22" s="10">
        <v>426.40722100000005</v>
      </c>
    </row>
    <row r="23" spans="1:9" s="243" customFormat="1" ht="3" customHeight="1" x14ac:dyDescent="0.2">
      <c r="A23" s="246"/>
      <c r="B23" s="247"/>
      <c r="C23" s="297"/>
      <c r="D23" s="9"/>
      <c r="E23" s="9"/>
      <c r="F23" s="9"/>
      <c r="G23" s="9"/>
      <c r="H23" s="10"/>
    </row>
    <row r="24" spans="1:9" s="240" customFormat="1" ht="20.100000000000001" customHeight="1" x14ac:dyDescent="0.25">
      <c r="A24" s="313"/>
      <c r="B24" s="314" t="s">
        <v>54</v>
      </c>
      <c r="C24" s="315">
        <v>488294.28034400009</v>
      </c>
      <c r="D24" s="315">
        <v>7801.5920959999994</v>
      </c>
      <c r="E24" s="315">
        <v>5678.926982</v>
      </c>
      <c r="F24" s="315">
        <v>13104.880489000003</v>
      </c>
      <c r="G24" s="315">
        <v>2224.5680550000006</v>
      </c>
      <c r="H24" s="316">
        <v>5430.2113449999997</v>
      </c>
      <c r="I24" s="334"/>
    </row>
    <row r="25" spans="1:9" ht="20.100000000000001" customHeight="1" x14ac:dyDescent="0.2">
      <c r="B25" s="26" t="s">
        <v>316</v>
      </c>
      <c r="C25" s="9">
        <v>132257.44038000001</v>
      </c>
      <c r="D25" s="9">
        <v>4749.3634570000004</v>
      </c>
      <c r="E25" s="9">
        <v>3050.0462220000004</v>
      </c>
      <c r="F25" s="9">
        <v>6209.8445070000007</v>
      </c>
      <c r="G25" s="9">
        <v>711.34949100000006</v>
      </c>
      <c r="H25" s="10">
        <v>2315.2887860000005</v>
      </c>
    </row>
    <row r="26" spans="1:9" ht="12" customHeight="1" x14ac:dyDescent="0.2">
      <c r="A26" s="225"/>
      <c r="B26" s="25" t="s">
        <v>187</v>
      </c>
      <c r="C26" s="9">
        <v>42616.292285000003</v>
      </c>
      <c r="D26" s="9">
        <v>933.08637800000008</v>
      </c>
      <c r="E26" s="9">
        <v>1000.25201</v>
      </c>
      <c r="F26" s="9">
        <v>1934.0112299999998</v>
      </c>
      <c r="G26" s="9">
        <v>205.35536300000001</v>
      </c>
      <c r="H26" s="10">
        <v>496.70363000000003</v>
      </c>
    </row>
    <row r="27" spans="1:9" ht="12" customHeight="1" x14ac:dyDescent="0.2">
      <c r="A27" s="225"/>
      <c r="B27" s="25" t="s">
        <v>188</v>
      </c>
      <c r="C27" s="9">
        <v>89641.14805199999</v>
      </c>
      <c r="D27" s="9">
        <v>3816.2770720000003</v>
      </c>
      <c r="E27" s="9">
        <v>2049.7942050000001</v>
      </c>
      <c r="F27" s="9">
        <v>4275.8332660000005</v>
      </c>
      <c r="G27" s="9">
        <v>505.99411900000013</v>
      </c>
      <c r="H27" s="10">
        <v>1818.5851500000001</v>
      </c>
    </row>
    <row r="28" spans="1:9" ht="20.100000000000001" customHeight="1" x14ac:dyDescent="0.2">
      <c r="B28" s="26" t="s">
        <v>152</v>
      </c>
      <c r="C28" s="9">
        <v>326254.54026600008</v>
      </c>
      <c r="D28" s="9">
        <v>2756.5286660000002</v>
      </c>
      <c r="E28" s="9">
        <v>2442.6589369999997</v>
      </c>
      <c r="F28" s="9">
        <v>5955.1058680000006</v>
      </c>
      <c r="G28" s="9">
        <v>790.90017899999998</v>
      </c>
      <c r="H28" s="10">
        <v>2798.1098219999999</v>
      </c>
    </row>
    <row r="29" spans="1:9" ht="12" customHeight="1" x14ac:dyDescent="0.2">
      <c r="A29" s="225"/>
      <c r="B29" s="25" t="s">
        <v>187</v>
      </c>
      <c r="C29" s="9">
        <v>183072.33891700002</v>
      </c>
      <c r="D29" s="9">
        <v>1243.7556799999998</v>
      </c>
      <c r="E29" s="9">
        <v>832.91490699999986</v>
      </c>
      <c r="F29" s="9">
        <v>2386.2190449999998</v>
      </c>
      <c r="G29" s="9">
        <v>273.40668899999997</v>
      </c>
      <c r="H29" s="10">
        <v>813.34671800000001</v>
      </c>
    </row>
    <row r="30" spans="1:9" ht="12" customHeight="1" x14ac:dyDescent="0.2">
      <c r="A30" s="225"/>
      <c r="B30" s="25" t="s">
        <v>188</v>
      </c>
      <c r="C30" s="9">
        <v>143181.759724</v>
      </c>
      <c r="D30" s="9">
        <v>1512.823474</v>
      </c>
      <c r="E30" s="9">
        <v>1609.7935209999998</v>
      </c>
      <c r="F30" s="9">
        <v>3568.8860580000005</v>
      </c>
      <c r="G30" s="9">
        <v>517.49348600000008</v>
      </c>
      <c r="H30" s="10">
        <v>1984.7625959999998</v>
      </c>
    </row>
    <row r="31" spans="1:9" ht="20.100000000000001" customHeight="1" x14ac:dyDescent="0.2">
      <c r="B31" s="242" t="s">
        <v>189</v>
      </c>
      <c r="C31" s="9">
        <v>176302.71475500002</v>
      </c>
      <c r="D31" s="9">
        <v>690.84511799999996</v>
      </c>
      <c r="E31" s="9">
        <v>694.20159799999999</v>
      </c>
      <c r="F31" s="9">
        <v>1665.776118</v>
      </c>
      <c r="G31" s="9">
        <v>220.35619700000004</v>
      </c>
      <c r="H31" s="10">
        <v>896.504908</v>
      </c>
    </row>
    <row r="32" spans="1:9" ht="12" customHeight="1" x14ac:dyDescent="0.2">
      <c r="A32" s="225"/>
      <c r="B32" s="25" t="s">
        <v>190</v>
      </c>
      <c r="C32" s="9">
        <v>103620.753044</v>
      </c>
      <c r="D32" s="9">
        <v>1447.5712679999999</v>
      </c>
      <c r="E32" s="9">
        <v>1237.9230930000001</v>
      </c>
      <c r="F32" s="9">
        <v>3107.6435979999997</v>
      </c>
      <c r="G32" s="9">
        <v>405.52205099999998</v>
      </c>
      <c r="H32" s="10">
        <v>1601.0294769999998</v>
      </c>
    </row>
    <row r="33" spans="1:8" ht="12" customHeight="1" x14ac:dyDescent="0.2">
      <c r="A33" s="225"/>
      <c r="B33" s="25" t="s">
        <v>191</v>
      </c>
      <c r="C33" s="9">
        <v>33391.332859000002</v>
      </c>
      <c r="D33" s="9">
        <v>390.11728000000005</v>
      </c>
      <c r="E33" s="9">
        <v>342.30022299999996</v>
      </c>
      <c r="F33" s="9">
        <v>844.04937600000028</v>
      </c>
      <c r="G33" s="9">
        <v>50.035726000000004</v>
      </c>
      <c r="H33" s="10">
        <v>230.444501</v>
      </c>
    </row>
    <row r="34" spans="1:8" ht="12" customHeight="1" x14ac:dyDescent="0.2">
      <c r="A34" s="225"/>
      <c r="B34" s="25" t="s">
        <v>197</v>
      </c>
      <c r="C34" s="9">
        <v>4401.1342600000007</v>
      </c>
      <c r="D34" s="9">
        <v>67.677239999999998</v>
      </c>
      <c r="E34" s="9">
        <v>58.771941000000005</v>
      </c>
      <c r="F34" s="9">
        <v>66.702444999999997</v>
      </c>
      <c r="G34" s="9">
        <v>43.17248</v>
      </c>
      <c r="H34" s="10">
        <v>2.626144</v>
      </c>
    </row>
    <row r="35" spans="1:8" ht="12" customHeight="1" x14ac:dyDescent="0.2">
      <c r="A35" s="225"/>
      <c r="B35" s="25" t="s">
        <v>198</v>
      </c>
      <c r="C35" s="9">
        <v>7730.7775200000005</v>
      </c>
      <c r="D35" s="9">
        <v>153.063062</v>
      </c>
      <c r="E35" s="9">
        <v>102.407156</v>
      </c>
      <c r="F35" s="9">
        <v>254.77166400000002</v>
      </c>
      <c r="G35" s="9">
        <v>64.101163999999997</v>
      </c>
      <c r="H35" s="10">
        <v>63.580105000000003</v>
      </c>
    </row>
    <row r="36" spans="1:8" ht="12" customHeight="1" x14ac:dyDescent="0.2">
      <c r="A36" s="225"/>
      <c r="B36" s="25" t="s">
        <v>194</v>
      </c>
      <c r="C36" s="9">
        <v>807.82782800000859</v>
      </c>
      <c r="D36" s="9">
        <v>7.2546980000001895</v>
      </c>
      <c r="E36" s="9">
        <v>7.054925999999341</v>
      </c>
      <c r="F36" s="9">
        <v>16.16266700000142</v>
      </c>
      <c r="G36" s="9">
        <v>7.7125610000000506</v>
      </c>
      <c r="H36" s="10">
        <v>3.9246870000001763</v>
      </c>
    </row>
    <row r="37" spans="1:8" ht="20.100000000000001" customHeight="1" x14ac:dyDescent="0.2">
      <c r="B37" s="26" t="s">
        <v>153</v>
      </c>
      <c r="C37" s="9">
        <v>29782.297058</v>
      </c>
      <c r="D37" s="9">
        <v>295.70044900000005</v>
      </c>
      <c r="E37" s="9">
        <v>186.22230499999998</v>
      </c>
      <c r="F37" s="9">
        <v>939.92959800000006</v>
      </c>
      <c r="G37" s="9">
        <v>722.31886399999996</v>
      </c>
      <c r="H37" s="10">
        <v>316.81322299999999</v>
      </c>
    </row>
    <row r="38" spans="1:8" ht="12" customHeight="1" x14ac:dyDescent="0.2">
      <c r="A38" s="225"/>
      <c r="B38" s="25" t="s">
        <v>187</v>
      </c>
      <c r="C38" s="9">
        <v>16764.132105999997</v>
      </c>
      <c r="D38" s="9">
        <v>193.19662400000001</v>
      </c>
      <c r="E38" s="9">
        <v>120.35245399999999</v>
      </c>
      <c r="F38" s="9">
        <v>542.973568</v>
      </c>
      <c r="G38" s="9">
        <v>471.23379599999998</v>
      </c>
      <c r="H38" s="10">
        <v>218.19022200000001</v>
      </c>
    </row>
    <row r="39" spans="1:8" ht="12" customHeight="1" x14ac:dyDescent="0.2">
      <c r="A39" s="225"/>
      <c r="B39" s="25" t="s">
        <v>188</v>
      </c>
      <c r="C39" s="9">
        <v>13018.050652000002</v>
      </c>
      <c r="D39" s="9">
        <v>102.50481600000001</v>
      </c>
      <c r="E39" s="9">
        <v>65.870341999999994</v>
      </c>
      <c r="F39" s="9">
        <v>396.90552100000002</v>
      </c>
      <c r="G39" s="9">
        <v>251.08556200000001</v>
      </c>
      <c r="H39" s="10">
        <v>98.627888999999982</v>
      </c>
    </row>
    <row r="40" spans="1:8" ht="20.100000000000001" customHeight="1" x14ac:dyDescent="0.2">
      <c r="B40" s="26" t="s">
        <v>199</v>
      </c>
      <c r="C40" s="9">
        <v>207562.730091</v>
      </c>
      <c r="D40" s="9">
        <v>943.25768100000005</v>
      </c>
      <c r="E40" s="9">
        <v>1211.4460650000001</v>
      </c>
      <c r="F40" s="9">
        <v>2598.3705419999997</v>
      </c>
      <c r="G40" s="9">
        <v>615.38317699999993</v>
      </c>
      <c r="H40" s="10">
        <v>1031.9340569999999</v>
      </c>
    </row>
    <row r="41" spans="1:8" x14ac:dyDescent="0.2">
      <c r="B41" s="22" t="s">
        <v>172</v>
      </c>
      <c r="C41" s="9">
        <v>69325.875758000009</v>
      </c>
      <c r="D41" s="9">
        <v>323.62161500000002</v>
      </c>
      <c r="E41" s="9">
        <v>509.15868999999998</v>
      </c>
      <c r="F41" s="9">
        <v>890.41368299999988</v>
      </c>
      <c r="G41" s="9">
        <v>235.86969400000001</v>
      </c>
      <c r="H41" s="10">
        <v>427.77784699999995</v>
      </c>
    </row>
    <row r="42" spans="1:8" x14ac:dyDescent="0.2">
      <c r="B42" s="22" t="s">
        <v>200</v>
      </c>
      <c r="C42" s="9">
        <v>138236.854333</v>
      </c>
      <c r="D42" s="9">
        <v>619.63606600000003</v>
      </c>
      <c r="E42" s="9">
        <v>702.28737500000011</v>
      </c>
      <c r="F42" s="9">
        <v>1707.9568589999999</v>
      </c>
      <c r="G42" s="9">
        <v>379.51348299999995</v>
      </c>
      <c r="H42" s="10">
        <v>604.15620999999999</v>
      </c>
    </row>
    <row r="43" spans="1:8" ht="12" customHeight="1" x14ac:dyDescent="0.2">
      <c r="A43" s="225"/>
      <c r="B43" s="24" t="s">
        <v>119</v>
      </c>
      <c r="C43" s="9">
        <v>125030.07016299998</v>
      </c>
      <c r="D43" s="9">
        <v>3134.8704630000002</v>
      </c>
      <c r="E43" s="9">
        <v>2611.87995</v>
      </c>
      <c r="F43" s="9">
        <v>4686.8238610000008</v>
      </c>
      <c r="G43" s="9">
        <v>555.44426199999998</v>
      </c>
      <c r="H43" s="10">
        <v>2186.9565679999996</v>
      </c>
    </row>
    <row r="44" spans="1:8" ht="12" customHeight="1" x14ac:dyDescent="0.2">
      <c r="A44" s="225"/>
      <c r="B44" s="24" t="s">
        <v>120</v>
      </c>
      <c r="C44" s="9">
        <v>114185.29095400001</v>
      </c>
      <c r="D44" s="9">
        <v>2777.698187</v>
      </c>
      <c r="E44" s="9">
        <v>1414.0161619999999</v>
      </c>
      <c r="F44" s="9">
        <v>4258.9802600000003</v>
      </c>
      <c r="G44" s="9">
        <v>631.14556300000004</v>
      </c>
      <c r="H44" s="10">
        <v>1539.0190679999998</v>
      </c>
    </row>
    <row r="45" spans="1:8" ht="12" customHeight="1" x14ac:dyDescent="0.2">
      <c r="A45" s="225"/>
      <c r="B45" s="24" t="s">
        <v>121</v>
      </c>
      <c r="C45" s="9">
        <v>27562.339952999999</v>
      </c>
      <c r="D45" s="9">
        <v>870.39952099999994</v>
      </c>
      <c r="E45" s="9">
        <v>380.87196200000005</v>
      </c>
      <c r="F45" s="9">
        <v>1096.105992</v>
      </c>
      <c r="G45" s="9">
        <v>169.63497799999999</v>
      </c>
      <c r="H45" s="10">
        <v>504.27577699999995</v>
      </c>
    </row>
    <row r="46" spans="1:8" ht="12" customHeight="1" x14ac:dyDescent="0.2">
      <c r="A46" s="225"/>
      <c r="B46" s="24" t="s">
        <v>122</v>
      </c>
      <c r="C46" s="9">
        <v>13953.466215999999</v>
      </c>
      <c r="D46" s="9">
        <v>75.390895999999998</v>
      </c>
      <c r="E46" s="9">
        <v>60.705463999999999</v>
      </c>
      <c r="F46" s="9">
        <v>464.60324700000001</v>
      </c>
      <c r="G46" s="9">
        <v>252.91855699999999</v>
      </c>
      <c r="H46" s="10">
        <v>167.93945600000001</v>
      </c>
    </row>
    <row r="47" spans="1:8" s="243" customFormat="1" ht="20.100000000000001" customHeight="1" x14ac:dyDescent="0.2">
      <c r="B47" s="245" t="s">
        <v>327</v>
      </c>
      <c r="C47" s="9">
        <v>63199.724620999994</v>
      </c>
      <c r="D47" s="9">
        <v>513.33574999999996</v>
      </c>
      <c r="E47" s="9">
        <v>742.99573299999997</v>
      </c>
      <c r="F47" s="9">
        <v>2535.9689899999998</v>
      </c>
      <c r="G47" s="9">
        <v>202.537982</v>
      </c>
      <c r="H47" s="10">
        <v>1530.9153919999999</v>
      </c>
    </row>
    <row r="48" spans="1:8" s="243" customFormat="1" ht="12" customHeight="1" x14ac:dyDescent="0.2">
      <c r="A48" s="246"/>
      <c r="B48" s="247" t="s">
        <v>328</v>
      </c>
      <c r="C48" s="9">
        <v>5448.698957999999</v>
      </c>
      <c r="D48" s="9">
        <v>51.921425999999997</v>
      </c>
      <c r="E48" s="9">
        <v>27.335784</v>
      </c>
      <c r="F48" s="9">
        <v>233.795861</v>
      </c>
      <c r="G48" s="9">
        <v>52.743648999999998</v>
      </c>
      <c r="H48" s="10">
        <v>219.55327500000001</v>
      </c>
    </row>
    <row r="49" spans="1:9" s="243" customFormat="1" ht="12" customHeight="1" x14ac:dyDescent="0.2">
      <c r="A49" s="246"/>
      <c r="B49" s="247" t="s">
        <v>329</v>
      </c>
      <c r="C49" s="9">
        <v>2493.0809650000001</v>
      </c>
      <c r="D49" s="9">
        <v>0</v>
      </c>
      <c r="E49" s="9">
        <v>0</v>
      </c>
      <c r="F49" s="9">
        <v>0</v>
      </c>
      <c r="G49" s="9">
        <v>0</v>
      </c>
      <c r="H49" s="10">
        <v>0</v>
      </c>
    </row>
    <row r="50" spans="1:9" s="258" customFormat="1" ht="5.0999999999999996" customHeight="1" x14ac:dyDescent="0.2">
      <c r="B50" s="298"/>
      <c r="C50" s="260"/>
      <c r="D50" s="260"/>
      <c r="E50" s="260"/>
      <c r="F50" s="260"/>
      <c r="G50" s="260"/>
      <c r="H50" s="292"/>
    </row>
    <row r="51" spans="1:9" ht="29.1" customHeight="1" x14ac:dyDescent="0.2">
      <c r="A51" s="277" t="s">
        <v>3</v>
      </c>
      <c r="B51" s="446" t="s">
        <v>234</v>
      </c>
      <c r="C51" s="446"/>
      <c r="D51" s="446"/>
      <c r="E51" s="446"/>
      <c r="F51" s="446"/>
      <c r="G51" s="446"/>
      <c r="H51" s="446"/>
      <c r="I51" s="231"/>
    </row>
  </sheetData>
  <mergeCells count="1">
    <mergeCell ref="B51:H51"/>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C2059-8D2D-44F0-93A6-8F3DA02819B1}">
  <sheetPr>
    <pageSetUpPr fitToPage="1"/>
  </sheetPr>
  <dimension ref="A1:K50"/>
  <sheetViews>
    <sheetView showGridLines="0" zoomScaleNormal="100" zoomScaleSheetLayoutView="100" workbookViewId="0"/>
  </sheetViews>
  <sheetFormatPr defaultColWidth="9.140625" defaultRowHeight="12" x14ac:dyDescent="0.2"/>
  <cols>
    <col min="1" max="1" width="1.7109375" style="48" customWidth="1"/>
    <col min="2" max="2" width="10.42578125" style="48" customWidth="1"/>
    <col min="3" max="6" width="12.7109375" style="48" customWidth="1"/>
    <col min="7" max="7" width="1.7109375" style="48" customWidth="1"/>
    <col min="8" max="8" width="32.42578125" style="48" customWidth="1"/>
    <col min="9" max="10" width="1.7109375" style="48" customWidth="1"/>
    <col min="11" max="11" width="9.140625" style="329"/>
    <col min="12" max="16384" width="9.140625" style="48"/>
  </cols>
  <sheetData>
    <row r="1" spans="1:11" s="227" customFormat="1" ht="16.5" x14ac:dyDescent="0.3">
      <c r="A1" s="56"/>
      <c r="B1" s="56" t="s">
        <v>264</v>
      </c>
      <c r="C1" s="56"/>
      <c r="D1" s="56"/>
      <c r="E1" s="56"/>
      <c r="F1" s="56"/>
      <c r="G1" s="56"/>
      <c r="H1" s="56"/>
      <c r="I1" s="226"/>
      <c r="K1" s="326"/>
    </row>
    <row r="2" spans="1:11" s="228" customFormat="1" ht="14.25" x14ac:dyDescent="0.2">
      <c r="B2" s="228" t="s">
        <v>322</v>
      </c>
      <c r="C2" s="295"/>
      <c r="D2" s="295"/>
      <c r="E2" s="295"/>
      <c r="F2" s="295"/>
      <c r="G2" s="295"/>
      <c r="H2" s="295"/>
      <c r="K2" s="327"/>
    </row>
    <row r="3" spans="1:11" s="225" customFormat="1" ht="21" customHeight="1" x14ac:dyDescent="0.2">
      <c r="A3" s="229"/>
      <c r="B3" s="218" t="s">
        <v>566</v>
      </c>
      <c r="C3" s="218"/>
      <c r="D3" s="218"/>
      <c r="E3" s="218"/>
      <c r="F3" s="218"/>
      <c r="G3" s="218"/>
      <c r="H3" s="230" t="s">
        <v>237</v>
      </c>
      <c r="I3" s="218"/>
      <c r="K3" s="328"/>
    </row>
    <row r="4" spans="1:11" ht="20.100000000000001" customHeight="1" x14ac:dyDescent="0.2">
      <c r="A4" s="231"/>
      <c r="B4" s="232" t="s">
        <v>25</v>
      </c>
      <c r="C4" s="232" t="s">
        <v>35</v>
      </c>
      <c r="D4" s="232" t="s">
        <v>24</v>
      </c>
      <c r="E4" s="232" t="s">
        <v>40</v>
      </c>
      <c r="F4" s="232" t="s">
        <v>43</v>
      </c>
      <c r="G4" s="238"/>
      <c r="H4" s="279"/>
    </row>
    <row r="5" spans="1:11" s="240" customFormat="1" ht="20.100000000000001" customHeight="1" x14ac:dyDescent="0.25">
      <c r="A5" s="236"/>
      <c r="B5" s="241">
        <v>45074.488190999997</v>
      </c>
      <c r="C5" s="241">
        <v>8417.1497729999992</v>
      </c>
      <c r="D5" s="241">
        <v>38404.700908999999</v>
      </c>
      <c r="E5" s="241">
        <v>14957.951848999999</v>
      </c>
      <c r="F5" s="241">
        <v>12614.142229999998</v>
      </c>
      <c r="G5" s="280"/>
      <c r="H5" s="239" t="s">
        <v>57</v>
      </c>
      <c r="I5" s="281"/>
      <c r="J5" s="282"/>
      <c r="K5" s="330"/>
    </row>
    <row r="6" spans="1:11" ht="20.100000000000001" customHeight="1" x14ac:dyDescent="0.2">
      <c r="B6" s="241">
        <v>19953.158460000002</v>
      </c>
      <c r="C6" s="241">
        <v>3840.2791120000002</v>
      </c>
      <c r="D6" s="241">
        <v>15878.146284000002</v>
      </c>
      <c r="E6" s="241">
        <v>6187.3409109999993</v>
      </c>
      <c r="F6" s="241">
        <v>5316.6380559999998</v>
      </c>
      <c r="G6" s="10"/>
      <c r="H6" s="26" t="s">
        <v>316</v>
      </c>
      <c r="I6" s="253"/>
      <c r="J6" s="253"/>
    </row>
    <row r="7" spans="1:11" ht="12" customHeight="1" x14ac:dyDescent="0.2">
      <c r="A7" s="225"/>
      <c r="B7" s="15">
        <v>5910.1799260000007</v>
      </c>
      <c r="C7" s="15">
        <v>915.37622599999986</v>
      </c>
      <c r="D7" s="15">
        <v>3937.4335330000004</v>
      </c>
      <c r="E7" s="15">
        <v>1411.4738120000002</v>
      </c>
      <c r="F7" s="15">
        <v>1226.4633959999999</v>
      </c>
      <c r="G7" s="10"/>
      <c r="H7" s="25" t="s">
        <v>187</v>
      </c>
      <c r="I7" s="253"/>
      <c r="J7" s="253"/>
    </row>
    <row r="8" spans="1:11" ht="12" customHeight="1" x14ac:dyDescent="0.2">
      <c r="A8" s="225"/>
      <c r="B8" s="15">
        <v>14042.978521999999</v>
      </c>
      <c r="C8" s="15">
        <v>2924.9028760000001</v>
      </c>
      <c r="D8" s="15">
        <v>11940.712740000003</v>
      </c>
      <c r="E8" s="15">
        <v>4775.8670889999994</v>
      </c>
      <c r="F8" s="15">
        <v>4090.1746519999997</v>
      </c>
      <c r="G8" s="10"/>
      <c r="H8" s="25" t="s">
        <v>188</v>
      </c>
      <c r="I8" s="253"/>
      <c r="J8" s="253"/>
    </row>
    <row r="9" spans="1:11" ht="20.100000000000001" customHeight="1" x14ac:dyDescent="0.2">
      <c r="B9" s="241">
        <v>22276.978781000005</v>
      </c>
      <c r="C9" s="241">
        <v>4010.3435259999997</v>
      </c>
      <c r="D9" s="241">
        <v>19814.093415999996</v>
      </c>
      <c r="E9" s="241">
        <v>8034.2206020000003</v>
      </c>
      <c r="F9" s="241">
        <v>5525.6366520000001</v>
      </c>
      <c r="G9" s="10"/>
      <c r="H9" s="26" t="s">
        <v>152</v>
      </c>
      <c r="I9" s="253"/>
      <c r="J9" s="253"/>
    </row>
    <row r="10" spans="1:11" ht="12" customHeight="1" x14ac:dyDescent="0.2">
      <c r="A10" s="225"/>
      <c r="B10" s="15">
        <v>8992.102732000003</v>
      </c>
      <c r="C10" s="15">
        <v>1355.715228</v>
      </c>
      <c r="D10" s="15">
        <v>8897.7007599999997</v>
      </c>
      <c r="E10" s="15">
        <v>3457.381226</v>
      </c>
      <c r="F10" s="15">
        <v>2161.3042100000002</v>
      </c>
      <c r="G10" s="10"/>
      <c r="H10" s="25" t="s">
        <v>187</v>
      </c>
      <c r="I10" s="253"/>
      <c r="J10" s="253"/>
    </row>
    <row r="11" spans="1:11" ht="12" customHeight="1" x14ac:dyDescent="0.2">
      <c r="A11" s="225"/>
      <c r="B11" s="15">
        <v>13284.874032</v>
      </c>
      <c r="C11" s="15">
        <v>2654.5777879999996</v>
      </c>
      <c r="D11" s="15">
        <v>10916.340548</v>
      </c>
      <c r="E11" s="15">
        <v>4576.8888640000005</v>
      </c>
      <c r="F11" s="15">
        <v>3364.3329309999999</v>
      </c>
      <c r="G11" s="10"/>
      <c r="H11" s="25" t="s">
        <v>188</v>
      </c>
      <c r="I11" s="253"/>
      <c r="J11" s="253"/>
    </row>
    <row r="12" spans="1:11" ht="20.100000000000001" customHeight="1" x14ac:dyDescent="0.2">
      <c r="B12" s="241">
        <v>8379.3604630000009</v>
      </c>
      <c r="C12" s="241">
        <v>2026.7272669999998</v>
      </c>
      <c r="D12" s="241">
        <v>7974.1128000000008</v>
      </c>
      <c r="E12" s="241">
        <v>3259.3845070000002</v>
      </c>
      <c r="F12" s="241">
        <v>2509.6952309999992</v>
      </c>
      <c r="G12" s="10"/>
      <c r="H12" s="242" t="s">
        <v>189</v>
      </c>
      <c r="I12" s="253"/>
      <c r="J12" s="253"/>
    </row>
    <row r="13" spans="1:11" ht="12" customHeight="1" x14ac:dyDescent="0.2">
      <c r="A13" s="225"/>
      <c r="B13" s="15">
        <v>6958.7079090000007</v>
      </c>
      <c r="C13" s="15">
        <v>750.14258599999994</v>
      </c>
      <c r="D13" s="15">
        <v>4553.1498350000002</v>
      </c>
      <c r="E13" s="15">
        <v>2028.8471879999997</v>
      </c>
      <c r="F13" s="15">
        <v>1239.3638109999997</v>
      </c>
      <c r="G13" s="10"/>
      <c r="H13" s="25" t="s">
        <v>190</v>
      </c>
      <c r="I13" s="253"/>
      <c r="J13" s="253"/>
    </row>
    <row r="14" spans="1:11" ht="12" customHeight="1" x14ac:dyDescent="0.2">
      <c r="A14" s="225"/>
      <c r="B14" s="15">
        <v>5486.0281989999994</v>
      </c>
      <c r="C14" s="15">
        <v>966.91808800000001</v>
      </c>
      <c r="D14" s="15">
        <v>5783.4628960000009</v>
      </c>
      <c r="E14" s="15">
        <v>2338.454045</v>
      </c>
      <c r="F14" s="15">
        <v>1510.8604790000002</v>
      </c>
      <c r="G14" s="10"/>
      <c r="H14" s="25" t="s">
        <v>191</v>
      </c>
      <c r="I14" s="253"/>
      <c r="J14" s="253"/>
    </row>
    <row r="15" spans="1:11" ht="12" customHeight="1" x14ac:dyDescent="0.2">
      <c r="A15" s="225"/>
      <c r="B15" s="15">
        <v>314.22499399999998</v>
      </c>
      <c r="C15" s="15">
        <v>9.9224380000000014</v>
      </c>
      <c r="D15" s="15">
        <v>66.996480999999989</v>
      </c>
      <c r="E15" s="15">
        <v>108.95010499999999</v>
      </c>
      <c r="F15" s="15">
        <v>62.104213999999999</v>
      </c>
      <c r="G15" s="12"/>
      <c r="H15" s="25" t="s">
        <v>197</v>
      </c>
      <c r="I15" s="282"/>
      <c r="J15" s="282"/>
    </row>
    <row r="16" spans="1:11" ht="12" customHeight="1" x14ac:dyDescent="0.2">
      <c r="A16" s="225"/>
      <c r="B16" s="15">
        <v>1089.726187</v>
      </c>
      <c r="C16" s="15">
        <v>255.98951500000001</v>
      </c>
      <c r="D16" s="15">
        <v>1413.943663</v>
      </c>
      <c r="E16" s="15">
        <v>295.42370699999998</v>
      </c>
      <c r="F16" s="15">
        <v>201.46404499999997</v>
      </c>
      <c r="G16" s="10"/>
      <c r="H16" s="25" t="s">
        <v>198</v>
      </c>
      <c r="I16" s="253"/>
      <c r="J16" s="253"/>
    </row>
    <row r="17" spans="1:11" ht="12" customHeight="1" x14ac:dyDescent="0.2">
      <c r="A17" s="225"/>
      <c r="B17" s="15">
        <v>48.931029000003036</v>
      </c>
      <c r="C17" s="15">
        <v>0.6436319999997977</v>
      </c>
      <c r="D17" s="15">
        <v>22.427740999992238</v>
      </c>
      <c r="E17" s="15">
        <v>3.1610499999997046</v>
      </c>
      <c r="F17" s="15">
        <v>2.1488720000015746</v>
      </c>
      <c r="G17" s="10"/>
      <c r="H17" s="25" t="s">
        <v>194</v>
      </c>
      <c r="I17" s="253"/>
      <c r="J17" s="253"/>
    </row>
    <row r="18" spans="1:11" ht="20.100000000000001" customHeight="1" x14ac:dyDescent="0.2">
      <c r="B18" s="241">
        <v>2844.375587</v>
      </c>
      <c r="C18" s="241">
        <v>566.52713299999994</v>
      </c>
      <c r="D18" s="241">
        <v>2712.5189180000007</v>
      </c>
      <c r="E18" s="241">
        <v>736.3893240000001</v>
      </c>
      <c r="F18" s="241">
        <v>1771.8689849999996</v>
      </c>
      <c r="G18" s="10"/>
      <c r="H18" s="26" t="s">
        <v>153</v>
      </c>
      <c r="I18" s="253"/>
      <c r="J18" s="253"/>
    </row>
    <row r="19" spans="1:11" ht="12" customHeight="1" x14ac:dyDescent="0.2">
      <c r="A19" s="225"/>
      <c r="B19" s="15">
        <v>1499.6792989999999</v>
      </c>
      <c r="C19" s="15">
        <v>368.59718499999997</v>
      </c>
      <c r="D19" s="15">
        <v>2224.7259830000003</v>
      </c>
      <c r="E19" s="15">
        <v>348.10462000000001</v>
      </c>
      <c r="F19" s="15">
        <v>1350.1709129999997</v>
      </c>
      <c r="G19" s="10"/>
      <c r="H19" s="25" t="s">
        <v>187</v>
      </c>
      <c r="I19" s="253"/>
      <c r="J19" s="253"/>
    </row>
    <row r="20" spans="1:11" ht="12" customHeight="1" x14ac:dyDescent="0.2">
      <c r="A20" s="225"/>
      <c r="B20" s="15">
        <v>1344.6048819999999</v>
      </c>
      <c r="C20" s="15">
        <v>197.929937</v>
      </c>
      <c r="D20" s="15">
        <v>487.79392300000001</v>
      </c>
      <c r="E20" s="15">
        <v>388.28569300000004</v>
      </c>
      <c r="F20" s="15">
        <v>421.74656099999993</v>
      </c>
      <c r="G20" s="10"/>
      <c r="H20" s="25" t="s">
        <v>188</v>
      </c>
      <c r="I20" s="253"/>
      <c r="J20" s="253"/>
    </row>
    <row r="21" spans="1:11" s="243" customFormat="1" ht="20.100000000000001" customHeight="1" x14ac:dyDescent="0.2">
      <c r="B21" s="241">
        <v>16308.688175000001</v>
      </c>
      <c r="C21" s="241">
        <v>3587.266149</v>
      </c>
      <c r="D21" s="241">
        <v>20146.936711999999</v>
      </c>
      <c r="E21" s="241">
        <v>9725.4510419999988</v>
      </c>
      <c r="F21" s="241">
        <v>5927.2631580000007</v>
      </c>
      <c r="G21" s="10"/>
      <c r="H21" s="245" t="s">
        <v>327</v>
      </c>
      <c r="I21" s="253"/>
      <c r="J21" s="253"/>
      <c r="K21" s="331"/>
    </row>
    <row r="22" spans="1:11" s="243" customFormat="1" ht="12" customHeight="1" x14ac:dyDescent="0.2">
      <c r="A22" s="246"/>
      <c r="B22" s="15">
        <v>1053.800667</v>
      </c>
      <c r="C22" s="15">
        <v>1141.2507069999999</v>
      </c>
      <c r="D22" s="15">
        <v>3897.8698189999996</v>
      </c>
      <c r="E22" s="15">
        <v>314.128782</v>
      </c>
      <c r="F22" s="15">
        <v>524.31076499999995</v>
      </c>
      <c r="G22" s="10"/>
      <c r="H22" s="247" t="s">
        <v>328</v>
      </c>
      <c r="I22" s="253"/>
      <c r="J22" s="253"/>
      <c r="K22" s="331"/>
    </row>
    <row r="23" spans="1:11" s="308" customFormat="1" ht="3" customHeight="1" x14ac:dyDescent="0.15">
      <c r="A23" s="302"/>
      <c r="B23" s="303"/>
      <c r="C23" s="303"/>
      <c r="D23" s="303"/>
      <c r="E23" s="303"/>
      <c r="F23" s="303"/>
      <c r="G23" s="304"/>
      <c r="H23" s="305"/>
      <c r="I23" s="306"/>
      <c r="J23" s="307"/>
      <c r="K23" s="318"/>
    </row>
    <row r="24" spans="1:11" s="273" customFormat="1" ht="20.100000000000001" customHeight="1" x14ac:dyDescent="0.2">
      <c r="A24" s="254"/>
      <c r="B24" s="255">
        <v>28667.711583</v>
      </c>
      <c r="C24" s="255">
        <v>1365.1964140000002</v>
      </c>
      <c r="D24" s="255">
        <v>21775.057491999996</v>
      </c>
      <c r="E24" s="255">
        <v>5875.8188019999998</v>
      </c>
      <c r="F24" s="255">
        <v>3849.8032240000002</v>
      </c>
      <c r="G24" s="256"/>
      <c r="H24" s="24" t="s">
        <v>54</v>
      </c>
      <c r="I24" s="289"/>
      <c r="J24" s="289"/>
      <c r="K24" s="332"/>
    </row>
    <row r="25" spans="1:11" ht="20.100000000000001" customHeight="1" x14ac:dyDescent="0.2">
      <c r="B25" s="241">
        <v>10197.527467000002</v>
      </c>
      <c r="C25" s="241">
        <v>491.48548099999999</v>
      </c>
      <c r="D25" s="241">
        <v>9745.1718430000001</v>
      </c>
      <c r="E25" s="241">
        <v>1855.3886989999999</v>
      </c>
      <c r="F25" s="241">
        <v>1254.7541150000002</v>
      </c>
      <c r="G25" s="10"/>
      <c r="H25" s="26" t="s">
        <v>316</v>
      </c>
      <c r="I25" s="253"/>
      <c r="J25" s="253"/>
    </row>
    <row r="26" spans="1:11" ht="12" customHeight="1" x14ac:dyDescent="0.2">
      <c r="A26" s="225"/>
      <c r="B26" s="15">
        <v>3384.8554039999999</v>
      </c>
      <c r="C26" s="15">
        <v>208.87779699999999</v>
      </c>
      <c r="D26" s="15">
        <v>3225.7191720000005</v>
      </c>
      <c r="E26" s="15">
        <v>791.00437499999998</v>
      </c>
      <c r="F26" s="15">
        <v>267.1619</v>
      </c>
      <c r="G26" s="12"/>
      <c r="H26" s="25" t="s">
        <v>187</v>
      </c>
      <c r="I26" s="287"/>
      <c r="J26" s="287"/>
    </row>
    <row r="27" spans="1:11" ht="12" customHeight="1" x14ac:dyDescent="0.2">
      <c r="A27" s="225"/>
      <c r="B27" s="15">
        <v>6812.6720550000009</v>
      </c>
      <c r="C27" s="15">
        <v>282.60767900000002</v>
      </c>
      <c r="D27" s="15">
        <v>6519.4526609999994</v>
      </c>
      <c r="E27" s="15">
        <v>1064.3843179999999</v>
      </c>
      <c r="F27" s="15">
        <v>987.59220600000003</v>
      </c>
      <c r="G27" s="10"/>
      <c r="H27" s="25" t="s">
        <v>188</v>
      </c>
      <c r="I27" s="253"/>
      <c r="J27" s="253"/>
    </row>
    <row r="28" spans="1:11" ht="20.100000000000001" customHeight="1" x14ac:dyDescent="0.2">
      <c r="B28" s="241">
        <v>16115.486409000001</v>
      </c>
      <c r="C28" s="241">
        <v>696.73187299999995</v>
      </c>
      <c r="D28" s="241">
        <v>11009.186417999999</v>
      </c>
      <c r="E28" s="241">
        <v>3649.5100199999997</v>
      </c>
      <c r="F28" s="241">
        <v>1588.4778569999999</v>
      </c>
      <c r="G28" s="10"/>
      <c r="H28" s="26" t="s">
        <v>152</v>
      </c>
      <c r="I28" s="253"/>
      <c r="J28" s="253"/>
    </row>
    <row r="29" spans="1:11" ht="12" customHeight="1" x14ac:dyDescent="0.2">
      <c r="A29" s="225"/>
      <c r="B29" s="15">
        <v>6284.70273</v>
      </c>
      <c r="C29" s="15">
        <v>384.31589800000006</v>
      </c>
      <c r="D29" s="15">
        <v>5695.3806969999996</v>
      </c>
      <c r="E29" s="15">
        <v>1482.8238879999999</v>
      </c>
      <c r="F29" s="15">
        <v>903.41780499999993</v>
      </c>
      <c r="G29" s="290"/>
      <c r="H29" s="25" t="s">
        <v>187</v>
      </c>
      <c r="I29" s="282"/>
      <c r="J29" s="282"/>
    </row>
    <row r="30" spans="1:11" ht="12" customHeight="1" x14ac:dyDescent="0.2">
      <c r="A30" s="225"/>
      <c r="B30" s="15">
        <v>9830.6625139999996</v>
      </c>
      <c r="C30" s="15">
        <v>312.41596800000002</v>
      </c>
      <c r="D30" s="15">
        <v>5313.8033249999999</v>
      </c>
      <c r="E30" s="15">
        <v>2166.7160429999999</v>
      </c>
      <c r="F30" s="15">
        <v>685.06054700000016</v>
      </c>
      <c r="G30" s="10"/>
      <c r="H30" s="25" t="s">
        <v>188</v>
      </c>
      <c r="I30" s="253"/>
      <c r="J30" s="253"/>
    </row>
    <row r="31" spans="1:11" ht="20.100000000000001" customHeight="1" x14ac:dyDescent="0.2">
      <c r="B31" s="241">
        <v>2432.1058879999996</v>
      </c>
      <c r="C31" s="241">
        <v>149.70607200000001</v>
      </c>
      <c r="D31" s="241">
        <v>3218.3576769999995</v>
      </c>
      <c r="E31" s="241">
        <v>1916.9107980000001</v>
      </c>
      <c r="F31" s="241">
        <v>271.92587800000001</v>
      </c>
      <c r="G31" s="10"/>
      <c r="H31" s="242" t="s">
        <v>189</v>
      </c>
      <c r="I31" s="253"/>
      <c r="J31" s="253"/>
    </row>
    <row r="32" spans="1:11" ht="12" customHeight="1" x14ac:dyDescent="0.2">
      <c r="A32" s="225"/>
      <c r="B32" s="15">
        <v>10088.214059</v>
      </c>
      <c r="C32" s="15">
        <v>189.84037199999997</v>
      </c>
      <c r="D32" s="15">
        <v>6420.4024279999994</v>
      </c>
      <c r="E32" s="15">
        <v>1036.9565890000001</v>
      </c>
      <c r="F32" s="15">
        <v>610.93600500000002</v>
      </c>
      <c r="G32" s="10"/>
      <c r="H32" s="25" t="s">
        <v>190</v>
      </c>
      <c r="I32" s="253"/>
      <c r="J32" s="253"/>
    </row>
    <row r="33" spans="1:11" ht="12" customHeight="1" x14ac:dyDescent="0.2">
      <c r="A33" s="225"/>
      <c r="B33" s="15">
        <v>2680.2763440000003</v>
      </c>
      <c r="C33" s="15">
        <v>300.66204700000003</v>
      </c>
      <c r="D33" s="15">
        <v>960.44735600000013</v>
      </c>
      <c r="E33" s="15">
        <v>385.11036000000001</v>
      </c>
      <c r="F33" s="15">
        <v>566.73172899999997</v>
      </c>
      <c r="G33" s="10"/>
      <c r="H33" s="25" t="s">
        <v>191</v>
      </c>
      <c r="I33" s="253"/>
      <c r="J33" s="253"/>
    </row>
    <row r="34" spans="1:11" ht="12" customHeight="1" x14ac:dyDescent="0.2">
      <c r="A34" s="225"/>
      <c r="B34" s="15">
        <v>245.13510400000001</v>
      </c>
      <c r="C34" s="15">
        <v>16.121587999999999</v>
      </c>
      <c r="D34" s="15">
        <v>36.473471000000004</v>
      </c>
      <c r="E34" s="15">
        <v>96.376103000000001</v>
      </c>
      <c r="F34" s="15">
        <v>18.783398999999999</v>
      </c>
      <c r="G34" s="10"/>
      <c r="H34" s="25" t="s">
        <v>197</v>
      </c>
      <c r="I34" s="253"/>
      <c r="J34" s="253"/>
    </row>
    <row r="35" spans="1:11" ht="12" customHeight="1" x14ac:dyDescent="0.2">
      <c r="A35" s="225"/>
      <c r="B35" s="15">
        <v>602.72483799999998</v>
      </c>
      <c r="C35" s="15">
        <v>40.341244999999994</v>
      </c>
      <c r="D35" s="15">
        <v>347.57940900000006</v>
      </c>
      <c r="E35" s="15">
        <v>209.653671</v>
      </c>
      <c r="F35" s="15">
        <v>119.904915</v>
      </c>
      <c r="G35" s="10"/>
      <c r="H35" s="25" t="s">
        <v>198</v>
      </c>
      <c r="I35" s="253"/>
      <c r="J35" s="253"/>
    </row>
    <row r="36" spans="1:11" ht="12" customHeight="1" x14ac:dyDescent="0.2">
      <c r="A36" s="225"/>
      <c r="B36" s="15">
        <v>67.03017600000021</v>
      </c>
      <c r="C36" s="15">
        <v>6.0549000000037267E-2</v>
      </c>
      <c r="D36" s="15">
        <v>25.926077000000078</v>
      </c>
      <c r="E36" s="15">
        <v>4.5024989999992613</v>
      </c>
      <c r="F36" s="15">
        <v>0.19593099999974584</v>
      </c>
      <c r="G36" s="10"/>
      <c r="H36" s="25" t="s">
        <v>194</v>
      </c>
      <c r="I36" s="253"/>
      <c r="J36" s="253"/>
    </row>
    <row r="37" spans="1:11" ht="20.100000000000001" customHeight="1" x14ac:dyDescent="0.2">
      <c r="B37" s="241">
        <v>2354.6986729999999</v>
      </c>
      <c r="C37" s="241">
        <v>176.97804500000004</v>
      </c>
      <c r="D37" s="241">
        <v>1020.700658</v>
      </c>
      <c r="E37" s="241">
        <v>370.91956000000005</v>
      </c>
      <c r="F37" s="241">
        <v>1006.5702249999998</v>
      </c>
      <c r="G37" s="10"/>
      <c r="H37" s="26" t="s">
        <v>153</v>
      </c>
      <c r="I37" s="253"/>
      <c r="J37" s="253"/>
    </row>
    <row r="38" spans="1:11" ht="12" customHeight="1" x14ac:dyDescent="0.2">
      <c r="A38" s="225"/>
      <c r="B38" s="15">
        <v>1367.0441890000002</v>
      </c>
      <c r="C38" s="15">
        <v>95.994212000000019</v>
      </c>
      <c r="D38" s="15">
        <v>731.51554399999998</v>
      </c>
      <c r="E38" s="15">
        <v>224.94970200000003</v>
      </c>
      <c r="F38" s="15">
        <v>560.08975399999997</v>
      </c>
      <c r="G38" s="10"/>
      <c r="H38" s="25" t="s">
        <v>187</v>
      </c>
      <c r="I38" s="253"/>
      <c r="J38" s="253"/>
    </row>
    <row r="39" spans="1:11" ht="12" customHeight="1" x14ac:dyDescent="0.2">
      <c r="A39" s="225"/>
      <c r="B39" s="15">
        <v>987.65547300000003</v>
      </c>
      <c r="C39" s="15">
        <v>80.983328000000014</v>
      </c>
      <c r="D39" s="15">
        <v>289.171108</v>
      </c>
      <c r="E39" s="15">
        <v>145.950659</v>
      </c>
      <c r="F39" s="15">
        <v>446.4814639999999</v>
      </c>
      <c r="G39" s="12"/>
      <c r="H39" s="25" t="s">
        <v>188</v>
      </c>
      <c r="I39" s="287"/>
      <c r="J39" s="287"/>
    </row>
    <row r="40" spans="1:11" ht="20.100000000000001" customHeight="1" x14ac:dyDescent="0.2">
      <c r="B40" s="241">
        <v>8549.9024399999998</v>
      </c>
      <c r="C40" s="241">
        <v>366.64583099999999</v>
      </c>
      <c r="D40" s="241">
        <v>6248.8858799999998</v>
      </c>
      <c r="E40" s="241">
        <v>1187.0541459999999</v>
      </c>
      <c r="F40" s="241">
        <v>1480.873486</v>
      </c>
      <c r="G40" s="10"/>
      <c r="H40" s="26" t="s">
        <v>199</v>
      </c>
      <c r="I40" s="253"/>
      <c r="J40" s="253"/>
    </row>
    <row r="41" spans="1:11" x14ac:dyDescent="0.2">
      <c r="B41" s="241">
        <v>1995.0590679999998</v>
      </c>
      <c r="C41" s="241">
        <v>138.700164</v>
      </c>
      <c r="D41" s="241">
        <v>1628.448138</v>
      </c>
      <c r="E41" s="241">
        <v>320.02043500000002</v>
      </c>
      <c r="F41" s="241">
        <v>788.78847300000007</v>
      </c>
      <c r="G41" s="10"/>
      <c r="H41" s="22" t="s">
        <v>172</v>
      </c>
      <c r="I41" s="253"/>
      <c r="J41" s="253"/>
    </row>
    <row r="42" spans="1:11" x14ac:dyDescent="0.2">
      <c r="B42" s="241">
        <v>6554.8433719999994</v>
      </c>
      <c r="C42" s="241">
        <v>227.94566699999999</v>
      </c>
      <c r="D42" s="241">
        <v>4620.4377420000001</v>
      </c>
      <c r="E42" s="241">
        <v>867.03371099999993</v>
      </c>
      <c r="F42" s="241">
        <v>692.08501299999989</v>
      </c>
      <c r="G42" s="10"/>
      <c r="H42" s="22" t="s">
        <v>200</v>
      </c>
      <c r="I42" s="253"/>
      <c r="J42" s="253"/>
    </row>
    <row r="43" spans="1:11" ht="12" customHeight="1" x14ac:dyDescent="0.2">
      <c r="A43" s="225"/>
      <c r="B43" s="15">
        <v>8586.7587559999993</v>
      </c>
      <c r="C43" s="15">
        <v>366.76391799999999</v>
      </c>
      <c r="D43" s="15">
        <v>7624.2643830000006</v>
      </c>
      <c r="E43" s="15">
        <v>1519.8154260000001</v>
      </c>
      <c r="F43" s="15">
        <v>775.61215500000003</v>
      </c>
      <c r="G43" s="291"/>
      <c r="H43" s="24" t="s">
        <v>119</v>
      </c>
      <c r="I43" s="292"/>
      <c r="J43" s="292"/>
    </row>
    <row r="44" spans="1:11" ht="12" customHeight="1" x14ac:dyDescent="0.2">
      <c r="A44" s="225"/>
      <c r="B44" s="15">
        <v>8828.0553369999998</v>
      </c>
      <c r="C44" s="15">
        <v>530.78154100000006</v>
      </c>
      <c r="D44" s="15">
        <v>5920.8698949999998</v>
      </c>
      <c r="E44" s="15">
        <v>2286.9154829999998</v>
      </c>
      <c r="F44" s="15">
        <v>838.32147700000019</v>
      </c>
      <c r="G44" s="291"/>
      <c r="H44" s="24" t="s">
        <v>120</v>
      </c>
      <c r="I44" s="292"/>
      <c r="J44" s="292"/>
    </row>
    <row r="45" spans="1:11" ht="12" customHeight="1" x14ac:dyDescent="0.2">
      <c r="A45" s="225"/>
      <c r="B45" s="15">
        <v>2029.2124739999999</v>
      </c>
      <c r="C45" s="15">
        <v>68.893470000000008</v>
      </c>
      <c r="D45" s="15">
        <v>1753.14084</v>
      </c>
      <c r="E45" s="15">
        <v>783.63734800000009</v>
      </c>
      <c r="F45" s="15">
        <v>467.18716100000012</v>
      </c>
      <c r="G45" s="291"/>
      <c r="H45" s="24" t="s">
        <v>121</v>
      </c>
      <c r="I45" s="292"/>
      <c r="J45" s="292"/>
    </row>
    <row r="46" spans="1:11" ht="12" customHeight="1" x14ac:dyDescent="0.2">
      <c r="A46" s="225"/>
      <c r="B46" s="15">
        <v>673.65499799999986</v>
      </c>
      <c r="C46" s="15">
        <v>32.121566000000001</v>
      </c>
      <c r="D46" s="15">
        <v>227.79193900000001</v>
      </c>
      <c r="E46" s="15">
        <v>98.395589000000001</v>
      </c>
      <c r="F46" s="15">
        <v>287.84038600000002</v>
      </c>
      <c r="G46" s="238"/>
      <c r="H46" s="24" t="s">
        <v>122</v>
      </c>
    </row>
    <row r="47" spans="1:11" s="243" customFormat="1" ht="20.100000000000001" customHeight="1" x14ac:dyDescent="0.2">
      <c r="B47" s="241">
        <v>3017.9725820000003</v>
      </c>
      <c r="C47" s="241">
        <v>610.1198290000001</v>
      </c>
      <c r="D47" s="241">
        <v>3167.4118970000004</v>
      </c>
      <c r="E47" s="241">
        <v>1976.1245629999999</v>
      </c>
      <c r="F47" s="241">
        <v>2084.1102350000001</v>
      </c>
      <c r="G47" s="293"/>
      <c r="H47" s="245" t="s">
        <v>327</v>
      </c>
      <c r="I47" s="48"/>
      <c r="J47" s="48"/>
      <c r="K47" s="331"/>
    </row>
    <row r="48" spans="1:11" s="243" customFormat="1" ht="12" customHeight="1" x14ac:dyDescent="0.2">
      <c r="A48" s="246"/>
      <c r="B48" s="15">
        <v>316.18298099999998</v>
      </c>
      <c r="C48" s="15">
        <v>87.454434000000006</v>
      </c>
      <c r="D48" s="15">
        <v>482.12470100000007</v>
      </c>
      <c r="E48" s="15">
        <v>73.127132999999986</v>
      </c>
      <c r="F48" s="15">
        <v>120.36259799999999</v>
      </c>
      <c r="G48" s="238"/>
      <c r="H48" s="247" t="s">
        <v>328</v>
      </c>
      <c r="I48" s="48"/>
      <c r="J48" s="48"/>
      <c r="K48" s="331"/>
    </row>
    <row r="49" spans="1:11" s="258" customFormat="1" ht="5.0999999999999996" customHeight="1" x14ac:dyDescent="0.2">
      <c r="B49" s="259"/>
      <c r="C49" s="260"/>
      <c r="D49" s="260"/>
      <c r="E49" s="260"/>
      <c r="F49" s="260"/>
      <c r="G49" s="233"/>
      <c r="H49" s="261"/>
      <c r="I49" s="235"/>
      <c r="J49" s="48"/>
      <c r="K49" s="333"/>
    </row>
    <row r="50" spans="1:11" ht="29.1" customHeight="1" x14ac:dyDescent="0.2">
      <c r="A50" s="231"/>
      <c r="B50" s="446" t="s">
        <v>236</v>
      </c>
      <c r="C50" s="446"/>
      <c r="D50" s="446"/>
      <c r="E50" s="446"/>
      <c r="F50" s="446"/>
      <c r="G50" s="446"/>
      <c r="H50" s="446"/>
      <c r="I50" s="231"/>
    </row>
  </sheetData>
  <mergeCells count="1">
    <mergeCell ref="B50:H50"/>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DD909-91BB-43F5-94FB-CA29FE8C5325}">
  <sheetPr codeName="Sheet1">
    <pageSetUpPr fitToPage="1"/>
  </sheetPr>
  <dimension ref="A1:L54"/>
  <sheetViews>
    <sheetView showGridLines="0" zoomScaleNormal="100" zoomScaleSheetLayoutView="105" workbookViewId="0"/>
  </sheetViews>
  <sheetFormatPr defaultColWidth="9.140625" defaultRowHeight="14.25" x14ac:dyDescent="0.2"/>
  <cols>
    <col min="1" max="1" width="1.85546875" style="48" customWidth="1"/>
    <col min="2" max="2" width="31" style="48" customWidth="1"/>
    <col min="3" max="7" width="10.7109375" style="48" customWidth="1"/>
    <col min="8" max="8" width="9.42578125" style="48" bestFit="1" customWidth="1"/>
    <col min="9" max="9" width="12.5703125" style="48" hidden="1" customWidth="1"/>
    <col min="10" max="10" width="1.7109375" style="48" customWidth="1"/>
    <col min="11" max="11" width="1.85546875" style="329" customWidth="1"/>
    <col min="12" max="16384" width="9.140625" style="32"/>
  </cols>
  <sheetData>
    <row r="1" spans="1:12" s="227" customFormat="1" ht="16.5" x14ac:dyDescent="0.3">
      <c r="A1" s="56"/>
      <c r="B1" s="56" t="s">
        <v>317</v>
      </c>
      <c r="C1" s="57"/>
      <c r="D1" s="57"/>
      <c r="E1" s="57"/>
      <c r="F1" s="57"/>
      <c r="G1" s="57"/>
      <c r="H1" s="57"/>
      <c r="I1" s="57"/>
      <c r="J1" s="57"/>
      <c r="K1" s="371"/>
    </row>
    <row r="2" spans="1:12" s="228" customFormat="1" x14ac:dyDescent="0.2">
      <c r="B2" s="228" t="s">
        <v>182</v>
      </c>
      <c r="C2" s="295"/>
      <c r="D2" s="295"/>
      <c r="E2" s="295"/>
      <c r="F2" s="295"/>
      <c r="G2" s="295"/>
      <c r="H2" s="295"/>
      <c r="I2" s="295"/>
      <c r="J2" s="295"/>
      <c r="K2" s="327"/>
    </row>
    <row r="3" spans="1:12" s="225" customFormat="1" ht="21" customHeight="1" x14ac:dyDescent="0.2">
      <c r="A3" s="229"/>
      <c r="B3" s="218" t="s">
        <v>567</v>
      </c>
      <c r="C3" s="218"/>
      <c r="D3" s="218"/>
      <c r="E3" s="218"/>
      <c r="F3" s="218"/>
      <c r="G3" s="218"/>
      <c r="H3" s="230" t="s">
        <v>196</v>
      </c>
      <c r="I3" s="230"/>
      <c r="J3" s="218"/>
      <c r="K3" s="328"/>
      <c r="L3" s="369"/>
    </row>
    <row r="4" spans="1:12" s="48" customFormat="1" ht="35.1" customHeight="1" x14ac:dyDescent="0.2">
      <c r="A4" s="234"/>
      <c r="B4" s="262"/>
      <c r="C4" s="59" t="s">
        <v>0</v>
      </c>
      <c r="D4" s="263" t="s">
        <v>183</v>
      </c>
      <c r="E4" s="263" t="s">
        <v>54</v>
      </c>
      <c r="F4" s="263" t="s">
        <v>55</v>
      </c>
      <c r="G4" s="299" t="s">
        <v>56</v>
      </c>
      <c r="H4" s="299" t="s">
        <v>184</v>
      </c>
      <c r="I4" s="299" t="s">
        <v>185</v>
      </c>
      <c r="J4" s="264"/>
      <c r="K4" s="329"/>
    </row>
    <row r="5" spans="1:12" s="406" customFormat="1" ht="20.100000000000001" customHeight="1" x14ac:dyDescent="0.25">
      <c r="A5" s="404"/>
      <c r="B5" s="26" t="s">
        <v>312</v>
      </c>
      <c r="C5" s="11">
        <v>9595468.6004840005</v>
      </c>
      <c r="D5" s="11">
        <v>2957097.5991359996</v>
      </c>
      <c r="E5" s="11">
        <v>1846507.851674</v>
      </c>
      <c r="F5" s="11">
        <v>3985680.4691319996</v>
      </c>
      <c r="G5" s="12">
        <v>171863.16409900002</v>
      </c>
      <c r="H5" s="12">
        <v>634238.24642600003</v>
      </c>
      <c r="I5" s="12">
        <v>81.269914</v>
      </c>
      <c r="J5" s="287"/>
      <c r="K5" s="405"/>
    </row>
    <row r="6" spans="1:12" s="413" customFormat="1" ht="17.100000000000001" customHeight="1" x14ac:dyDescent="0.2">
      <c r="A6" s="407"/>
      <c r="B6" s="408" t="s">
        <v>313</v>
      </c>
      <c r="C6" s="409"/>
      <c r="D6" s="409"/>
      <c r="E6" s="409"/>
      <c r="F6" s="409"/>
      <c r="G6" s="410"/>
      <c r="H6" s="410"/>
      <c r="I6" s="410"/>
      <c r="J6" s="411"/>
      <c r="K6" s="412"/>
    </row>
    <row r="7" spans="1:12" ht="12" customHeight="1" x14ac:dyDescent="0.2">
      <c r="A7" s="225"/>
      <c r="B7" s="242" t="s">
        <v>21</v>
      </c>
      <c r="C7" s="9">
        <v>8560349.879629001</v>
      </c>
      <c r="D7" s="9">
        <v>2577236.2937019998</v>
      </c>
      <c r="E7" s="9">
        <v>1648511.248196</v>
      </c>
      <c r="F7" s="9">
        <v>3604332.3633259996</v>
      </c>
      <c r="G7" s="10">
        <v>162921.78547199999</v>
      </c>
      <c r="H7" s="10">
        <v>567348.18880200002</v>
      </c>
      <c r="I7" s="10">
        <v>0</v>
      </c>
      <c r="J7" s="253"/>
    </row>
    <row r="8" spans="1:12" ht="12" customHeight="1" x14ac:dyDescent="0.2">
      <c r="A8" s="225"/>
      <c r="B8" s="242" t="s">
        <v>23</v>
      </c>
      <c r="C8" s="9">
        <v>2773249.811489</v>
      </c>
      <c r="D8" s="9">
        <v>837736.274584</v>
      </c>
      <c r="E8" s="9">
        <v>488294.28034400009</v>
      </c>
      <c r="F8" s="9">
        <v>1158742.1336980001</v>
      </c>
      <c r="G8" s="10">
        <v>52839.443728999991</v>
      </c>
      <c r="H8" s="10">
        <v>235637.67891399996</v>
      </c>
      <c r="I8" s="10">
        <v>0</v>
      </c>
      <c r="J8" s="253"/>
    </row>
    <row r="9" spans="1:12" ht="12" customHeight="1" x14ac:dyDescent="0.2">
      <c r="A9" s="225"/>
      <c r="B9" s="242" t="s">
        <v>24</v>
      </c>
      <c r="C9" s="9">
        <v>1609604.510673</v>
      </c>
      <c r="D9" s="9">
        <v>576557.97525599995</v>
      </c>
      <c r="E9" s="9">
        <v>235994.72025800002</v>
      </c>
      <c r="F9" s="9">
        <v>660122.08823500003</v>
      </c>
      <c r="G9" s="10">
        <v>35263.988443000002</v>
      </c>
      <c r="H9" s="10">
        <v>101665.73828800002</v>
      </c>
      <c r="I9" s="10">
        <v>0</v>
      </c>
      <c r="J9" s="253"/>
    </row>
    <row r="10" spans="1:12" ht="12" customHeight="1" x14ac:dyDescent="0.2">
      <c r="A10" s="225"/>
      <c r="B10" s="242" t="s">
        <v>25</v>
      </c>
      <c r="C10" s="9">
        <v>981370.72120699997</v>
      </c>
      <c r="D10" s="9">
        <v>268796.262292</v>
      </c>
      <c r="E10" s="9">
        <v>189535.45647200002</v>
      </c>
      <c r="F10" s="9">
        <v>472218.04582599999</v>
      </c>
      <c r="G10" s="10">
        <v>17177.444296000001</v>
      </c>
      <c r="H10" s="10">
        <v>33643.512125999994</v>
      </c>
      <c r="I10" s="10">
        <v>0</v>
      </c>
      <c r="J10" s="253"/>
    </row>
    <row r="11" spans="1:12" ht="12" customHeight="1" x14ac:dyDescent="0.2">
      <c r="A11" s="225"/>
      <c r="B11" s="242" t="s">
        <v>31</v>
      </c>
      <c r="C11" s="9">
        <v>817478.94129800005</v>
      </c>
      <c r="D11" s="9">
        <v>277206.96992399998</v>
      </c>
      <c r="E11" s="9">
        <v>86680.480568999992</v>
      </c>
      <c r="F11" s="9">
        <v>364991.17609600001</v>
      </c>
      <c r="G11" s="10">
        <v>7029.3269449999998</v>
      </c>
      <c r="H11" s="10">
        <v>81570.987621000007</v>
      </c>
      <c r="I11" s="10">
        <v>0</v>
      </c>
      <c r="J11" s="253"/>
    </row>
    <row r="12" spans="1:12" ht="12" customHeight="1" x14ac:dyDescent="0.2">
      <c r="A12" s="225"/>
      <c r="B12" s="242" t="s">
        <v>26</v>
      </c>
      <c r="C12" s="9">
        <v>611680.0619059999</v>
      </c>
      <c r="D12" s="9">
        <v>174489.33018399999</v>
      </c>
      <c r="E12" s="9">
        <v>109408.009314</v>
      </c>
      <c r="F12" s="9">
        <v>291390.62570999999</v>
      </c>
      <c r="G12" s="10">
        <v>6117.3280920000016</v>
      </c>
      <c r="H12" s="10">
        <v>30274.768429000003</v>
      </c>
      <c r="I12" s="10">
        <v>0</v>
      </c>
      <c r="J12" s="253"/>
    </row>
    <row r="13" spans="1:12" ht="12" customHeight="1" x14ac:dyDescent="0.2">
      <c r="A13" s="225"/>
      <c r="B13" s="242" t="s">
        <v>28</v>
      </c>
      <c r="C13" s="9">
        <v>582670.28763399995</v>
      </c>
      <c r="D13" s="9">
        <v>205067.45257599998</v>
      </c>
      <c r="E13" s="9">
        <v>109314.04851399999</v>
      </c>
      <c r="F13" s="9">
        <v>215726.31557800001</v>
      </c>
      <c r="G13" s="10">
        <v>9074.7230870000003</v>
      </c>
      <c r="H13" s="10">
        <v>43487.815224999998</v>
      </c>
      <c r="I13" s="10">
        <v>0</v>
      </c>
      <c r="J13" s="253"/>
    </row>
    <row r="14" spans="1:12" ht="12" customHeight="1" x14ac:dyDescent="0.2">
      <c r="A14" s="225"/>
      <c r="B14" s="242" t="s">
        <v>27</v>
      </c>
      <c r="C14" s="9">
        <v>560981.224438</v>
      </c>
      <c r="D14" s="9">
        <v>162912.54049200003</v>
      </c>
      <c r="E14" s="9">
        <v>107131.20025200001</v>
      </c>
      <c r="F14" s="9">
        <v>240566.14914199998</v>
      </c>
      <c r="G14" s="10">
        <v>24048.612134999999</v>
      </c>
      <c r="H14" s="10">
        <v>26322.790916999998</v>
      </c>
      <c r="I14" s="10">
        <v>0</v>
      </c>
      <c r="J14" s="253"/>
    </row>
    <row r="15" spans="1:12" ht="12" customHeight="1" x14ac:dyDescent="0.2">
      <c r="A15" s="414"/>
      <c r="B15" s="415" t="s">
        <v>186</v>
      </c>
      <c r="C15" s="266">
        <v>2693551.7626939975</v>
      </c>
      <c r="D15" s="266">
        <v>834192.09926200006</v>
      </c>
      <c r="E15" s="266">
        <v>718146.25942899985</v>
      </c>
      <c r="F15" s="266">
        <v>963272.04065299965</v>
      </c>
      <c r="G15" s="250">
        <v>29253.675999000028</v>
      </c>
      <c r="H15" s="250">
        <v>148525.01252999995</v>
      </c>
      <c r="I15" s="416">
        <v>81.269914</v>
      </c>
      <c r="J15" s="417"/>
    </row>
    <row r="16" spans="1:12" s="413" customFormat="1" ht="17.100000000000001" customHeight="1" x14ac:dyDescent="0.2">
      <c r="A16" s="418"/>
      <c r="B16" s="419" t="s">
        <v>314</v>
      </c>
      <c r="C16" s="420"/>
      <c r="D16" s="420"/>
      <c r="E16" s="420"/>
      <c r="F16" s="420"/>
      <c r="G16" s="421"/>
      <c r="H16" s="421"/>
      <c r="I16" s="421"/>
      <c r="J16" s="422"/>
      <c r="K16" s="412"/>
    </row>
    <row r="17" spans="1:11" ht="12" customHeight="1" x14ac:dyDescent="0.25">
      <c r="A17" s="423"/>
      <c r="B17" s="242" t="s">
        <v>316</v>
      </c>
      <c r="C17" s="9">
        <v>4372198.9894819995</v>
      </c>
      <c r="D17" s="9">
        <v>1181079.4582749999</v>
      </c>
      <c r="E17" s="9">
        <v>625916.24923800013</v>
      </c>
      <c r="F17" s="9">
        <v>2220880.2864799998</v>
      </c>
      <c r="G17" s="10">
        <v>80829.991626000017</v>
      </c>
      <c r="H17" s="10">
        <v>263491.75558000006</v>
      </c>
      <c r="I17" s="12">
        <v>0</v>
      </c>
      <c r="J17" s="287"/>
    </row>
    <row r="18" spans="1:11" ht="12" customHeight="1" x14ac:dyDescent="0.2">
      <c r="A18" s="225"/>
      <c r="B18" s="424" t="s">
        <v>187</v>
      </c>
      <c r="C18" s="9">
        <v>1397816.7225640002</v>
      </c>
      <c r="D18" s="9">
        <v>394908.43778499996</v>
      </c>
      <c r="E18" s="9">
        <v>205905.78430400006</v>
      </c>
      <c r="F18" s="9">
        <v>659537.055436</v>
      </c>
      <c r="G18" s="10">
        <v>42522.448864000005</v>
      </c>
      <c r="H18" s="10">
        <v>94942.514752999996</v>
      </c>
      <c r="I18" s="12">
        <v>0</v>
      </c>
      <c r="J18" s="287"/>
    </row>
    <row r="19" spans="1:11" ht="12" customHeight="1" x14ac:dyDescent="0.2">
      <c r="A19" s="225"/>
      <c r="B19" s="424" t="s">
        <v>188</v>
      </c>
      <c r="C19" s="9">
        <v>2974382.1528089996</v>
      </c>
      <c r="D19" s="9">
        <v>786171.02046399994</v>
      </c>
      <c r="E19" s="9">
        <v>420010.46491300006</v>
      </c>
      <c r="F19" s="9">
        <v>1561343.2310229999</v>
      </c>
      <c r="G19" s="10">
        <v>38307.542748</v>
      </c>
      <c r="H19" s="10">
        <v>168549.240816</v>
      </c>
      <c r="I19" s="12">
        <v>0</v>
      </c>
      <c r="J19" s="287"/>
    </row>
    <row r="20" spans="1:11" ht="12" customHeight="1" x14ac:dyDescent="0.2">
      <c r="A20" s="225"/>
      <c r="B20" s="242" t="s">
        <v>152</v>
      </c>
      <c r="C20" s="9">
        <v>4780229.5832209988</v>
      </c>
      <c r="D20" s="9">
        <v>1631518.4574779999</v>
      </c>
      <c r="E20" s="9">
        <v>1136850.9566649999</v>
      </c>
      <c r="F20" s="9">
        <v>1615854.84005</v>
      </c>
      <c r="G20" s="10">
        <v>75515.251957999993</v>
      </c>
      <c r="H20" s="10">
        <v>320487.83538999996</v>
      </c>
      <c r="I20" s="12">
        <v>0</v>
      </c>
      <c r="J20" s="287"/>
    </row>
    <row r="21" spans="1:11" ht="12" customHeight="1" x14ac:dyDescent="0.2">
      <c r="A21" s="225"/>
      <c r="B21" s="424" t="s">
        <v>187</v>
      </c>
      <c r="C21" s="9">
        <v>1889894.159801</v>
      </c>
      <c r="D21" s="9">
        <v>672673.21260999993</v>
      </c>
      <c r="E21" s="9">
        <v>545637.3849200001</v>
      </c>
      <c r="F21" s="9">
        <v>545067.85043899994</v>
      </c>
      <c r="G21" s="10">
        <v>16250.137943</v>
      </c>
      <c r="H21" s="10">
        <v>110265.57388900001</v>
      </c>
      <c r="I21" s="12">
        <v>0</v>
      </c>
      <c r="J21" s="287"/>
    </row>
    <row r="22" spans="1:11" ht="12" customHeight="1" x14ac:dyDescent="0.2">
      <c r="A22" s="225"/>
      <c r="B22" s="424" t="s">
        <v>188</v>
      </c>
      <c r="C22" s="9">
        <v>2890331.0077659995</v>
      </c>
      <c r="D22" s="9">
        <v>958845.31457299995</v>
      </c>
      <c r="E22" s="9">
        <v>591213.13671899994</v>
      </c>
      <c r="F22" s="9">
        <v>1070785.0398090002</v>
      </c>
      <c r="G22" s="10">
        <v>59265.237245000004</v>
      </c>
      <c r="H22" s="10">
        <v>210222.27942000001</v>
      </c>
      <c r="I22" s="12">
        <v>0</v>
      </c>
      <c r="J22" s="287"/>
    </row>
    <row r="23" spans="1:11" ht="15.95" customHeight="1" x14ac:dyDescent="0.2">
      <c r="A23" s="225"/>
      <c r="B23" s="424" t="s">
        <v>189</v>
      </c>
      <c r="C23" s="9">
        <v>2350153.1693849997</v>
      </c>
      <c r="D23" s="9">
        <v>712139.76090300002</v>
      </c>
      <c r="E23" s="9">
        <v>524615.87205799995</v>
      </c>
      <c r="F23" s="9">
        <v>975640.13671699993</v>
      </c>
      <c r="G23" s="10">
        <v>31922.966546</v>
      </c>
      <c r="H23" s="10">
        <v>105834.43316100001</v>
      </c>
      <c r="I23" s="12">
        <v>0</v>
      </c>
      <c r="J23" s="287"/>
    </row>
    <row r="24" spans="1:11" ht="12" customHeight="1" x14ac:dyDescent="0.2">
      <c r="A24" s="225"/>
      <c r="B24" s="424" t="s">
        <v>190</v>
      </c>
      <c r="C24" s="9">
        <v>1261774.2129079998</v>
      </c>
      <c r="D24" s="9">
        <v>441583.49257399997</v>
      </c>
      <c r="E24" s="9">
        <v>377067.66990600002</v>
      </c>
      <c r="F24" s="9">
        <v>348977.10657000006</v>
      </c>
      <c r="G24" s="10">
        <v>10201.185034999999</v>
      </c>
      <c r="H24" s="10">
        <v>83944.758822999996</v>
      </c>
      <c r="I24" s="12">
        <v>0</v>
      </c>
      <c r="J24" s="287"/>
    </row>
    <row r="25" spans="1:11" ht="12" customHeight="1" x14ac:dyDescent="0.2">
      <c r="A25" s="225"/>
      <c r="B25" s="424" t="s">
        <v>191</v>
      </c>
      <c r="C25" s="9">
        <v>757790.89422400005</v>
      </c>
      <c r="D25" s="9">
        <v>356764.92271200003</v>
      </c>
      <c r="E25" s="9">
        <v>168606.04798999999</v>
      </c>
      <c r="F25" s="9">
        <v>130242.39761799999</v>
      </c>
      <c r="G25" s="10">
        <v>22850.353331999999</v>
      </c>
      <c r="H25" s="10">
        <v>79327.172571999996</v>
      </c>
      <c r="I25" s="12">
        <v>0</v>
      </c>
      <c r="J25" s="287"/>
    </row>
    <row r="26" spans="1:11" ht="12" customHeight="1" x14ac:dyDescent="0.2">
      <c r="A26" s="225"/>
      <c r="B26" s="424" t="s">
        <v>192</v>
      </c>
      <c r="C26" s="9">
        <v>137990.30544500001</v>
      </c>
      <c r="D26" s="9">
        <v>26596.513069000001</v>
      </c>
      <c r="E26" s="9">
        <v>18046.228159999999</v>
      </c>
      <c r="F26" s="9">
        <v>78269.395159000007</v>
      </c>
      <c r="G26" s="10">
        <v>8362.9738609999986</v>
      </c>
      <c r="H26" s="10">
        <v>6715.1951959999997</v>
      </c>
      <c r="I26" s="12">
        <v>0</v>
      </c>
      <c r="J26" s="287"/>
    </row>
    <row r="27" spans="1:11" ht="12" customHeight="1" x14ac:dyDescent="0.2">
      <c r="A27" s="225"/>
      <c r="B27" s="424" t="s">
        <v>193</v>
      </c>
      <c r="C27" s="9">
        <v>229024.87952799999</v>
      </c>
      <c r="D27" s="9">
        <v>91000.253037999995</v>
      </c>
      <c r="E27" s="9">
        <v>46105.715388999997</v>
      </c>
      <c r="F27" s="9">
        <v>74755.742746000004</v>
      </c>
      <c r="G27" s="10">
        <v>2093.9505790000003</v>
      </c>
      <c r="H27" s="10">
        <v>15069.217775999998</v>
      </c>
      <c r="I27" s="12">
        <v>0</v>
      </c>
      <c r="J27" s="287"/>
    </row>
    <row r="28" spans="1:11" ht="12" customHeight="1" x14ac:dyDescent="0.2">
      <c r="A28" s="225"/>
      <c r="B28" s="424" t="s">
        <v>194</v>
      </c>
      <c r="C28" s="9">
        <v>43496.121731000021</v>
      </c>
      <c r="D28" s="9">
        <v>3433.5151819996536</v>
      </c>
      <c r="E28" s="9">
        <v>2409.423162000021</v>
      </c>
      <c r="F28" s="9">
        <v>7970.0612400001846</v>
      </c>
      <c r="G28" s="10">
        <v>83.82260500000848</v>
      </c>
      <c r="H28" s="10">
        <v>29597.057862000016</v>
      </c>
      <c r="I28" s="12">
        <v>0</v>
      </c>
      <c r="J28" s="287"/>
    </row>
    <row r="29" spans="1:11" ht="12" customHeight="1" x14ac:dyDescent="0.2">
      <c r="A29" s="225"/>
      <c r="B29" s="242" t="s">
        <v>153</v>
      </c>
      <c r="C29" s="9">
        <v>442964.1175910001</v>
      </c>
      <c r="D29" s="9">
        <v>144499.59585099999</v>
      </c>
      <c r="E29" s="9">
        <v>83740.711508000008</v>
      </c>
      <c r="F29" s="9">
        <v>148945.49647100002</v>
      </c>
      <c r="G29" s="10">
        <v>15517.959718999999</v>
      </c>
      <c r="H29" s="10">
        <v>50258.781380999993</v>
      </c>
      <c r="I29" s="12">
        <v>0</v>
      </c>
      <c r="J29" s="287"/>
    </row>
    <row r="30" spans="1:11" ht="12" customHeight="1" x14ac:dyDescent="0.2">
      <c r="A30" s="225"/>
      <c r="B30" s="424" t="s">
        <v>187</v>
      </c>
      <c r="C30" s="9">
        <v>280937.92973899998</v>
      </c>
      <c r="D30" s="9">
        <v>100318.55881999999</v>
      </c>
      <c r="E30" s="9">
        <v>53271.478908000005</v>
      </c>
      <c r="F30" s="9">
        <v>80568.713036000001</v>
      </c>
      <c r="G30" s="10">
        <v>12429.709845000001</v>
      </c>
      <c r="H30" s="10">
        <v>34349.469129999998</v>
      </c>
      <c r="I30" s="12">
        <v>0</v>
      </c>
      <c r="J30" s="287"/>
    </row>
    <row r="31" spans="1:11" ht="12" customHeight="1" x14ac:dyDescent="0.2">
      <c r="A31" s="414"/>
      <c r="B31" s="425" t="s">
        <v>188</v>
      </c>
      <c r="C31" s="266">
        <v>162024.71164200001</v>
      </c>
      <c r="D31" s="266">
        <v>44180.727669</v>
      </c>
      <c r="E31" s="266">
        <v>30469.102018000001</v>
      </c>
      <c r="F31" s="266">
        <v>68377.150903000002</v>
      </c>
      <c r="G31" s="250">
        <v>3088.214508</v>
      </c>
      <c r="H31" s="250">
        <v>15909.516544</v>
      </c>
      <c r="I31" s="416">
        <v>0</v>
      </c>
      <c r="J31" s="417"/>
    </row>
    <row r="32" spans="1:11" s="413" customFormat="1" ht="17.100000000000001" customHeight="1" x14ac:dyDescent="0.2">
      <c r="A32" s="418"/>
      <c r="B32" s="419" t="s">
        <v>315</v>
      </c>
      <c r="C32" s="420"/>
      <c r="D32" s="420"/>
      <c r="E32" s="420"/>
      <c r="F32" s="420"/>
      <c r="G32" s="421"/>
      <c r="H32" s="421"/>
      <c r="I32" s="421"/>
      <c r="J32" s="422"/>
      <c r="K32" s="412"/>
    </row>
    <row r="33" spans="1:11" s="426" customFormat="1" ht="12" customHeight="1" x14ac:dyDescent="0.2">
      <c r="A33" s="246"/>
      <c r="B33" s="242" t="s">
        <v>308</v>
      </c>
      <c r="C33" s="9">
        <v>2163092.3782430002</v>
      </c>
      <c r="D33" s="9">
        <v>1281226.0034350001</v>
      </c>
      <c r="E33" s="9">
        <v>370746.65236599994</v>
      </c>
      <c r="F33" s="9">
        <v>312612.04368800001</v>
      </c>
      <c r="G33" s="9">
        <v>984.41490599999986</v>
      </c>
      <c r="H33" s="10">
        <v>197523.26381399998</v>
      </c>
      <c r="I33" s="312">
        <v>0</v>
      </c>
      <c r="J33" s="378"/>
      <c r="K33" s="331"/>
    </row>
    <row r="34" spans="1:11" s="426" customFormat="1" ht="12" hidden="1" customHeight="1" x14ac:dyDescent="0.2">
      <c r="A34" s="246"/>
      <c r="B34" s="427" t="s">
        <v>303</v>
      </c>
      <c r="C34" s="9">
        <v>1019401.519962</v>
      </c>
      <c r="D34" s="9">
        <v>653959.695893</v>
      </c>
      <c r="E34" s="9">
        <v>138098.99314900002</v>
      </c>
      <c r="F34" s="9">
        <v>147828.83633600001</v>
      </c>
      <c r="G34" s="9">
        <v>353.88836499999996</v>
      </c>
      <c r="H34" s="10">
        <v>79160.106203999996</v>
      </c>
      <c r="I34" s="312">
        <v>0</v>
      </c>
      <c r="J34" s="378"/>
      <c r="K34" s="331"/>
    </row>
    <row r="35" spans="1:11" s="426" customFormat="1" ht="12" hidden="1" customHeight="1" x14ac:dyDescent="0.2">
      <c r="A35" s="246"/>
      <c r="B35" s="424" t="s">
        <v>268</v>
      </c>
      <c r="C35" s="9">
        <v>1143690.8582740002</v>
      </c>
      <c r="D35" s="9">
        <v>627266.30753700016</v>
      </c>
      <c r="E35" s="9">
        <v>232647.65921299998</v>
      </c>
      <c r="F35" s="9">
        <v>164783.20734699999</v>
      </c>
      <c r="G35" s="9">
        <v>630.52653999999995</v>
      </c>
      <c r="H35" s="10">
        <v>118363.15760800001</v>
      </c>
      <c r="I35" s="312">
        <v>0</v>
      </c>
      <c r="J35" s="378"/>
      <c r="K35" s="331"/>
    </row>
    <row r="36" spans="1:11" s="426" customFormat="1" ht="12" customHeight="1" x14ac:dyDescent="0.2">
      <c r="A36" s="246"/>
      <c r="B36" s="242" t="s">
        <v>309</v>
      </c>
      <c r="C36" s="9">
        <v>241983.52546600002</v>
      </c>
      <c r="D36" s="9">
        <v>109154.50327</v>
      </c>
      <c r="E36" s="9">
        <v>21427.324438000003</v>
      </c>
      <c r="F36" s="9">
        <v>80402.241777000017</v>
      </c>
      <c r="G36" s="10">
        <v>380.99834499999997</v>
      </c>
      <c r="H36" s="10">
        <v>30618.457585999993</v>
      </c>
      <c r="I36" s="312">
        <v>0</v>
      </c>
      <c r="J36" s="378"/>
      <c r="K36" s="331"/>
    </row>
    <row r="37" spans="1:11" s="426" customFormat="1" ht="12" customHeight="1" x14ac:dyDescent="0.2">
      <c r="A37" s="246"/>
      <c r="B37" s="242" t="s">
        <v>310</v>
      </c>
      <c r="C37" s="9">
        <v>1715609.6261519999</v>
      </c>
      <c r="D37" s="9">
        <v>0</v>
      </c>
      <c r="E37" s="9">
        <v>218889.32136800003</v>
      </c>
      <c r="F37" s="9">
        <v>761466.97646999988</v>
      </c>
      <c r="G37" s="10">
        <v>0</v>
      </c>
      <c r="H37" s="10">
        <v>0</v>
      </c>
      <c r="I37" s="312">
        <v>0</v>
      </c>
      <c r="J37" s="378"/>
      <c r="K37" s="331"/>
    </row>
    <row r="38" spans="1:11" s="426" customFormat="1" ht="12" customHeight="1" x14ac:dyDescent="0.2">
      <c r="A38" s="246"/>
      <c r="B38" s="242" t="s">
        <v>262</v>
      </c>
      <c r="C38" s="9">
        <v>1192171.232751</v>
      </c>
      <c r="D38" s="9">
        <v>376115.74299399997</v>
      </c>
      <c r="E38" s="9">
        <v>203688.59469599999</v>
      </c>
      <c r="F38" s="9">
        <v>516815.48398600001</v>
      </c>
      <c r="G38" s="10">
        <v>12935.182994000001</v>
      </c>
      <c r="H38" s="10">
        <v>82611.892928000001</v>
      </c>
      <c r="I38" s="312">
        <v>4.3350870000000006</v>
      </c>
      <c r="J38" s="378"/>
      <c r="K38" s="331"/>
    </row>
    <row r="39" spans="1:11" s="426" customFormat="1" ht="12" customHeight="1" x14ac:dyDescent="0.2">
      <c r="A39" s="414"/>
      <c r="B39" s="428" t="s">
        <v>263</v>
      </c>
      <c r="C39" s="266">
        <v>58628.518375</v>
      </c>
      <c r="D39" s="266">
        <v>0</v>
      </c>
      <c r="E39" s="266">
        <v>55985.040867000003</v>
      </c>
      <c r="F39" s="266">
        <v>2502.9128620000001</v>
      </c>
      <c r="G39" s="266">
        <v>23.65523</v>
      </c>
      <c r="H39" s="250">
        <v>116.909413</v>
      </c>
      <c r="I39" s="312">
        <v>0</v>
      </c>
      <c r="J39" s="414"/>
      <c r="K39" s="331"/>
    </row>
    <row r="40" spans="1:11" s="430" customFormat="1" x14ac:dyDescent="0.2">
      <c r="A40" s="418"/>
      <c r="B40" s="77" t="s">
        <v>326</v>
      </c>
      <c r="C40" s="420"/>
      <c r="D40" s="420"/>
      <c r="E40" s="420"/>
      <c r="F40" s="420"/>
      <c r="G40" s="421"/>
      <c r="H40" s="421"/>
      <c r="I40" s="378"/>
      <c r="J40" s="418"/>
      <c r="K40" s="429"/>
    </row>
    <row r="41" spans="1:11" ht="12" customHeight="1" x14ac:dyDescent="0.25">
      <c r="A41" s="236"/>
      <c r="B41" s="242" t="s">
        <v>125</v>
      </c>
      <c r="C41" s="11">
        <v>4745444.8424000069</v>
      </c>
      <c r="D41" s="431">
        <v>1420032.5677499997</v>
      </c>
      <c r="E41" s="431">
        <v>1081183.2077499998</v>
      </c>
      <c r="F41" s="431">
        <v>1772909.4052499998</v>
      </c>
      <c r="G41" s="431">
        <v>97318.573000000004</v>
      </c>
      <c r="H41" s="12">
        <v>374001.05999999994</v>
      </c>
      <c r="I41" s="312">
        <v>2.8649999999999998E-2</v>
      </c>
      <c r="J41" s="378"/>
      <c r="K41" s="330"/>
    </row>
    <row r="42" spans="1:11" ht="12" customHeight="1" x14ac:dyDescent="0.2">
      <c r="A42" s="225"/>
      <c r="B42" s="242" t="s">
        <v>126</v>
      </c>
      <c r="C42" s="11">
        <v>2334700.2045450062</v>
      </c>
      <c r="D42" s="431">
        <v>1021493.25</v>
      </c>
      <c r="E42" s="431">
        <v>546479.86363600008</v>
      </c>
      <c r="F42" s="431">
        <v>593563.97727199993</v>
      </c>
      <c r="G42" s="431">
        <v>25538.068180999999</v>
      </c>
      <c r="H42" s="10">
        <v>147625.04545400001</v>
      </c>
      <c r="I42" s="287">
        <v>0</v>
      </c>
      <c r="J42" s="287"/>
    </row>
    <row r="43" spans="1:11" ht="12" customHeight="1" x14ac:dyDescent="0.2">
      <c r="A43" s="225"/>
      <c r="B43" s="242" t="s">
        <v>127</v>
      </c>
      <c r="C43" s="11">
        <v>1485281.6720709959</v>
      </c>
      <c r="D43" s="11">
        <v>370227.03429899999</v>
      </c>
      <c r="E43" s="11">
        <v>207583.9486050001</v>
      </c>
      <c r="F43" s="11">
        <v>756282.32020600024</v>
      </c>
      <c r="G43" s="11">
        <v>15650.855212000004</v>
      </c>
      <c r="H43" s="12">
        <v>135479.58397099999</v>
      </c>
      <c r="I43" s="287">
        <v>57.929774999999992</v>
      </c>
      <c r="J43" s="287"/>
    </row>
    <row r="44" spans="1:11" ht="12" customHeight="1" x14ac:dyDescent="0.2">
      <c r="A44" s="225"/>
      <c r="B44" s="242" t="s">
        <v>128</v>
      </c>
      <c r="C44" s="11">
        <v>883067.00640700117</v>
      </c>
      <c r="D44" s="11">
        <v>172717.42926299997</v>
      </c>
      <c r="E44" s="11">
        <v>91121.086368000018</v>
      </c>
      <c r="F44" s="11">
        <v>563698.72121000011</v>
      </c>
      <c r="G44" s="11">
        <v>5177.4402360000004</v>
      </c>
      <c r="H44" s="12">
        <v>50324.225078000003</v>
      </c>
      <c r="I44" s="287">
        <v>28.104248999999999</v>
      </c>
      <c r="J44" s="287"/>
    </row>
    <row r="45" spans="1:11" ht="12" customHeight="1" x14ac:dyDescent="0.2">
      <c r="A45" s="225"/>
      <c r="B45" s="242" t="s">
        <v>129</v>
      </c>
      <c r="C45" s="11">
        <v>440230.51186000096</v>
      </c>
      <c r="D45" s="11">
        <v>125391.36206500001</v>
      </c>
      <c r="E45" s="11">
        <v>48696.010463999992</v>
      </c>
      <c r="F45" s="11">
        <v>244735.16253100001</v>
      </c>
      <c r="G45" s="11">
        <v>9047.6914830000023</v>
      </c>
      <c r="H45" s="12">
        <v>12360.285313999999</v>
      </c>
      <c r="I45" s="287">
        <v>0</v>
      </c>
      <c r="J45" s="287"/>
    </row>
    <row r="46" spans="1:11" ht="12" customHeight="1" x14ac:dyDescent="0.2">
      <c r="A46" s="225"/>
      <c r="B46" s="242" t="s">
        <v>132</v>
      </c>
      <c r="C46" s="11">
        <v>386077.0959960008</v>
      </c>
      <c r="D46" s="11">
        <v>81837.564554999946</v>
      </c>
      <c r="E46" s="11">
        <v>39503.115883999933</v>
      </c>
      <c r="F46" s="11">
        <v>253936.6426260001</v>
      </c>
      <c r="G46" s="11">
        <v>2354.719372</v>
      </c>
      <c r="H46" s="12">
        <v>8445.0535580000032</v>
      </c>
      <c r="I46" s="287">
        <v>0</v>
      </c>
      <c r="J46" s="287"/>
    </row>
    <row r="47" spans="1:11" ht="12" customHeight="1" x14ac:dyDescent="0.2">
      <c r="A47" s="225"/>
      <c r="B47" s="242" t="s">
        <v>130</v>
      </c>
      <c r="C47" s="11">
        <v>370472.22808500036</v>
      </c>
      <c r="D47" s="11">
        <v>97301.846045999962</v>
      </c>
      <c r="E47" s="11">
        <v>37407.346919999989</v>
      </c>
      <c r="F47" s="11">
        <v>216144.46756300007</v>
      </c>
      <c r="G47" s="11">
        <v>4572.4605899999988</v>
      </c>
      <c r="H47" s="312">
        <v>15046.106964999999</v>
      </c>
      <c r="I47" s="312">
        <v>0</v>
      </c>
      <c r="J47" s="378"/>
    </row>
    <row r="48" spans="1:11" ht="12" customHeight="1" x14ac:dyDescent="0.2">
      <c r="A48" s="225"/>
      <c r="B48" s="242" t="s">
        <v>133</v>
      </c>
      <c r="C48" s="11">
        <v>242621.55316300006</v>
      </c>
      <c r="D48" s="11">
        <v>35225.033841999997</v>
      </c>
      <c r="E48" s="11">
        <v>31028.647644000004</v>
      </c>
      <c r="F48" s="11">
        <v>145141.84581500007</v>
      </c>
      <c r="G48" s="11">
        <v>25537.781388999992</v>
      </c>
      <c r="H48" s="10">
        <v>5688.244471</v>
      </c>
      <c r="I48" s="287">
        <v>0</v>
      </c>
      <c r="J48" s="287"/>
    </row>
    <row r="49" spans="1:11" ht="12" customHeight="1" x14ac:dyDescent="0.2">
      <c r="A49" s="225"/>
      <c r="B49" s="242" t="s">
        <v>131</v>
      </c>
      <c r="C49" s="11">
        <v>242216.76911700011</v>
      </c>
      <c r="D49" s="11">
        <v>29116.348799000007</v>
      </c>
      <c r="E49" s="11">
        <v>17916.314100000011</v>
      </c>
      <c r="F49" s="11">
        <v>179449.46886199995</v>
      </c>
      <c r="G49" s="11">
        <v>4192.0520710000001</v>
      </c>
      <c r="H49" s="12">
        <v>11532.174720000001</v>
      </c>
      <c r="I49" s="287">
        <v>10.410562000000001</v>
      </c>
      <c r="J49" s="287"/>
    </row>
    <row r="50" spans="1:11" ht="12" customHeight="1" x14ac:dyDescent="0.2">
      <c r="A50" s="225"/>
      <c r="B50" s="242" t="s">
        <v>195</v>
      </c>
      <c r="C50" s="11">
        <v>1439781.7487840001</v>
      </c>
      <c r="D50" s="11">
        <v>389926.18301299913</v>
      </c>
      <c r="E50" s="11">
        <v>165598.7752390001</v>
      </c>
      <c r="F50" s="11">
        <v>821161.68884799909</v>
      </c>
      <c r="G50" s="11">
        <v>20781.065335000021</v>
      </c>
      <c r="H50" s="12">
        <v>42285.707732000155</v>
      </c>
      <c r="I50" s="287">
        <v>28.328539000000006</v>
      </c>
      <c r="J50" s="287"/>
    </row>
    <row r="51" spans="1:11" ht="5.0999999999999996" customHeight="1" x14ac:dyDescent="0.2">
      <c r="A51" s="225"/>
      <c r="B51" s="25"/>
      <c r="C51" s="9"/>
      <c r="D51" s="9"/>
      <c r="E51" s="9"/>
      <c r="F51" s="9"/>
      <c r="G51" s="10"/>
      <c r="H51" s="10"/>
      <c r="I51" s="10"/>
      <c r="J51" s="253"/>
    </row>
    <row r="52" spans="1:11" ht="29.1" customHeight="1" x14ac:dyDescent="0.2">
      <c r="A52" s="277"/>
      <c r="B52" s="436" t="s">
        <v>325</v>
      </c>
      <c r="C52" s="436"/>
      <c r="D52" s="436"/>
      <c r="E52" s="436"/>
      <c r="F52" s="436"/>
      <c r="G52" s="436"/>
      <c r="H52" s="436"/>
      <c r="I52" s="436"/>
      <c r="J52" s="339"/>
    </row>
    <row r="54" spans="1:11" s="426" customFormat="1" ht="12" customHeight="1" x14ac:dyDescent="0.2">
      <c r="K54" s="331"/>
    </row>
  </sheetData>
  <mergeCells count="1">
    <mergeCell ref="B52:I52"/>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FD775-A618-4152-99E3-AA5EF461A024}">
  <sheetPr>
    <pageSetUpPr fitToPage="1"/>
  </sheetPr>
  <dimension ref="A1:I52"/>
  <sheetViews>
    <sheetView showGridLines="0" zoomScaleNormal="100" zoomScaleSheetLayoutView="100" workbookViewId="0"/>
  </sheetViews>
  <sheetFormatPr defaultColWidth="9.140625" defaultRowHeight="12" x14ac:dyDescent="0.2"/>
  <cols>
    <col min="1" max="1" width="1.7109375" style="48" customWidth="1"/>
    <col min="2" max="2" width="33.5703125" style="48" customWidth="1"/>
    <col min="3" max="3" width="12.140625" style="48" customWidth="1"/>
    <col min="4" max="7" width="12.7109375" style="48" customWidth="1"/>
    <col min="8" max="9" width="1.7109375" style="48" customWidth="1"/>
    <col min="10" max="16384" width="9.140625" style="48"/>
  </cols>
  <sheetData>
    <row r="1" spans="1:8" s="227" customFormat="1" ht="16.5" x14ac:dyDescent="0.3">
      <c r="A1" s="56"/>
      <c r="B1" s="56" t="s">
        <v>264</v>
      </c>
      <c r="C1" s="56"/>
      <c r="D1" s="56"/>
      <c r="E1" s="56"/>
      <c r="F1" s="56"/>
      <c r="G1" s="56"/>
      <c r="H1" s="56"/>
    </row>
    <row r="2" spans="1:8" s="228" customFormat="1" ht="14.25" x14ac:dyDescent="0.2">
      <c r="B2" s="228" t="s">
        <v>322</v>
      </c>
    </row>
    <row r="3" spans="1:8" s="225" customFormat="1" ht="21" customHeight="1" x14ac:dyDescent="0.2">
      <c r="A3" s="229"/>
      <c r="B3" s="218" t="s">
        <v>566</v>
      </c>
      <c r="C3" s="218"/>
      <c r="D3" s="218"/>
      <c r="E3" s="218"/>
      <c r="F3" s="218"/>
      <c r="G3" s="230" t="s">
        <v>239</v>
      </c>
      <c r="H3" s="218"/>
    </row>
    <row r="4" spans="1:8" ht="20.100000000000001" customHeight="1" x14ac:dyDescent="0.2">
      <c r="A4" s="234"/>
      <c r="B4" s="262"/>
      <c r="C4" s="263" t="s">
        <v>29</v>
      </c>
      <c r="D4" s="263" t="s">
        <v>49</v>
      </c>
      <c r="E4" s="263" t="s">
        <v>21</v>
      </c>
      <c r="F4" s="263" t="s">
        <v>222</v>
      </c>
      <c r="G4" s="299" t="s">
        <v>223</v>
      </c>
      <c r="H4" s="231"/>
    </row>
    <row r="5" spans="1:8" s="240" customFormat="1" ht="20.100000000000001" customHeight="1" x14ac:dyDescent="0.25">
      <c r="A5" s="236"/>
      <c r="B5" s="26" t="s">
        <v>57</v>
      </c>
      <c r="C5" s="296">
        <v>17158.023066000002</v>
      </c>
      <c r="D5" s="241">
        <v>847.61614899999984</v>
      </c>
      <c r="E5" s="241">
        <v>578215.46061800001</v>
      </c>
      <c r="F5" s="241">
        <v>7546.3487940002233</v>
      </c>
      <c r="G5" s="280">
        <v>48599.832821999677</v>
      </c>
    </row>
    <row r="6" spans="1:8" ht="20.100000000000001" customHeight="1" x14ac:dyDescent="0.2">
      <c r="B6" s="26" t="s">
        <v>316</v>
      </c>
      <c r="C6" s="11">
        <v>7095.66921</v>
      </c>
      <c r="D6" s="241">
        <v>256.85748099999995</v>
      </c>
      <c r="E6" s="241">
        <v>239392.563593</v>
      </c>
      <c r="F6" s="241">
        <v>1029.9230329999118</v>
      </c>
      <c r="G6" s="12">
        <v>18358.201489000057</v>
      </c>
    </row>
    <row r="7" spans="1:8" ht="12" customHeight="1" x14ac:dyDescent="0.2">
      <c r="A7" s="225"/>
      <c r="B7" s="25" t="s">
        <v>187</v>
      </c>
      <c r="C7" s="9">
        <v>1617.5764450000001</v>
      </c>
      <c r="D7" s="15">
        <v>30.658709000000002</v>
      </c>
      <c r="E7" s="15">
        <v>74755.402306999997</v>
      </c>
      <c r="F7" s="15">
        <v>149.1606300000276</v>
      </c>
      <c r="G7" s="10">
        <v>4807.2139289999759</v>
      </c>
    </row>
    <row r="8" spans="1:8" ht="12" customHeight="1" x14ac:dyDescent="0.2">
      <c r="A8" s="225"/>
      <c r="B8" s="25" t="s">
        <v>188</v>
      </c>
      <c r="C8" s="9">
        <v>5478.0927499999998</v>
      </c>
      <c r="D8" s="15">
        <v>226.19876499999998</v>
      </c>
      <c r="E8" s="15">
        <v>164637.16127099999</v>
      </c>
      <c r="F8" s="15">
        <v>880.76239299992449</v>
      </c>
      <c r="G8" s="10">
        <v>13550.987683000043</v>
      </c>
    </row>
    <row r="9" spans="1:8" ht="20.100000000000001" customHeight="1" x14ac:dyDescent="0.2">
      <c r="B9" s="26" t="s">
        <v>152</v>
      </c>
      <c r="C9" s="11">
        <v>9005.9347119999984</v>
      </c>
      <c r="D9" s="241">
        <v>257.34846699999997</v>
      </c>
      <c r="E9" s="241">
        <v>320744.31958199997</v>
      </c>
      <c r="F9" s="241">
        <v>3507.6166410002043</v>
      </c>
      <c r="G9" s="12">
        <v>27525.12487699982</v>
      </c>
    </row>
    <row r="10" spans="1:8" ht="12" customHeight="1" x14ac:dyDescent="0.2">
      <c r="A10" s="225"/>
      <c r="B10" s="25" t="s">
        <v>187</v>
      </c>
      <c r="C10" s="9">
        <v>3713.9811299999997</v>
      </c>
      <c r="D10" s="15">
        <v>110.45858800000002</v>
      </c>
      <c r="E10" s="15">
        <v>118611.06561399999</v>
      </c>
      <c r="F10" s="15">
        <v>3252.4134599998943</v>
      </c>
      <c r="G10" s="10">
        <v>9349.5986520001024</v>
      </c>
    </row>
    <row r="11" spans="1:8" ht="12" customHeight="1" x14ac:dyDescent="0.2">
      <c r="A11" s="225"/>
      <c r="B11" s="25" t="s">
        <v>188</v>
      </c>
      <c r="C11" s="9">
        <v>5291.9360069999984</v>
      </c>
      <c r="D11" s="15">
        <v>146.88987099999997</v>
      </c>
      <c r="E11" s="15">
        <v>202133.300961</v>
      </c>
      <c r="F11" s="15">
        <v>255.24557299987646</v>
      </c>
      <c r="G11" s="10">
        <v>18175.477356000163</v>
      </c>
    </row>
    <row r="12" spans="1:8" ht="20.100000000000001" customHeight="1" x14ac:dyDescent="0.2">
      <c r="B12" s="242" t="s">
        <v>189</v>
      </c>
      <c r="C12" s="11">
        <v>3923.271248</v>
      </c>
      <c r="D12" s="241">
        <v>139.300465</v>
      </c>
      <c r="E12" s="241">
        <v>147215.34961400001</v>
      </c>
      <c r="F12" s="241">
        <v>312.16454299996258</v>
      </c>
      <c r="G12" s="12">
        <v>11901.468270000012</v>
      </c>
    </row>
    <row r="13" spans="1:8" ht="12" customHeight="1" x14ac:dyDescent="0.2">
      <c r="A13" s="225"/>
      <c r="B13" s="25" t="s">
        <v>190</v>
      </c>
      <c r="C13" s="9">
        <v>2309.6840260000004</v>
      </c>
      <c r="D13" s="15">
        <v>35.615082999999998</v>
      </c>
      <c r="E13" s="15">
        <v>89499.737611000019</v>
      </c>
      <c r="F13" s="15">
        <v>211.58570899994811</v>
      </c>
      <c r="G13" s="10">
        <v>8492.3692590000283</v>
      </c>
    </row>
    <row r="14" spans="1:8" ht="12" customHeight="1" x14ac:dyDescent="0.2">
      <c r="A14" s="225"/>
      <c r="B14" s="25" t="s">
        <v>191</v>
      </c>
      <c r="C14" s="9">
        <v>2276.2092980000002</v>
      </c>
      <c r="D14" s="15">
        <v>17.214216000000004</v>
      </c>
      <c r="E14" s="15">
        <v>65204.084627999997</v>
      </c>
      <c r="F14" s="15">
        <v>12.10235700001067</v>
      </c>
      <c r="G14" s="10">
        <v>6035.5895619999792</v>
      </c>
    </row>
    <row r="15" spans="1:8" ht="12" customHeight="1" x14ac:dyDescent="0.2">
      <c r="A15" s="225"/>
      <c r="B15" s="25" t="s">
        <v>197</v>
      </c>
      <c r="C15" s="9">
        <v>150.02751699999999</v>
      </c>
      <c r="D15" s="15">
        <v>30.601766000000001</v>
      </c>
      <c r="E15" s="15">
        <v>4681.297372</v>
      </c>
      <c r="F15" s="15">
        <v>2797.9494040000027</v>
      </c>
      <c r="G15" s="10">
        <v>241.06804399999783</v>
      </c>
    </row>
    <row r="16" spans="1:8" ht="12" customHeight="1" x14ac:dyDescent="0.2">
      <c r="A16" s="225"/>
      <c r="B16" s="25" t="s">
        <v>198</v>
      </c>
      <c r="C16" s="9">
        <v>336.67047800000006</v>
      </c>
      <c r="D16" s="15">
        <v>33.691946999999999</v>
      </c>
      <c r="E16" s="15">
        <v>13298.85743</v>
      </c>
      <c r="F16" s="15">
        <v>101.86774899999727</v>
      </c>
      <c r="G16" s="10">
        <v>846.44361600000411</v>
      </c>
    </row>
    <row r="17" spans="1:9" ht="12" customHeight="1" x14ac:dyDescent="0.2">
      <c r="A17" s="225"/>
      <c r="B17" s="25" t="s">
        <v>194</v>
      </c>
      <c r="C17" s="9">
        <v>10.072144999998272</v>
      </c>
      <c r="D17" s="15">
        <v>0.92498999999997977</v>
      </c>
      <c r="E17" s="15">
        <v>844.99292699998477</v>
      </c>
      <c r="F17" s="15">
        <v>71.946879000282934</v>
      </c>
      <c r="G17" s="10">
        <v>8.1861259997174329</v>
      </c>
    </row>
    <row r="18" spans="1:9" ht="20.100000000000001" customHeight="1" x14ac:dyDescent="0.2">
      <c r="B18" s="26" t="s">
        <v>153</v>
      </c>
      <c r="C18" s="11">
        <v>1056.419809</v>
      </c>
      <c r="D18" s="241">
        <v>333.41068200000001</v>
      </c>
      <c r="E18" s="241">
        <v>18078.631228999999</v>
      </c>
      <c r="F18" s="241">
        <v>3008.7977170000013</v>
      </c>
      <c r="G18" s="12">
        <v>2716.4558099999922</v>
      </c>
    </row>
    <row r="19" spans="1:9" ht="12" customHeight="1" x14ac:dyDescent="0.2">
      <c r="A19" s="225"/>
      <c r="B19" s="25" t="s">
        <v>187</v>
      </c>
      <c r="C19" s="9">
        <v>640.93547299999989</v>
      </c>
      <c r="D19" s="15">
        <v>274.50139899999999</v>
      </c>
      <c r="E19" s="15">
        <v>7523.6180779999995</v>
      </c>
      <c r="F19" s="15">
        <v>2703.8744239999833</v>
      </c>
      <c r="G19" s="10">
        <v>1753.3708970000152</v>
      </c>
    </row>
    <row r="20" spans="1:9" ht="12" customHeight="1" x14ac:dyDescent="0.2">
      <c r="A20" s="225"/>
      <c r="B20" s="25" t="s">
        <v>188</v>
      </c>
      <c r="C20" s="9">
        <v>415.48482800000005</v>
      </c>
      <c r="D20" s="15">
        <v>58.908774999999999</v>
      </c>
      <c r="E20" s="15">
        <v>10554.996498</v>
      </c>
      <c r="F20" s="15">
        <v>304.93890800000008</v>
      </c>
      <c r="G20" s="10">
        <v>963.10154199999852</v>
      </c>
    </row>
    <row r="21" spans="1:9" s="243" customFormat="1" ht="20.100000000000001" customHeight="1" x14ac:dyDescent="0.2">
      <c r="B21" s="245" t="s">
        <v>327</v>
      </c>
      <c r="C21" s="11">
        <v>10238.241136999999</v>
      </c>
      <c r="D21" s="241">
        <v>149.64652799999999</v>
      </c>
      <c r="E21" s="241">
        <v>261490.88993800001</v>
      </c>
      <c r="F21" s="241">
        <v>85.838501999969594</v>
      </c>
      <c r="G21" s="12">
        <v>17602.44870399998</v>
      </c>
    </row>
    <row r="22" spans="1:9" s="243" customFormat="1" ht="12" customHeight="1" x14ac:dyDescent="0.2">
      <c r="A22" s="246"/>
      <c r="B22" s="247" t="s">
        <v>328</v>
      </c>
      <c r="C22" s="9">
        <v>418.14510099999995</v>
      </c>
      <c r="D22" s="15">
        <v>33.662353000000003</v>
      </c>
      <c r="E22" s="15">
        <v>15974.847113000002</v>
      </c>
      <c r="F22" s="15">
        <v>477.8408200000049</v>
      </c>
      <c r="G22" s="10">
        <v>476.78730699999505</v>
      </c>
    </row>
    <row r="23" spans="1:9" s="243" customFormat="1" ht="3" customHeight="1" x14ac:dyDescent="0.2">
      <c r="A23" s="246"/>
      <c r="B23" s="247"/>
      <c r="C23" s="297"/>
      <c r="D23" s="9"/>
      <c r="E23" s="9"/>
      <c r="F23" s="9"/>
      <c r="G23" s="10"/>
      <c r="H23" s="253"/>
    </row>
    <row r="24" spans="1:9" s="273" customFormat="1" ht="20.100000000000001" customHeight="1" x14ac:dyDescent="0.2">
      <c r="A24" s="320"/>
      <c r="B24" s="321" t="s">
        <v>54</v>
      </c>
      <c r="C24" s="322">
        <v>6266.621728000001</v>
      </c>
      <c r="D24" s="322">
        <v>178.41005699999999</v>
      </c>
      <c r="E24" s="322">
        <v>359721.03731799999</v>
      </c>
      <c r="F24" s="322">
        <v>1909.4169860002003</v>
      </c>
      <c r="G24" s="323">
        <v>24445.027772999892</v>
      </c>
      <c r="H24" s="324"/>
      <c r="I24" s="246"/>
    </row>
    <row r="25" spans="1:9" ht="20.100000000000001" customHeight="1" x14ac:dyDescent="0.2">
      <c r="B25" s="26" t="s">
        <v>316</v>
      </c>
      <c r="C25" s="11">
        <v>2570.2891639999998</v>
      </c>
      <c r="D25" s="241">
        <v>46.155994</v>
      </c>
      <c r="E25" s="241">
        <v>79905.240321000005</v>
      </c>
      <c r="F25" s="241">
        <v>401.44560300002922</v>
      </c>
      <c r="G25" s="12">
        <v>8754.0892299999687</v>
      </c>
    </row>
    <row r="26" spans="1:9" ht="12" customHeight="1" x14ac:dyDescent="0.2">
      <c r="A26" s="225"/>
      <c r="B26" s="25" t="s">
        <v>187</v>
      </c>
      <c r="C26" s="9">
        <v>951.425342</v>
      </c>
      <c r="D26" s="15">
        <v>8.6466190000000012</v>
      </c>
      <c r="E26" s="15">
        <v>27109.886938000003</v>
      </c>
      <c r="F26" s="15">
        <v>22.381198000017321</v>
      </c>
      <c r="G26" s="10">
        <v>2076.9249289999862</v>
      </c>
    </row>
    <row r="27" spans="1:9" ht="12" customHeight="1" x14ac:dyDescent="0.2">
      <c r="A27" s="225"/>
      <c r="B27" s="25" t="s">
        <v>188</v>
      </c>
      <c r="C27" s="9">
        <v>1618.8638129999999</v>
      </c>
      <c r="D27" s="15">
        <v>37.509371000000002</v>
      </c>
      <c r="E27" s="15">
        <v>52795.353364000002</v>
      </c>
      <c r="F27" s="15">
        <v>379.06440000004659</v>
      </c>
      <c r="G27" s="10">
        <v>6677.1643729999341</v>
      </c>
    </row>
    <row r="28" spans="1:9" ht="20.100000000000001" customHeight="1" x14ac:dyDescent="0.2">
      <c r="B28" s="26" t="s">
        <v>152</v>
      </c>
      <c r="C28" s="11">
        <v>3162.4685030000001</v>
      </c>
      <c r="D28" s="241">
        <v>59.203177999999994</v>
      </c>
      <c r="E28" s="241">
        <v>264016.97668800002</v>
      </c>
      <c r="F28" s="241">
        <v>396.7171410000883</v>
      </c>
      <c r="G28" s="12">
        <v>10816.478706999973</v>
      </c>
    </row>
    <row r="29" spans="1:9" ht="12" customHeight="1" x14ac:dyDescent="0.2">
      <c r="A29" s="225"/>
      <c r="B29" s="25" t="s">
        <v>187</v>
      </c>
      <c r="C29" s="9">
        <v>1091.1407339999998</v>
      </c>
      <c r="D29" s="15">
        <v>30.711973999999994</v>
      </c>
      <c r="E29" s="15">
        <v>156613.156422</v>
      </c>
      <c r="F29" s="15">
        <v>352.09719000005862</v>
      </c>
      <c r="G29" s="10">
        <v>4684.9485399999539</v>
      </c>
    </row>
    <row r="30" spans="1:9" ht="12" customHeight="1" x14ac:dyDescent="0.2">
      <c r="A30" s="225"/>
      <c r="B30" s="25" t="s">
        <v>188</v>
      </c>
      <c r="C30" s="9">
        <v>2071.3272609999999</v>
      </c>
      <c r="D30" s="15">
        <v>28.491701000000003</v>
      </c>
      <c r="E30" s="15">
        <v>107403.47410299999</v>
      </c>
      <c r="F30" s="15">
        <v>44.619944999925792</v>
      </c>
      <c r="G30" s="10">
        <v>6131.4291820000799</v>
      </c>
    </row>
    <row r="31" spans="1:9" ht="20.100000000000001" customHeight="1" x14ac:dyDescent="0.2">
      <c r="B31" s="242" t="s">
        <v>189</v>
      </c>
      <c r="C31" s="11">
        <v>1110.169396</v>
      </c>
      <c r="D31" s="241">
        <v>27.564278999999996</v>
      </c>
      <c r="E31" s="241">
        <v>160393.12769700002</v>
      </c>
      <c r="F31" s="241">
        <v>50.001187999965623</v>
      </c>
      <c r="G31" s="12">
        <v>2565.1619430000428</v>
      </c>
    </row>
    <row r="32" spans="1:9" ht="12" customHeight="1" x14ac:dyDescent="0.2">
      <c r="A32" s="225"/>
      <c r="B32" s="25" t="s">
        <v>190</v>
      </c>
      <c r="C32" s="9">
        <v>1281.5078380000002</v>
      </c>
      <c r="D32" s="15">
        <v>18.596719999999998</v>
      </c>
      <c r="E32" s="15">
        <v>71809.209291000006</v>
      </c>
      <c r="F32" s="15">
        <v>207.02609199994185</v>
      </c>
      <c r="G32" s="10">
        <v>4158.3741630000441</v>
      </c>
    </row>
    <row r="33" spans="1:7" ht="12" customHeight="1" x14ac:dyDescent="0.2">
      <c r="A33" s="225"/>
      <c r="B33" s="25" t="s">
        <v>191</v>
      </c>
      <c r="C33" s="9">
        <v>536.44295599999998</v>
      </c>
      <c r="D33" s="15">
        <v>2.7377180000000001</v>
      </c>
      <c r="E33" s="15">
        <v>22402.611172000001</v>
      </c>
      <c r="F33" s="15">
        <v>34.759063999998034</v>
      </c>
      <c r="G33" s="10">
        <v>3664.6070070000023</v>
      </c>
    </row>
    <row r="34" spans="1:7" ht="12" customHeight="1" x14ac:dyDescent="0.2">
      <c r="A34" s="225"/>
      <c r="B34" s="25" t="s">
        <v>197</v>
      </c>
      <c r="C34" s="9">
        <v>51.710603999999989</v>
      </c>
      <c r="D34" s="15">
        <v>1.511128</v>
      </c>
      <c r="E34" s="15">
        <v>3575.8177209999999</v>
      </c>
      <c r="F34" s="15">
        <v>30.032157000001462</v>
      </c>
      <c r="G34" s="10">
        <v>90.222734999999375</v>
      </c>
    </row>
    <row r="35" spans="1:7" ht="12" customHeight="1" x14ac:dyDescent="0.2">
      <c r="A35" s="225"/>
      <c r="B35" s="25" t="s">
        <v>198</v>
      </c>
      <c r="C35" s="9">
        <v>176.63612399999997</v>
      </c>
      <c r="D35" s="15">
        <v>8.7813639999999999</v>
      </c>
      <c r="E35" s="15">
        <v>5191.2338130000016</v>
      </c>
      <c r="F35" s="15">
        <v>62.944687999998678</v>
      </c>
      <c r="G35" s="10">
        <v>333.05430200000046</v>
      </c>
    </row>
    <row r="36" spans="1:7" ht="12" customHeight="1" x14ac:dyDescent="0.2">
      <c r="A36" s="225"/>
      <c r="B36" s="25" t="s">
        <v>194</v>
      </c>
      <c r="C36" s="9">
        <v>6.0015849999999773</v>
      </c>
      <c r="D36" s="15">
        <v>1.1969000000007668E-2</v>
      </c>
      <c r="E36" s="15">
        <v>644.97699399996782</v>
      </c>
      <c r="F36" s="15">
        <v>11.953952000182653</v>
      </c>
      <c r="G36" s="10">
        <v>5.0585569998576148</v>
      </c>
    </row>
    <row r="37" spans="1:7" ht="20.100000000000001" customHeight="1" x14ac:dyDescent="0.2">
      <c r="B37" s="26" t="s">
        <v>153</v>
      </c>
      <c r="C37" s="11">
        <v>533.86353800000006</v>
      </c>
      <c r="D37" s="241">
        <v>73.050366999999994</v>
      </c>
      <c r="E37" s="241">
        <v>15798.818763000001</v>
      </c>
      <c r="F37" s="241">
        <v>1111.254227000034</v>
      </c>
      <c r="G37" s="12">
        <v>4874.4585629999674</v>
      </c>
    </row>
    <row r="38" spans="1:7" ht="12" customHeight="1" x14ac:dyDescent="0.2">
      <c r="A38" s="225"/>
      <c r="B38" s="25" t="s">
        <v>187</v>
      </c>
      <c r="C38" s="9">
        <v>306.794442</v>
      </c>
      <c r="D38" s="15">
        <v>57.200091999999998</v>
      </c>
      <c r="E38" s="15">
        <v>7759.9791369999994</v>
      </c>
      <c r="F38" s="15">
        <v>1031.9480110000004</v>
      </c>
      <c r="G38" s="10">
        <v>3082.6703589999961</v>
      </c>
    </row>
    <row r="39" spans="1:7" ht="12" customHeight="1" x14ac:dyDescent="0.2">
      <c r="A39" s="225"/>
      <c r="B39" s="25" t="s">
        <v>188</v>
      </c>
      <c r="C39" s="9">
        <v>227.06708599999999</v>
      </c>
      <c r="D39" s="15">
        <v>15.850771</v>
      </c>
      <c r="E39" s="15">
        <v>8038.8326770000012</v>
      </c>
      <c r="F39" s="15">
        <v>79.306210999986433</v>
      </c>
      <c r="G39" s="10">
        <v>1791.7577450000153</v>
      </c>
    </row>
    <row r="40" spans="1:7" ht="20.100000000000001" customHeight="1" x14ac:dyDescent="0.2">
      <c r="B40" s="26" t="s">
        <v>199</v>
      </c>
      <c r="C40" s="11">
        <v>1241.3147099999999</v>
      </c>
      <c r="D40" s="241">
        <v>64.890350999999995</v>
      </c>
      <c r="E40" s="241">
        <v>177043.17317899998</v>
      </c>
      <c r="F40" s="241">
        <v>402.56190699993749</v>
      </c>
      <c r="G40" s="12">
        <v>4577.0366390000854</v>
      </c>
    </row>
    <row r="41" spans="1:7" x14ac:dyDescent="0.2">
      <c r="B41" s="22" t="s">
        <v>172</v>
      </c>
      <c r="C41" s="11">
        <v>302.61039999999997</v>
      </c>
      <c r="D41" s="241">
        <v>15.009094999999997</v>
      </c>
      <c r="E41" s="241">
        <v>59845.272914000001</v>
      </c>
      <c r="F41" s="241">
        <v>200.06520799999998</v>
      </c>
      <c r="G41" s="12">
        <v>1705.0603340000089</v>
      </c>
    </row>
    <row r="42" spans="1:7" x14ac:dyDescent="0.2">
      <c r="B42" s="22" t="s">
        <v>200</v>
      </c>
      <c r="C42" s="11">
        <v>938.70430999999996</v>
      </c>
      <c r="D42" s="241">
        <v>49.881255999999993</v>
      </c>
      <c r="E42" s="241">
        <v>117197.90026499999</v>
      </c>
      <c r="F42" s="241">
        <v>202.49669899998116</v>
      </c>
      <c r="G42" s="12">
        <v>2871.9763050000183</v>
      </c>
    </row>
    <row r="43" spans="1:7" ht="12" customHeight="1" x14ac:dyDescent="0.2">
      <c r="A43" s="225"/>
      <c r="B43" s="24" t="s">
        <v>119</v>
      </c>
      <c r="C43" s="9">
        <v>2390.5472489999997</v>
      </c>
      <c r="D43" s="15">
        <v>26.429663999999999</v>
      </c>
      <c r="E43" s="15">
        <v>81909.719979000001</v>
      </c>
      <c r="F43" s="15">
        <v>549.50573400000576</v>
      </c>
      <c r="G43" s="10">
        <v>8104.6777949999669</v>
      </c>
    </row>
    <row r="44" spans="1:7" ht="12" customHeight="1" x14ac:dyDescent="0.2">
      <c r="A44" s="225"/>
      <c r="B44" s="24" t="s">
        <v>120</v>
      </c>
      <c r="C44" s="9">
        <v>1919.177207</v>
      </c>
      <c r="D44" s="15">
        <v>40.494134000000003</v>
      </c>
      <c r="E44" s="15">
        <v>74183.346015999996</v>
      </c>
      <c r="F44" s="15">
        <v>362.34166499999992</v>
      </c>
      <c r="G44" s="10">
        <v>8654.1289590000088</v>
      </c>
    </row>
    <row r="45" spans="1:7" ht="12" customHeight="1" x14ac:dyDescent="0.2">
      <c r="A45" s="225"/>
      <c r="B45" s="24" t="s">
        <v>121</v>
      </c>
      <c r="C45" s="9">
        <v>599.36479600000007</v>
      </c>
      <c r="D45" s="15">
        <v>15.973844</v>
      </c>
      <c r="E45" s="15">
        <v>16259.628667000001</v>
      </c>
      <c r="F45" s="15">
        <v>221.36684699999751</v>
      </c>
      <c r="G45" s="10">
        <v>2342.6462759999995</v>
      </c>
    </row>
    <row r="46" spans="1:7" ht="12" customHeight="1" x14ac:dyDescent="0.2">
      <c r="A46" s="225"/>
      <c r="B46" s="24" t="s">
        <v>122</v>
      </c>
      <c r="C46" s="9">
        <v>116.123107</v>
      </c>
      <c r="D46" s="15">
        <v>30.611996999999999</v>
      </c>
      <c r="E46" s="15">
        <v>10325.212779</v>
      </c>
      <c r="F46" s="15">
        <v>373.58137500000157</v>
      </c>
      <c r="G46" s="10">
        <v>766.57485999999881</v>
      </c>
    </row>
    <row r="47" spans="1:7" s="243" customFormat="1" ht="20.100000000000001" customHeight="1" x14ac:dyDescent="0.2">
      <c r="B47" s="245" t="s">
        <v>327</v>
      </c>
      <c r="C47" s="11">
        <v>1599.7415599999997</v>
      </c>
      <c r="D47" s="241">
        <v>40.883925000000005</v>
      </c>
      <c r="E47" s="241">
        <v>39714.541038999996</v>
      </c>
      <c r="F47" s="241">
        <v>48.141575999994529</v>
      </c>
      <c r="G47" s="12">
        <v>5414.9235680000056</v>
      </c>
    </row>
    <row r="48" spans="1:7" s="243" customFormat="1" ht="12" customHeight="1" x14ac:dyDescent="0.2">
      <c r="A48" s="246"/>
      <c r="B48" s="247" t="s">
        <v>328</v>
      </c>
      <c r="C48" s="9">
        <v>135.79190000000003</v>
      </c>
      <c r="D48" s="15">
        <v>2.5906599999999997</v>
      </c>
      <c r="E48" s="15">
        <v>3416.5605619999997</v>
      </c>
      <c r="F48" s="15">
        <v>113.06736500000443</v>
      </c>
      <c r="G48" s="10">
        <v>116.0866289999949</v>
      </c>
    </row>
    <row r="49" spans="1:8" s="258" customFormat="1" ht="5.0999999999999996" customHeight="1" x14ac:dyDescent="0.2">
      <c r="B49" s="298"/>
      <c r="C49" s="260"/>
      <c r="D49" s="260"/>
      <c r="E49" s="260"/>
      <c r="F49" s="260"/>
      <c r="G49" s="325"/>
    </row>
    <row r="50" spans="1:8" ht="39" customHeight="1" x14ac:dyDescent="0.2">
      <c r="A50" s="277" t="s">
        <v>3</v>
      </c>
      <c r="B50" s="446" t="s">
        <v>238</v>
      </c>
      <c r="C50" s="446"/>
      <c r="D50" s="446"/>
      <c r="E50" s="446"/>
      <c r="F50" s="446"/>
      <c r="G50" s="446"/>
      <c r="H50" s="231"/>
    </row>
    <row r="52" spans="1:8" x14ac:dyDescent="0.2">
      <c r="B52" s="278"/>
    </row>
  </sheetData>
  <mergeCells count="1">
    <mergeCell ref="B50:G50"/>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657E2-B6AB-4816-9F75-A160F63FC284}">
  <sheetPr>
    <pageSetUpPr fitToPage="1"/>
  </sheetPr>
  <dimension ref="A1:K52"/>
  <sheetViews>
    <sheetView showGridLines="0" zoomScaleNormal="100" zoomScaleSheetLayoutView="100" workbookViewId="0"/>
  </sheetViews>
  <sheetFormatPr defaultColWidth="9.140625" defaultRowHeight="12" x14ac:dyDescent="0.2"/>
  <cols>
    <col min="1" max="1" width="1.7109375" style="48" customWidth="1"/>
    <col min="2" max="2" width="32" style="48" customWidth="1"/>
    <col min="3" max="8" width="10.7109375" style="48" customWidth="1"/>
    <col min="9" max="10" width="1.7109375" style="48" customWidth="1"/>
    <col min="11" max="16384" width="9.140625" style="48"/>
  </cols>
  <sheetData>
    <row r="1" spans="1:9" s="227" customFormat="1" ht="16.5" x14ac:dyDescent="0.3">
      <c r="A1" s="56"/>
      <c r="B1" s="56" t="s">
        <v>264</v>
      </c>
      <c r="C1" s="56"/>
      <c r="D1" s="56"/>
      <c r="E1" s="56"/>
      <c r="F1" s="56"/>
      <c r="G1" s="56"/>
      <c r="H1" s="56"/>
      <c r="I1" s="57"/>
    </row>
    <row r="2" spans="1:9" s="228" customFormat="1" ht="14.25" x14ac:dyDescent="0.2">
      <c r="B2" s="228" t="s">
        <v>322</v>
      </c>
    </row>
    <row r="3" spans="1:9" s="225" customFormat="1" ht="21" customHeight="1" x14ac:dyDescent="0.2">
      <c r="A3" s="229"/>
      <c r="B3" s="218" t="s">
        <v>566</v>
      </c>
      <c r="C3" s="218"/>
      <c r="D3" s="218"/>
      <c r="E3" s="218"/>
      <c r="F3" s="218"/>
      <c r="G3" s="218"/>
      <c r="H3" s="230" t="s">
        <v>240</v>
      </c>
      <c r="I3" s="218"/>
    </row>
    <row r="4" spans="1:9" ht="20.100000000000001" customHeight="1" x14ac:dyDescent="0.2">
      <c r="A4" s="234"/>
      <c r="B4" s="262"/>
      <c r="C4" s="263" t="s">
        <v>22</v>
      </c>
      <c r="D4" s="263" t="s">
        <v>28</v>
      </c>
      <c r="E4" s="263" t="s">
        <v>27</v>
      </c>
      <c r="F4" s="263" t="s">
        <v>26</v>
      </c>
      <c r="G4" s="263" t="s">
        <v>31</v>
      </c>
      <c r="H4" s="264" t="s">
        <v>33</v>
      </c>
      <c r="I4" s="231"/>
    </row>
    <row r="5" spans="1:9" s="240" customFormat="1" ht="20.100000000000001" customHeight="1" x14ac:dyDescent="0.25">
      <c r="A5" s="236"/>
      <c r="B5" s="26" t="s">
        <v>55</v>
      </c>
      <c r="C5" s="11">
        <v>1158742.1336980001</v>
      </c>
      <c r="D5" s="11">
        <v>9212.044883999999</v>
      </c>
      <c r="E5" s="11">
        <v>7712.4321260000015</v>
      </c>
      <c r="F5" s="11">
        <v>43801.556674000007</v>
      </c>
      <c r="G5" s="11">
        <v>2379.758335</v>
      </c>
      <c r="H5" s="12">
        <v>11568.979466000001</v>
      </c>
    </row>
    <row r="6" spans="1:9" ht="20.100000000000001" customHeight="1" x14ac:dyDescent="0.2">
      <c r="B6" s="26" t="s">
        <v>316</v>
      </c>
      <c r="C6" s="11">
        <v>610871.99970100005</v>
      </c>
      <c r="D6" s="11">
        <v>4014.2928099999999</v>
      </c>
      <c r="E6" s="11">
        <v>2721.9117580000002</v>
      </c>
      <c r="F6" s="11">
        <v>17889.852344999999</v>
      </c>
      <c r="G6" s="11">
        <v>897.72357899999997</v>
      </c>
      <c r="H6" s="12">
        <v>3584.8777519999999</v>
      </c>
    </row>
    <row r="7" spans="1:9" ht="12" customHeight="1" x14ac:dyDescent="0.2">
      <c r="A7" s="225"/>
      <c r="B7" s="25" t="s">
        <v>187</v>
      </c>
      <c r="C7" s="11">
        <v>156169.26458999998</v>
      </c>
      <c r="D7" s="11">
        <v>959.74798899999985</v>
      </c>
      <c r="E7" s="11">
        <v>621.37633400000004</v>
      </c>
      <c r="F7" s="11">
        <v>3959.0486679999999</v>
      </c>
      <c r="G7" s="11">
        <v>121.43287200000002</v>
      </c>
      <c r="H7" s="12">
        <v>810.15956499999993</v>
      </c>
    </row>
    <row r="8" spans="1:9" ht="12" customHeight="1" x14ac:dyDescent="0.2">
      <c r="A8" s="225"/>
      <c r="B8" s="25" t="s">
        <v>188</v>
      </c>
      <c r="C8" s="11">
        <v>454702.735078</v>
      </c>
      <c r="D8" s="11">
        <v>3054.544817</v>
      </c>
      <c r="E8" s="11">
        <v>2100.5354170000001</v>
      </c>
      <c r="F8" s="11">
        <v>13930.803668</v>
      </c>
      <c r="G8" s="11">
        <v>776.29069900000002</v>
      </c>
      <c r="H8" s="12">
        <v>2774.7181820000001</v>
      </c>
    </row>
    <row r="9" spans="1:9" ht="20.100000000000001" customHeight="1" x14ac:dyDescent="0.2">
      <c r="B9" s="26" t="s">
        <v>152</v>
      </c>
      <c r="C9" s="11">
        <v>469347.23290299997</v>
      </c>
      <c r="D9" s="11">
        <v>4304.8013350000001</v>
      </c>
      <c r="E9" s="11">
        <v>3958.5734440000006</v>
      </c>
      <c r="F9" s="11">
        <v>20890.759418000001</v>
      </c>
      <c r="G9" s="11">
        <v>792.49035399999991</v>
      </c>
      <c r="H9" s="12">
        <v>5383.2568410000003</v>
      </c>
    </row>
    <row r="10" spans="1:9" ht="12" customHeight="1" x14ac:dyDescent="0.2">
      <c r="A10" s="225"/>
      <c r="B10" s="25" t="s">
        <v>187</v>
      </c>
      <c r="C10" s="11">
        <v>133297.23564900001</v>
      </c>
      <c r="D10" s="11">
        <v>1471.1406170000002</v>
      </c>
      <c r="E10" s="11">
        <v>1337.518881</v>
      </c>
      <c r="F10" s="11">
        <v>7486.1196209999998</v>
      </c>
      <c r="G10" s="11">
        <v>264.57673499999999</v>
      </c>
      <c r="H10" s="12">
        <v>2447.7306719999997</v>
      </c>
    </row>
    <row r="11" spans="1:9" ht="12" customHeight="1" x14ac:dyDescent="0.2">
      <c r="A11" s="225"/>
      <c r="B11" s="25" t="s">
        <v>188</v>
      </c>
      <c r="C11" s="11">
        <v>336048.505932</v>
      </c>
      <c r="D11" s="11">
        <v>2833.6597059999999</v>
      </c>
      <c r="E11" s="11">
        <v>2621.0530560000007</v>
      </c>
      <c r="F11" s="11">
        <v>13404.647031</v>
      </c>
      <c r="G11" s="11">
        <v>527.91311099999996</v>
      </c>
      <c r="H11" s="12">
        <v>2935.5256639999998</v>
      </c>
    </row>
    <row r="12" spans="1:9" ht="20.100000000000001" customHeight="1" x14ac:dyDescent="0.2">
      <c r="B12" s="242" t="s">
        <v>189</v>
      </c>
      <c r="C12" s="11">
        <v>278327.57318299997</v>
      </c>
      <c r="D12" s="11">
        <v>1592.5234800000001</v>
      </c>
      <c r="E12" s="11">
        <v>1819.8469760000003</v>
      </c>
      <c r="F12" s="11">
        <v>12301.797146000001</v>
      </c>
      <c r="G12" s="11">
        <v>392.43389400000001</v>
      </c>
      <c r="H12" s="12">
        <v>2833.4855719999996</v>
      </c>
    </row>
    <row r="13" spans="1:9" ht="12" customHeight="1" x14ac:dyDescent="0.2">
      <c r="A13" s="225"/>
      <c r="B13" s="25" t="s">
        <v>190</v>
      </c>
      <c r="C13" s="11">
        <v>116153.58736399999</v>
      </c>
      <c r="D13" s="11">
        <v>1785.826669</v>
      </c>
      <c r="E13" s="11">
        <v>1304.470644</v>
      </c>
      <c r="F13" s="11">
        <v>6600.9097989999991</v>
      </c>
      <c r="G13" s="11">
        <v>196.28401400000001</v>
      </c>
      <c r="H13" s="12">
        <v>2044.0805759999996</v>
      </c>
    </row>
    <row r="14" spans="1:9" ht="12" customHeight="1" x14ac:dyDescent="0.2">
      <c r="A14" s="225"/>
      <c r="B14" s="25" t="s">
        <v>191</v>
      </c>
      <c r="C14" s="11">
        <v>30887.487785999998</v>
      </c>
      <c r="D14" s="11">
        <v>331.76229699999999</v>
      </c>
      <c r="E14" s="11">
        <v>389.035527</v>
      </c>
      <c r="F14" s="11">
        <v>673.18715900000007</v>
      </c>
      <c r="G14" s="11">
        <v>49.414518000000001</v>
      </c>
      <c r="H14" s="12">
        <v>157.23304199999998</v>
      </c>
    </row>
    <row r="15" spans="1:9" ht="12" customHeight="1" x14ac:dyDescent="0.2">
      <c r="A15" s="225"/>
      <c r="B15" s="25" t="s">
        <v>197</v>
      </c>
      <c r="C15" s="11">
        <v>25099.076399000001</v>
      </c>
      <c r="D15" s="11">
        <v>253.25440600000002</v>
      </c>
      <c r="E15" s="11">
        <v>314.29335800000001</v>
      </c>
      <c r="F15" s="11">
        <v>703.08664700000008</v>
      </c>
      <c r="G15" s="11">
        <v>48.296711999999999</v>
      </c>
      <c r="H15" s="12">
        <v>200.435385</v>
      </c>
    </row>
    <row r="16" spans="1:9" ht="12" customHeight="1" x14ac:dyDescent="0.2">
      <c r="A16" s="225"/>
      <c r="B16" s="25" t="s">
        <v>198</v>
      </c>
      <c r="C16" s="11">
        <v>17599.866030999998</v>
      </c>
      <c r="D16" s="11">
        <v>334.654473</v>
      </c>
      <c r="E16" s="11">
        <v>124.72288699999999</v>
      </c>
      <c r="F16" s="11">
        <v>586.17554199999995</v>
      </c>
      <c r="G16" s="11">
        <v>106.01220600000001</v>
      </c>
      <c r="H16" s="12">
        <v>140.41090099999997</v>
      </c>
    </row>
    <row r="17" spans="1:11" ht="12" customHeight="1" x14ac:dyDescent="0.2">
      <c r="A17" s="225"/>
      <c r="B17" s="25" t="s">
        <v>194</v>
      </c>
      <c r="C17" s="11">
        <v>1279.6421400000108</v>
      </c>
      <c r="D17" s="11">
        <v>6.7800100000004022</v>
      </c>
      <c r="E17" s="11">
        <v>6.2040520000005017</v>
      </c>
      <c r="F17" s="11">
        <v>25.603125000001455</v>
      </c>
      <c r="G17" s="11">
        <v>4.9009999999839238E-2</v>
      </c>
      <c r="H17" s="12">
        <v>7.6113650000015696</v>
      </c>
    </row>
    <row r="18" spans="1:11" ht="20.100000000000001" customHeight="1" x14ac:dyDescent="0.2">
      <c r="B18" s="26" t="s">
        <v>153</v>
      </c>
      <c r="C18" s="11">
        <v>78523.032110000015</v>
      </c>
      <c r="D18" s="11">
        <v>892.95071099999996</v>
      </c>
      <c r="E18" s="11">
        <v>1031.9463989999999</v>
      </c>
      <c r="F18" s="11">
        <v>5020.9438799999998</v>
      </c>
      <c r="G18" s="11">
        <v>689.54438400000004</v>
      </c>
      <c r="H18" s="12">
        <v>2600.8448469999994</v>
      </c>
    </row>
    <row r="19" spans="1:11" ht="12" customHeight="1" x14ac:dyDescent="0.2">
      <c r="A19" s="225"/>
      <c r="B19" s="25" t="s">
        <v>187</v>
      </c>
      <c r="C19" s="11">
        <v>38677.852137999995</v>
      </c>
      <c r="D19" s="11">
        <v>399.40893700000004</v>
      </c>
      <c r="E19" s="11">
        <v>435.35698500000007</v>
      </c>
      <c r="F19" s="11">
        <v>1954.8798780000002</v>
      </c>
      <c r="G19" s="11">
        <v>352.89870100000007</v>
      </c>
      <c r="H19" s="12">
        <v>1073.0856069999998</v>
      </c>
    </row>
    <row r="20" spans="1:11" ht="12" customHeight="1" x14ac:dyDescent="0.2">
      <c r="A20" s="225"/>
      <c r="B20" s="25" t="s">
        <v>188</v>
      </c>
      <c r="C20" s="11">
        <v>39845.149434000006</v>
      </c>
      <c r="D20" s="11">
        <v>493.54183899999992</v>
      </c>
      <c r="E20" s="11">
        <v>596.59021599999994</v>
      </c>
      <c r="F20" s="11">
        <v>3066.0642950000001</v>
      </c>
      <c r="G20" s="11">
        <v>336.64567699999998</v>
      </c>
      <c r="H20" s="12">
        <v>1527.7597369999999</v>
      </c>
    </row>
    <row r="21" spans="1:11" ht="20.100000000000001" customHeight="1" x14ac:dyDescent="0.2">
      <c r="B21" s="26" t="s">
        <v>199</v>
      </c>
      <c r="C21" s="11">
        <v>765707.59661399992</v>
      </c>
      <c r="D21" s="11">
        <v>5038.1279930000001</v>
      </c>
      <c r="E21" s="11">
        <v>3440.3821520000001</v>
      </c>
      <c r="F21" s="11">
        <v>24789.032963999998</v>
      </c>
      <c r="G21" s="11">
        <v>773.22618999999997</v>
      </c>
      <c r="H21" s="12">
        <v>4953.9597610000001</v>
      </c>
    </row>
    <row r="22" spans="1:11" x14ac:dyDescent="0.2">
      <c r="B22" s="22" t="s">
        <v>172</v>
      </c>
      <c r="C22" s="11">
        <v>335583.84037799994</v>
      </c>
      <c r="D22" s="11">
        <v>2011.5070930000002</v>
      </c>
      <c r="E22" s="11">
        <v>1574.5901279999998</v>
      </c>
      <c r="F22" s="11">
        <v>11083.885945</v>
      </c>
      <c r="G22" s="11">
        <v>222.11095399999999</v>
      </c>
      <c r="H22" s="12">
        <v>2441.235248</v>
      </c>
    </row>
    <row r="23" spans="1:11" x14ac:dyDescent="0.2">
      <c r="B23" s="22" t="s">
        <v>200</v>
      </c>
      <c r="C23" s="11">
        <v>430123.75623599993</v>
      </c>
      <c r="D23" s="11">
        <v>3026.6208999999999</v>
      </c>
      <c r="E23" s="11">
        <v>1865.7920240000001</v>
      </c>
      <c r="F23" s="11">
        <v>13705.147019</v>
      </c>
      <c r="G23" s="11">
        <v>551.11523599999998</v>
      </c>
      <c r="H23" s="12">
        <v>2512.7245130000006</v>
      </c>
    </row>
    <row r="24" spans="1:11" ht="12" customHeight="1" x14ac:dyDescent="0.2">
      <c r="A24" s="225"/>
      <c r="B24" s="24" t="s">
        <v>119</v>
      </c>
      <c r="C24" s="11">
        <v>172022.049482</v>
      </c>
      <c r="D24" s="11">
        <v>1566.4534980000003</v>
      </c>
      <c r="E24" s="11">
        <v>2012.6487650000001</v>
      </c>
      <c r="F24" s="11">
        <v>9498.4376149999989</v>
      </c>
      <c r="G24" s="11">
        <v>759.55971800000009</v>
      </c>
      <c r="H24" s="12">
        <v>2831.2110809999999</v>
      </c>
    </row>
    <row r="25" spans="1:11" ht="12" customHeight="1" x14ac:dyDescent="0.2">
      <c r="A25" s="225"/>
      <c r="B25" s="24" t="s">
        <v>120</v>
      </c>
      <c r="C25" s="11">
        <v>149682.80734599999</v>
      </c>
      <c r="D25" s="11">
        <v>1475.9359920000002</v>
      </c>
      <c r="E25" s="11">
        <v>1348.716167</v>
      </c>
      <c r="F25" s="11">
        <v>6454.4458460000005</v>
      </c>
      <c r="G25" s="11">
        <v>509.564682</v>
      </c>
      <c r="H25" s="12">
        <v>2321.5677359999991</v>
      </c>
    </row>
    <row r="26" spans="1:11" ht="12" customHeight="1" x14ac:dyDescent="0.2">
      <c r="A26" s="225"/>
      <c r="B26" s="24" t="s">
        <v>121</v>
      </c>
      <c r="C26" s="11">
        <v>48659.293646000006</v>
      </c>
      <c r="D26" s="11">
        <v>749.32172799999989</v>
      </c>
      <c r="E26" s="11">
        <v>676.303989</v>
      </c>
      <c r="F26" s="11">
        <v>2178.530581</v>
      </c>
      <c r="G26" s="11">
        <v>193.64358000000004</v>
      </c>
      <c r="H26" s="12">
        <v>705.54041700000005</v>
      </c>
    </row>
    <row r="27" spans="1:11" ht="12" customHeight="1" x14ac:dyDescent="0.2">
      <c r="A27" s="225"/>
      <c r="B27" s="24" t="s">
        <v>122</v>
      </c>
      <c r="C27" s="11">
        <v>22670.426971000001</v>
      </c>
      <c r="D27" s="11">
        <v>382.27224000000001</v>
      </c>
      <c r="E27" s="11">
        <v>234.31000799999998</v>
      </c>
      <c r="F27" s="11">
        <v>881.13253099999974</v>
      </c>
      <c r="G27" s="11">
        <v>143.70058200000003</v>
      </c>
      <c r="H27" s="12">
        <v>756.61747899999989</v>
      </c>
    </row>
    <row r="28" spans="1:11" s="243" customFormat="1" ht="20.100000000000001" customHeight="1" x14ac:dyDescent="0.2">
      <c r="B28" s="245" t="s">
        <v>327</v>
      </c>
      <c r="C28" s="11">
        <v>60103.130479000007</v>
      </c>
      <c r="D28" s="11">
        <v>369.63835699999998</v>
      </c>
      <c r="E28" s="11">
        <v>678.11294099999998</v>
      </c>
      <c r="F28" s="11">
        <v>2904.9679409999999</v>
      </c>
      <c r="G28" s="11">
        <v>71.079329000000001</v>
      </c>
      <c r="H28" s="12">
        <v>928.90776200000005</v>
      </c>
    </row>
    <row r="29" spans="1:11" s="243" customFormat="1" ht="12" customHeight="1" x14ac:dyDescent="0.2">
      <c r="A29" s="246"/>
      <c r="B29" s="247" t="s">
        <v>328</v>
      </c>
      <c r="C29" s="11">
        <v>33996.374884999997</v>
      </c>
      <c r="D29" s="11">
        <v>309.75336800000002</v>
      </c>
      <c r="E29" s="11">
        <v>195.27296399999997</v>
      </c>
      <c r="F29" s="11">
        <v>1552.0364840000002</v>
      </c>
      <c r="G29" s="11">
        <v>28.790590000000002</v>
      </c>
      <c r="H29" s="12">
        <v>847.11882300000013</v>
      </c>
    </row>
    <row r="30" spans="1:11" s="308" customFormat="1" ht="3" customHeight="1" x14ac:dyDescent="0.15">
      <c r="A30" s="302"/>
      <c r="B30" s="303"/>
      <c r="C30" s="303"/>
      <c r="D30" s="303"/>
      <c r="E30" s="303"/>
      <c r="F30" s="303"/>
      <c r="G30" s="303"/>
      <c r="H30" s="304"/>
      <c r="I30" s="306"/>
      <c r="J30" s="307"/>
      <c r="K30" s="318"/>
    </row>
    <row r="31" spans="1:11" s="225" customFormat="1" ht="20.100000000000001" customHeight="1" x14ac:dyDescent="0.2">
      <c r="A31" s="319"/>
      <c r="B31" s="24" t="s">
        <v>56</v>
      </c>
      <c r="C31" s="294">
        <v>52839.443728999999</v>
      </c>
      <c r="D31" s="294">
        <v>828.79522599999996</v>
      </c>
      <c r="E31" s="294">
        <v>589.232077</v>
      </c>
      <c r="F31" s="294">
        <v>135.534584</v>
      </c>
      <c r="G31" s="294">
        <v>83.433072999999993</v>
      </c>
      <c r="H31" s="256">
        <v>137.91434000000001</v>
      </c>
    </row>
    <row r="32" spans="1:11" ht="20.100000000000001" customHeight="1" x14ac:dyDescent="0.2">
      <c r="B32" s="26" t="s">
        <v>316</v>
      </c>
      <c r="C32" s="11">
        <v>26846.135865</v>
      </c>
      <c r="D32" s="11">
        <v>28.384101000000001</v>
      </c>
      <c r="E32" s="11">
        <v>44.567928000000002</v>
      </c>
      <c r="F32" s="11">
        <v>37.985106999999999</v>
      </c>
      <c r="G32" s="11">
        <v>12.421415999999999</v>
      </c>
      <c r="H32" s="12">
        <v>67.365160000000003</v>
      </c>
    </row>
    <row r="33" spans="1:8" ht="12" customHeight="1" x14ac:dyDescent="0.2">
      <c r="A33" s="225"/>
      <c r="B33" s="25" t="s">
        <v>187</v>
      </c>
      <c r="C33" s="11">
        <v>13119.890300000001</v>
      </c>
      <c r="D33" s="11">
        <v>7.2251999999999997E-2</v>
      </c>
      <c r="E33" s="11">
        <v>34.024185000000003</v>
      </c>
      <c r="F33" s="11">
        <v>6.9556210000000007</v>
      </c>
      <c r="G33" s="11">
        <v>1.0531839999999999</v>
      </c>
      <c r="H33" s="12">
        <v>1.4730270000000001</v>
      </c>
    </row>
    <row r="34" spans="1:8" ht="12" customHeight="1" x14ac:dyDescent="0.2">
      <c r="A34" s="225"/>
      <c r="B34" s="25" t="s">
        <v>188</v>
      </c>
      <c r="C34" s="11">
        <v>13726.245555999998</v>
      </c>
      <c r="D34" s="11">
        <v>28.311848000000001</v>
      </c>
      <c r="E34" s="11">
        <v>10.543742999999999</v>
      </c>
      <c r="F34" s="11">
        <v>31.029486000000002</v>
      </c>
      <c r="G34" s="11">
        <v>11.368231999999999</v>
      </c>
      <c r="H34" s="12">
        <v>65.892133000000001</v>
      </c>
    </row>
    <row r="35" spans="1:8" ht="20.100000000000001" customHeight="1" x14ac:dyDescent="0.2">
      <c r="B35" s="26" t="s">
        <v>152</v>
      </c>
      <c r="C35" s="11">
        <v>23272.567769000001</v>
      </c>
      <c r="D35" s="11">
        <v>119.396176</v>
      </c>
      <c r="E35" s="11">
        <v>22.822921000000001</v>
      </c>
      <c r="F35" s="11">
        <v>12.953952000000001</v>
      </c>
      <c r="G35" s="11">
        <v>26.934839</v>
      </c>
      <c r="H35" s="12">
        <v>56.246417000000001</v>
      </c>
    </row>
    <row r="36" spans="1:8" ht="12" customHeight="1" x14ac:dyDescent="0.2">
      <c r="A36" s="225"/>
      <c r="B36" s="25" t="s">
        <v>187</v>
      </c>
      <c r="C36" s="11">
        <v>4220.1978280000003</v>
      </c>
      <c r="D36" s="11">
        <v>58.015413000000002</v>
      </c>
      <c r="E36" s="11">
        <v>4.2492369999999999</v>
      </c>
      <c r="F36" s="11">
        <v>0.61982300000000001</v>
      </c>
      <c r="G36" s="11">
        <v>0</v>
      </c>
      <c r="H36" s="12">
        <v>35.022193000000001</v>
      </c>
    </row>
    <row r="37" spans="1:8" ht="12" customHeight="1" x14ac:dyDescent="0.2">
      <c r="A37" s="225"/>
      <c r="B37" s="25" t="s">
        <v>188</v>
      </c>
      <c r="C37" s="11">
        <v>19052.370937</v>
      </c>
      <c r="D37" s="11">
        <v>61.380763000000002</v>
      </c>
      <c r="E37" s="11">
        <v>18.573684</v>
      </c>
      <c r="F37" s="11">
        <v>12.334129000000001</v>
      </c>
      <c r="G37" s="11">
        <v>26.934839</v>
      </c>
      <c r="H37" s="12">
        <v>21.224224</v>
      </c>
    </row>
    <row r="38" spans="1:8" ht="20.100000000000001" customHeight="1" x14ac:dyDescent="0.2">
      <c r="B38" s="242" t="s">
        <v>189</v>
      </c>
      <c r="C38" s="11">
        <v>9890.8953939999992</v>
      </c>
      <c r="D38" s="11">
        <v>25.612296999999998</v>
      </c>
      <c r="E38" s="11">
        <v>9.11E-3</v>
      </c>
      <c r="F38" s="11">
        <v>12.923375</v>
      </c>
      <c r="G38" s="11">
        <v>6.94</v>
      </c>
      <c r="H38" s="12">
        <v>9.4540249999999997</v>
      </c>
    </row>
    <row r="39" spans="1:8" ht="12" customHeight="1" x14ac:dyDescent="0.2">
      <c r="A39" s="225"/>
      <c r="B39" s="25" t="s">
        <v>190</v>
      </c>
      <c r="C39" s="11">
        <v>1998.9456409999998</v>
      </c>
      <c r="D39" s="11">
        <v>3.298686</v>
      </c>
      <c r="E39" s="11">
        <v>13.540379999999999</v>
      </c>
      <c r="F39" s="11">
        <v>0</v>
      </c>
      <c r="G39" s="11">
        <v>13.054838999999999</v>
      </c>
      <c r="H39" s="12">
        <v>41.717567000000003</v>
      </c>
    </row>
    <row r="40" spans="1:8" ht="12" customHeight="1" x14ac:dyDescent="0.2">
      <c r="A40" s="225"/>
      <c r="B40" s="25" t="s">
        <v>191</v>
      </c>
      <c r="C40" s="11">
        <v>7209.1159579999985</v>
      </c>
      <c r="D40" s="11">
        <v>0.45774500000000001</v>
      </c>
      <c r="E40" s="11">
        <v>3.3000000000000003E-5</v>
      </c>
      <c r="F40" s="11">
        <v>0</v>
      </c>
      <c r="G40" s="11">
        <v>6.94</v>
      </c>
      <c r="H40" s="12">
        <v>0</v>
      </c>
    </row>
    <row r="41" spans="1:8" ht="12" customHeight="1" x14ac:dyDescent="0.2">
      <c r="A41" s="225"/>
      <c r="B41" s="25" t="s">
        <v>197</v>
      </c>
      <c r="C41" s="11">
        <v>3253.5328710000003</v>
      </c>
      <c r="D41" s="11">
        <v>31.850014000000002</v>
      </c>
      <c r="E41" s="11">
        <v>7.0043970000000009</v>
      </c>
      <c r="F41" s="11">
        <v>0</v>
      </c>
      <c r="G41" s="11">
        <v>0</v>
      </c>
      <c r="H41" s="12">
        <v>0</v>
      </c>
    </row>
    <row r="42" spans="1:8" ht="12" customHeight="1" x14ac:dyDescent="0.2">
      <c r="A42" s="225"/>
      <c r="B42" s="25" t="s">
        <v>198</v>
      </c>
      <c r="C42" s="11">
        <v>862.14233699999988</v>
      </c>
      <c r="D42" s="11">
        <v>58.177429999999994</v>
      </c>
      <c r="E42" s="11">
        <v>2.2690000000000001</v>
      </c>
      <c r="F42" s="11">
        <v>3.0577E-2</v>
      </c>
      <c r="G42" s="11">
        <v>0</v>
      </c>
      <c r="H42" s="12">
        <v>5.0748249999999997</v>
      </c>
    </row>
    <row r="43" spans="1:8" ht="12" customHeight="1" x14ac:dyDescent="0.2">
      <c r="A43" s="225"/>
      <c r="B43" s="25" t="s">
        <v>194</v>
      </c>
      <c r="C43" s="11">
        <v>57.935568000000785</v>
      </c>
      <c r="D43" s="11">
        <v>4.0000000041118255E-6</v>
      </c>
      <c r="E43" s="11">
        <v>1.0000000045806701E-6</v>
      </c>
      <c r="F43" s="11">
        <v>0</v>
      </c>
      <c r="G43" s="11">
        <v>0</v>
      </c>
      <c r="H43" s="12">
        <v>0</v>
      </c>
    </row>
    <row r="44" spans="1:8" ht="20.100000000000001" customHeight="1" x14ac:dyDescent="0.2">
      <c r="B44" s="26" t="s">
        <v>153</v>
      </c>
      <c r="C44" s="11">
        <v>2720.7515469999994</v>
      </c>
      <c r="D44" s="11">
        <v>681.01494700000001</v>
      </c>
      <c r="E44" s="11">
        <v>521.84122600000001</v>
      </c>
      <c r="F44" s="11">
        <v>84.595521999999988</v>
      </c>
      <c r="G44" s="11">
        <v>44.076817999999996</v>
      </c>
      <c r="H44" s="12">
        <v>14.302762000000001</v>
      </c>
    </row>
    <row r="45" spans="1:8" ht="12" customHeight="1" x14ac:dyDescent="0.2">
      <c r="A45" s="225"/>
      <c r="B45" s="25" t="s">
        <v>187</v>
      </c>
      <c r="C45" s="11">
        <v>1275.3427359999996</v>
      </c>
      <c r="D45" s="11">
        <v>58.667515999999999</v>
      </c>
      <c r="E45" s="11">
        <v>516.44122600000003</v>
      </c>
      <c r="F45" s="11">
        <v>13.311821999999999</v>
      </c>
      <c r="G45" s="11">
        <v>37.540453999999997</v>
      </c>
      <c r="H45" s="12">
        <v>8.5659200000000002</v>
      </c>
    </row>
    <row r="46" spans="1:8" ht="12" customHeight="1" x14ac:dyDescent="0.2">
      <c r="A46" s="225"/>
      <c r="B46" s="25" t="s">
        <v>188</v>
      </c>
      <c r="C46" s="11">
        <v>1445.372304</v>
      </c>
      <c r="D46" s="11">
        <v>622.34743100000003</v>
      </c>
      <c r="E46" s="11">
        <v>5.4</v>
      </c>
      <c r="F46" s="11">
        <v>71.283698000000001</v>
      </c>
      <c r="G46" s="11">
        <v>6.5363629999999997</v>
      </c>
      <c r="H46" s="12">
        <v>5.7368420000000002</v>
      </c>
    </row>
    <row r="47" spans="1:8" s="243" customFormat="1" ht="20.100000000000001" customHeight="1" x14ac:dyDescent="0.2">
      <c r="B47" s="245" t="s">
        <v>327</v>
      </c>
      <c r="C47" s="11">
        <v>330.41200200000003</v>
      </c>
      <c r="D47" s="11">
        <v>0</v>
      </c>
      <c r="E47" s="11">
        <v>0</v>
      </c>
      <c r="F47" s="11">
        <v>3.9785200000000001</v>
      </c>
      <c r="G47" s="11">
        <v>0</v>
      </c>
      <c r="H47" s="12">
        <v>0</v>
      </c>
    </row>
    <row r="48" spans="1:8" s="243" customFormat="1" ht="12" customHeight="1" x14ac:dyDescent="0.2">
      <c r="A48" s="246"/>
      <c r="B48" s="247" t="s">
        <v>328</v>
      </c>
      <c r="C48" s="11">
        <v>90.399265999999997</v>
      </c>
      <c r="D48" s="11">
        <v>0.15021000000000001</v>
      </c>
      <c r="E48" s="11">
        <v>4.2398999999999999E-2</v>
      </c>
      <c r="F48" s="11">
        <v>8.3783499999999993</v>
      </c>
      <c r="G48" s="11">
        <v>0</v>
      </c>
      <c r="H48" s="12">
        <v>3.8064000000000001E-2</v>
      </c>
    </row>
    <row r="49" spans="1:9" s="258" customFormat="1" ht="5.0999999999999996" customHeight="1" x14ac:dyDescent="0.15">
      <c r="C49" s="275"/>
      <c r="D49" s="276"/>
      <c r="E49" s="276"/>
      <c r="F49" s="276"/>
      <c r="G49" s="276"/>
    </row>
    <row r="50" spans="1:9" ht="29.1" customHeight="1" x14ac:dyDescent="0.2">
      <c r="A50" s="277" t="s">
        <v>3</v>
      </c>
      <c r="B50" s="446" t="s">
        <v>236</v>
      </c>
      <c r="C50" s="446"/>
      <c r="D50" s="446"/>
      <c r="E50" s="446"/>
      <c r="F50" s="446"/>
      <c r="G50" s="446"/>
      <c r="H50" s="446"/>
      <c r="I50" s="231"/>
    </row>
    <row r="52" spans="1:9" x14ac:dyDescent="0.2">
      <c r="B52" s="278"/>
    </row>
  </sheetData>
  <mergeCells count="1">
    <mergeCell ref="B50:H50"/>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39D70-AE0D-452B-B5B0-E8B230E35C72}">
  <sheetPr>
    <pageSetUpPr fitToPage="1"/>
  </sheetPr>
  <dimension ref="A1:I52"/>
  <sheetViews>
    <sheetView showGridLines="0" zoomScaleNormal="100" zoomScaleSheetLayoutView="100" workbookViewId="0"/>
  </sheetViews>
  <sheetFormatPr defaultColWidth="9.140625" defaultRowHeight="12" x14ac:dyDescent="0.2"/>
  <cols>
    <col min="1" max="1" width="1.7109375" style="48" customWidth="1"/>
    <col min="2" max="2" width="32.85546875" style="48" customWidth="1"/>
    <col min="3" max="7" width="12.7109375" style="48" customWidth="1"/>
    <col min="8" max="9" width="1.7109375" style="48" customWidth="1"/>
    <col min="10" max="16384" width="9.140625" style="48"/>
  </cols>
  <sheetData>
    <row r="1" spans="1:8" s="227" customFormat="1" ht="16.5" x14ac:dyDescent="0.3">
      <c r="A1" s="56"/>
      <c r="B1" s="56" t="s">
        <v>264</v>
      </c>
      <c r="C1" s="56"/>
      <c r="D1" s="56"/>
      <c r="E1" s="56"/>
      <c r="F1" s="56"/>
      <c r="G1" s="56"/>
      <c r="H1" s="56"/>
    </row>
    <row r="2" spans="1:8" s="228" customFormat="1" ht="14.25" x14ac:dyDescent="0.2">
      <c r="B2" s="228" t="s">
        <v>322</v>
      </c>
    </row>
    <row r="3" spans="1:8" s="225" customFormat="1" ht="21" customHeight="1" x14ac:dyDescent="0.2">
      <c r="A3" s="229"/>
      <c r="B3" s="218" t="s">
        <v>566</v>
      </c>
      <c r="C3" s="218"/>
      <c r="D3" s="218"/>
      <c r="E3" s="218"/>
      <c r="F3" s="218"/>
      <c r="G3" s="230" t="s">
        <v>241</v>
      </c>
      <c r="H3" s="218"/>
    </row>
    <row r="4" spans="1:8" ht="20.100000000000001" customHeight="1" x14ac:dyDescent="0.2">
      <c r="A4" s="234"/>
      <c r="B4" s="262"/>
      <c r="C4" s="263" t="s">
        <v>25</v>
      </c>
      <c r="D4" s="263" t="s">
        <v>35</v>
      </c>
      <c r="E4" s="263" t="s">
        <v>24</v>
      </c>
      <c r="F4" s="263" t="s">
        <v>40</v>
      </c>
      <c r="G4" s="299" t="s">
        <v>43</v>
      </c>
      <c r="H4" s="231"/>
    </row>
    <row r="5" spans="1:8" s="240" customFormat="1" ht="20.100000000000001" customHeight="1" x14ac:dyDescent="0.25">
      <c r="A5" s="236"/>
      <c r="B5" s="26" t="s">
        <v>55</v>
      </c>
      <c r="C5" s="12">
        <v>84825.254742000005</v>
      </c>
      <c r="D5" s="12">
        <v>11800.469853000001</v>
      </c>
      <c r="E5" s="12">
        <v>33194.444037000001</v>
      </c>
      <c r="F5" s="12">
        <v>7130.2749100000001</v>
      </c>
      <c r="G5" s="12">
        <v>7798.2756570000001</v>
      </c>
    </row>
    <row r="6" spans="1:8" ht="20.100000000000001" customHeight="1" x14ac:dyDescent="0.2">
      <c r="B6" s="26" t="s">
        <v>316</v>
      </c>
      <c r="C6" s="12">
        <v>41256.851626000003</v>
      </c>
      <c r="D6" s="12">
        <v>7813.6931750000012</v>
      </c>
      <c r="E6" s="12">
        <v>16981.837697999999</v>
      </c>
      <c r="F6" s="12">
        <v>2760.4469010000007</v>
      </c>
      <c r="G6" s="12">
        <v>3178.7573039999993</v>
      </c>
    </row>
    <row r="7" spans="1:8" ht="12" customHeight="1" x14ac:dyDescent="0.2">
      <c r="A7" s="225"/>
      <c r="B7" s="25" t="s">
        <v>187</v>
      </c>
      <c r="C7" s="12">
        <v>18039.093601</v>
      </c>
      <c r="D7" s="12">
        <v>1161.5228279999999</v>
      </c>
      <c r="E7" s="12">
        <v>4324.1766749999988</v>
      </c>
      <c r="F7" s="12">
        <v>388.58873299999999</v>
      </c>
      <c r="G7" s="10">
        <v>722.55842599999983</v>
      </c>
    </row>
    <row r="8" spans="1:8" ht="12" customHeight="1" x14ac:dyDescent="0.2">
      <c r="A8" s="225"/>
      <c r="B8" s="25" t="s">
        <v>188</v>
      </c>
      <c r="C8" s="12">
        <v>23217.758015000003</v>
      </c>
      <c r="D8" s="12">
        <v>6652.1703420000013</v>
      </c>
      <c r="E8" s="12">
        <v>12657.661016</v>
      </c>
      <c r="F8" s="12">
        <v>2371.8581580000005</v>
      </c>
      <c r="G8" s="10">
        <v>2456.1988679999995</v>
      </c>
    </row>
    <row r="9" spans="1:8" ht="20.100000000000001" customHeight="1" x14ac:dyDescent="0.2">
      <c r="B9" s="26" t="s">
        <v>152</v>
      </c>
      <c r="C9" s="12">
        <v>34898.258160999998</v>
      </c>
      <c r="D9" s="12">
        <v>3441.8139029999993</v>
      </c>
      <c r="E9" s="12">
        <v>14817.562604999997</v>
      </c>
      <c r="F9" s="12">
        <v>3092.9464660000003</v>
      </c>
      <c r="G9" s="12">
        <v>2789.226549</v>
      </c>
    </row>
    <row r="10" spans="1:8" ht="12" customHeight="1" x14ac:dyDescent="0.2">
      <c r="A10" s="225"/>
      <c r="B10" s="25" t="s">
        <v>187</v>
      </c>
      <c r="C10" s="12">
        <v>17414.379825999997</v>
      </c>
      <c r="D10" s="12">
        <v>747.2396369999999</v>
      </c>
      <c r="E10" s="12">
        <v>5837.9893269999993</v>
      </c>
      <c r="F10" s="12">
        <v>1211.3285120000003</v>
      </c>
      <c r="G10" s="10">
        <v>623.60912900000005</v>
      </c>
    </row>
    <row r="11" spans="1:8" ht="12" customHeight="1" x14ac:dyDescent="0.2">
      <c r="A11" s="225"/>
      <c r="B11" s="25" t="s">
        <v>188</v>
      </c>
      <c r="C11" s="12">
        <v>17483.880823</v>
      </c>
      <c r="D11" s="12">
        <v>2694.5727619999993</v>
      </c>
      <c r="E11" s="12">
        <v>8979.5737679999984</v>
      </c>
      <c r="F11" s="12">
        <v>1881.6159450000002</v>
      </c>
      <c r="G11" s="10">
        <v>2165.6169130000003</v>
      </c>
    </row>
    <row r="12" spans="1:8" ht="20.100000000000001" customHeight="1" x14ac:dyDescent="0.2">
      <c r="B12" s="242" t="s">
        <v>189</v>
      </c>
      <c r="C12" s="12">
        <v>20424.404474999999</v>
      </c>
      <c r="D12" s="12">
        <v>2653.5102419999994</v>
      </c>
      <c r="E12" s="12">
        <v>6718.0589230000005</v>
      </c>
      <c r="F12" s="12">
        <v>1814.3931489999995</v>
      </c>
      <c r="G12" s="12">
        <v>1810.3588660000003</v>
      </c>
    </row>
    <row r="13" spans="1:8" ht="12" customHeight="1" x14ac:dyDescent="0.2">
      <c r="A13" s="225"/>
      <c r="B13" s="25" t="s">
        <v>190</v>
      </c>
      <c r="C13" s="12">
        <v>8426.2347010000012</v>
      </c>
      <c r="D13" s="12">
        <v>502.60127700000004</v>
      </c>
      <c r="E13" s="12">
        <v>4592.3617690000001</v>
      </c>
      <c r="F13" s="12">
        <v>602.09993699999995</v>
      </c>
      <c r="G13" s="10">
        <v>539.19418999999994</v>
      </c>
    </row>
    <row r="14" spans="1:8" ht="12" customHeight="1" x14ac:dyDescent="0.2">
      <c r="A14" s="225"/>
      <c r="B14" s="25" t="s">
        <v>191</v>
      </c>
      <c r="C14" s="12">
        <v>2633.2355589999997</v>
      </c>
      <c r="D14" s="12">
        <v>168.46516300000002</v>
      </c>
      <c r="E14" s="12">
        <v>750.15303099999994</v>
      </c>
      <c r="F14" s="12">
        <v>198.112685</v>
      </c>
      <c r="G14" s="10">
        <v>262.211251</v>
      </c>
    </row>
    <row r="15" spans="1:8" ht="12" customHeight="1" x14ac:dyDescent="0.2">
      <c r="A15" s="225"/>
      <c r="B15" s="25" t="s">
        <v>197</v>
      </c>
      <c r="C15" s="12">
        <v>1206.2494260000001</v>
      </c>
      <c r="D15" s="12">
        <v>30.687987000000003</v>
      </c>
      <c r="E15" s="12">
        <v>1344.2486819999999</v>
      </c>
      <c r="F15" s="12">
        <v>357.46389099999999</v>
      </c>
      <c r="G15" s="10">
        <v>115.06477099999999</v>
      </c>
    </row>
    <row r="16" spans="1:8" ht="12" customHeight="1" x14ac:dyDescent="0.2">
      <c r="A16" s="225"/>
      <c r="B16" s="25" t="s">
        <v>198</v>
      </c>
      <c r="C16" s="12">
        <v>2092.1252789999999</v>
      </c>
      <c r="D16" s="12">
        <v>79.340209999999999</v>
      </c>
      <c r="E16" s="12">
        <v>1362.8267729999998</v>
      </c>
      <c r="F16" s="12">
        <v>120.24433499999999</v>
      </c>
      <c r="G16" s="10">
        <v>62.102643000000008</v>
      </c>
    </row>
    <row r="17" spans="1:9" ht="12" customHeight="1" x14ac:dyDescent="0.2">
      <c r="A17" s="225"/>
      <c r="B17" s="25" t="s">
        <v>194</v>
      </c>
      <c r="C17" s="12">
        <v>116.00872099999833</v>
      </c>
      <c r="D17" s="12">
        <v>7.2090240000002268</v>
      </c>
      <c r="E17" s="12">
        <v>49.913426999997682</v>
      </c>
      <c r="F17" s="12">
        <v>0.63246900000103778</v>
      </c>
      <c r="G17" s="10">
        <v>0.29482799999959752</v>
      </c>
    </row>
    <row r="18" spans="1:9" ht="20.100000000000001" customHeight="1" x14ac:dyDescent="0.2">
      <c r="B18" s="26" t="s">
        <v>153</v>
      </c>
      <c r="C18" s="12">
        <v>8670.1939300000013</v>
      </c>
      <c r="D18" s="12">
        <v>544.91275400000006</v>
      </c>
      <c r="E18" s="12">
        <v>1395.0942070000001</v>
      </c>
      <c r="F18" s="12">
        <v>1276.882525</v>
      </c>
      <c r="G18" s="12">
        <v>1830.2932820000001</v>
      </c>
    </row>
    <row r="19" spans="1:9" ht="12" customHeight="1" x14ac:dyDescent="0.2">
      <c r="A19" s="225"/>
      <c r="B19" s="25" t="s">
        <v>187</v>
      </c>
      <c r="C19" s="12">
        <v>4930.5564700000004</v>
      </c>
      <c r="D19" s="12">
        <v>287.04968200000002</v>
      </c>
      <c r="E19" s="12">
        <v>803.65169700000001</v>
      </c>
      <c r="F19" s="12">
        <v>660.75697899999989</v>
      </c>
      <c r="G19" s="10">
        <v>626.67693499999996</v>
      </c>
    </row>
    <row r="20" spans="1:9" ht="12" customHeight="1" x14ac:dyDescent="0.2">
      <c r="A20" s="225"/>
      <c r="B20" s="25" t="s">
        <v>188</v>
      </c>
      <c r="C20" s="12">
        <v>3739.5866820000001</v>
      </c>
      <c r="D20" s="12">
        <v>257.86406700000003</v>
      </c>
      <c r="E20" s="12">
        <v>591.46171100000004</v>
      </c>
      <c r="F20" s="12">
        <v>616.12553700000001</v>
      </c>
      <c r="G20" s="10">
        <v>1203.6158380000002</v>
      </c>
    </row>
    <row r="21" spans="1:9" ht="20.100000000000001" customHeight="1" x14ac:dyDescent="0.2">
      <c r="B21" s="26" t="s">
        <v>199</v>
      </c>
      <c r="C21" s="12">
        <v>55335.832926999989</v>
      </c>
      <c r="D21" s="12">
        <v>9839.5706179999997</v>
      </c>
      <c r="E21" s="12">
        <v>20142.218755000002</v>
      </c>
      <c r="F21" s="12">
        <v>3504.789788</v>
      </c>
      <c r="G21" s="12">
        <v>4325.6278169999996</v>
      </c>
    </row>
    <row r="22" spans="1:9" x14ac:dyDescent="0.2">
      <c r="B22" s="22" t="s">
        <v>172</v>
      </c>
      <c r="C22" s="12">
        <v>20931.095827999998</v>
      </c>
      <c r="D22" s="12">
        <v>4303.0202269999991</v>
      </c>
      <c r="E22" s="12">
        <v>8902.6356390000019</v>
      </c>
      <c r="F22" s="12">
        <v>1940.1849540000001</v>
      </c>
      <c r="G22" s="12">
        <v>2330.9403349999998</v>
      </c>
    </row>
    <row r="23" spans="1:9" x14ac:dyDescent="0.2">
      <c r="B23" s="22" t="s">
        <v>200</v>
      </c>
      <c r="C23" s="12">
        <v>34404.737098999991</v>
      </c>
      <c r="D23" s="12">
        <v>5536.5503910000007</v>
      </c>
      <c r="E23" s="12">
        <v>11239.583116</v>
      </c>
      <c r="F23" s="12">
        <v>1564.604834</v>
      </c>
      <c r="G23" s="12">
        <v>1994.687482</v>
      </c>
    </row>
    <row r="24" spans="1:9" ht="12" customHeight="1" x14ac:dyDescent="0.2">
      <c r="A24" s="225"/>
      <c r="B24" s="24" t="s">
        <v>119</v>
      </c>
      <c r="C24" s="12">
        <v>14674.241603</v>
      </c>
      <c r="D24" s="12">
        <v>1044.0497040000002</v>
      </c>
      <c r="E24" s="12">
        <v>4314.6500460000007</v>
      </c>
      <c r="F24" s="12">
        <v>1665.9867969999998</v>
      </c>
      <c r="G24" s="10">
        <v>1638.070215</v>
      </c>
    </row>
    <row r="25" spans="1:9" ht="12" customHeight="1" x14ac:dyDescent="0.2">
      <c r="A25" s="225"/>
      <c r="B25" s="24" t="s">
        <v>120</v>
      </c>
      <c r="C25" s="12">
        <v>9967.4621970000007</v>
      </c>
      <c r="D25" s="12">
        <v>661.73280400000021</v>
      </c>
      <c r="E25" s="12">
        <v>5300.6632489999993</v>
      </c>
      <c r="F25" s="12">
        <v>1343.6985569999999</v>
      </c>
      <c r="G25" s="10">
        <v>1051.1802860000003</v>
      </c>
    </row>
    <row r="26" spans="1:9" ht="12" customHeight="1" x14ac:dyDescent="0.2">
      <c r="A26" s="225"/>
      <c r="B26" s="24" t="s">
        <v>121</v>
      </c>
      <c r="C26" s="12">
        <v>3135.4766680000002</v>
      </c>
      <c r="D26" s="12">
        <v>144.33006399999999</v>
      </c>
      <c r="E26" s="12">
        <v>2212.8058449999999</v>
      </c>
      <c r="F26" s="12">
        <v>487.27802999999994</v>
      </c>
      <c r="G26" s="10">
        <v>381.35988399999997</v>
      </c>
    </row>
    <row r="27" spans="1:9" ht="12" customHeight="1" x14ac:dyDescent="0.2">
      <c r="A27" s="225"/>
      <c r="B27" s="24" t="s">
        <v>122</v>
      </c>
      <c r="C27" s="12">
        <v>1712.3468889999999</v>
      </c>
      <c r="D27" s="12">
        <v>110.78532800000001</v>
      </c>
      <c r="E27" s="12">
        <v>1224.1228079999998</v>
      </c>
      <c r="F27" s="12">
        <v>128.53139999999999</v>
      </c>
      <c r="G27" s="10">
        <v>402.062455</v>
      </c>
    </row>
    <row r="28" spans="1:9" s="243" customFormat="1" ht="20.100000000000001" customHeight="1" x14ac:dyDescent="0.2">
      <c r="B28" s="245" t="s">
        <v>327</v>
      </c>
      <c r="C28" s="12">
        <v>1438.0169169999997</v>
      </c>
      <c r="D28" s="12">
        <v>383.937769</v>
      </c>
      <c r="E28" s="12">
        <v>1264.6440660000001</v>
      </c>
      <c r="F28" s="12">
        <v>840.76772300000005</v>
      </c>
      <c r="G28" s="312">
        <v>388.76073799999995</v>
      </c>
    </row>
    <row r="29" spans="1:9" s="243" customFormat="1" ht="12" customHeight="1" x14ac:dyDescent="0.2">
      <c r="A29" s="246"/>
      <c r="B29" s="247" t="s">
        <v>328</v>
      </c>
      <c r="C29" s="12">
        <v>1831.3543239999999</v>
      </c>
      <c r="D29" s="12">
        <v>4299.738437</v>
      </c>
      <c r="E29" s="12">
        <v>931.36182199999996</v>
      </c>
      <c r="F29" s="12">
        <v>423.76758599999999</v>
      </c>
      <c r="G29" s="275">
        <v>252.166877</v>
      </c>
    </row>
    <row r="30" spans="1:9" s="243" customFormat="1" ht="3" customHeight="1" x14ac:dyDescent="0.2">
      <c r="A30" s="246"/>
      <c r="B30" s="247"/>
      <c r="C30" s="297"/>
      <c r="D30" s="9"/>
      <c r="E30" s="9"/>
      <c r="F30" s="9"/>
      <c r="G30" s="10"/>
      <c r="H30" s="253"/>
    </row>
    <row r="31" spans="1:9" s="240" customFormat="1" ht="20.100000000000001" customHeight="1" x14ac:dyDescent="0.25">
      <c r="A31" s="313"/>
      <c r="B31" s="314" t="s">
        <v>56</v>
      </c>
      <c r="C31" s="315">
        <v>1167.1318650000001</v>
      </c>
      <c r="D31" s="315">
        <v>48.619568999999998</v>
      </c>
      <c r="E31" s="315">
        <v>562.57878099999994</v>
      </c>
      <c r="F31" s="315">
        <v>1193.4062959999999</v>
      </c>
      <c r="G31" s="316">
        <v>601.48111700000004</v>
      </c>
      <c r="H31" s="317"/>
      <c r="I31" s="243"/>
    </row>
    <row r="32" spans="1:9" ht="20.100000000000001" customHeight="1" x14ac:dyDescent="0.2">
      <c r="B32" s="26" t="s">
        <v>316</v>
      </c>
      <c r="C32" s="12">
        <v>496.81708199999997</v>
      </c>
      <c r="D32" s="12">
        <v>14.395280999999999</v>
      </c>
      <c r="E32" s="12">
        <v>258.82556099999999</v>
      </c>
      <c r="F32" s="12">
        <v>53.817965000000001</v>
      </c>
      <c r="G32" s="12">
        <v>414.77497200000005</v>
      </c>
    </row>
    <row r="33" spans="1:7" ht="12" customHeight="1" x14ac:dyDescent="0.2">
      <c r="A33" s="225"/>
      <c r="B33" s="25" t="s">
        <v>187</v>
      </c>
      <c r="C33" s="12">
        <v>220.81217399999997</v>
      </c>
      <c r="D33" s="12">
        <v>6.7825189999999997</v>
      </c>
      <c r="E33" s="12">
        <v>160.11933999999999</v>
      </c>
      <c r="F33" s="12">
        <v>29.103409000000003</v>
      </c>
      <c r="G33" s="10">
        <v>295.73668300000003</v>
      </c>
    </row>
    <row r="34" spans="1:7" ht="12" customHeight="1" x14ac:dyDescent="0.2">
      <c r="A34" s="225"/>
      <c r="B34" s="25" t="s">
        <v>188</v>
      </c>
      <c r="C34" s="12">
        <v>276.00490400000001</v>
      </c>
      <c r="D34" s="12">
        <v>7.6127610000000008</v>
      </c>
      <c r="E34" s="12">
        <v>98.706218000000007</v>
      </c>
      <c r="F34" s="12">
        <v>24.714556000000002</v>
      </c>
      <c r="G34" s="10">
        <v>119.038285</v>
      </c>
    </row>
    <row r="35" spans="1:7" ht="20.100000000000001" customHeight="1" x14ac:dyDescent="0.2">
      <c r="B35" s="26" t="s">
        <v>152</v>
      </c>
      <c r="C35" s="12">
        <v>625.77214400000003</v>
      </c>
      <c r="D35" s="12">
        <v>34.224786999999999</v>
      </c>
      <c r="E35" s="12">
        <v>289.32227999999998</v>
      </c>
      <c r="F35" s="12">
        <v>1120.5089949999999</v>
      </c>
      <c r="G35" s="12">
        <v>182.83185400000002</v>
      </c>
    </row>
    <row r="36" spans="1:7" ht="12" customHeight="1" x14ac:dyDescent="0.2">
      <c r="A36" s="225"/>
      <c r="B36" s="25" t="s">
        <v>187</v>
      </c>
      <c r="C36" s="12">
        <v>241.729446</v>
      </c>
      <c r="D36" s="12">
        <v>28.96236</v>
      </c>
      <c r="E36" s="12">
        <v>96.239936</v>
      </c>
      <c r="F36" s="12">
        <v>34.066322999999997</v>
      </c>
      <c r="G36" s="10">
        <v>77.053727000000009</v>
      </c>
    </row>
    <row r="37" spans="1:7" ht="12" customHeight="1" x14ac:dyDescent="0.2">
      <c r="A37" s="225"/>
      <c r="B37" s="25" t="s">
        <v>188</v>
      </c>
      <c r="C37" s="12">
        <v>384.04269799999997</v>
      </c>
      <c r="D37" s="12">
        <v>5.2624269999999997</v>
      </c>
      <c r="E37" s="12">
        <v>193.08334300000001</v>
      </c>
      <c r="F37" s="12">
        <v>1086.4426719999999</v>
      </c>
      <c r="G37" s="10">
        <v>105.778127</v>
      </c>
    </row>
    <row r="38" spans="1:7" ht="20.100000000000001" customHeight="1" x14ac:dyDescent="0.2">
      <c r="B38" s="242" t="s">
        <v>189</v>
      </c>
      <c r="C38" s="12">
        <v>166.38236699999999</v>
      </c>
      <c r="D38" s="12">
        <v>33.661394999999999</v>
      </c>
      <c r="E38" s="12">
        <v>257.562456</v>
      </c>
      <c r="F38" s="12">
        <v>11.182077</v>
      </c>
      <c r="G38" s="12">
        <v>38.052666000000002</v>
      </c>
    </row>
    <row r="39" spans="1:7" ht="12" customHeight="1" x14ac:dyDescent="0.2">
      <c r="A39" s="225"/>
      <c r="B39" s="25" t="s">
        <v>190</v>
      </c>
      <c r="C39" s="12">
        <v>112.389297</v>
      </c>
      <c r="D39" s="12">
        <v>3.1599999999999998E-4</v>
      </c>
      <c r="E39" s="12">
        <v>30.624323</v>
      </c>
      <c r="F39" s="12">
        <v>0.137685</v>
      </c>
      <c r="G39" s="10">
        <v>88.190239000000005</v>
      </c>
    </row>
    <row r="40" spans="1:7" ht="12" customHeight="1" x14ac:dyDescent="0.2">
      <c r="A40" s="225"/>
      <c r="B40" s="25" t="s">
        <v>191</v>
      </c>
      <c r="C40" s="12">
        <v>38.409292000000001</v>
      </c>
      <c r="D40" s="12">
        <v>9.5500000000000001E-4</v>
      </c>
      <c r="E40" s="12">
        <v>1.1359999999999999</v>
      </c>
      <c r="F40" s="12">
        <v>29.896925000000003</v>
      </c>
      <c r="G40" s="10">
        <v>41.670197999999999</v>
      </c>
    </row>
    <row r="41" spans="1:7" ht="12" customHeight="1" x14ac:dyDescent="0.2">
      <c r="A41" s="225"/>
      <c r="B41" s="25" t="s">
        <v>197</v>
      </c>
      <c r="C41" s="12">
        <v>6.4020000000000001</v>
      </c>
      <c r="D41" s="12">
        <v>0.56211900000000004</v>
      </c>
      <c r="E41" s="12">
        <v>0</v>
      </c>
      <c r="F41" s="12">
        <v>1076.0502739999999</v>
      </c>
      <c r="G41" s="10">
        <v>1.5900000000000001E-3</v>
      </c>
    </row>
    <row r="42" spans="1:7" ht="12" customHeight="1" x14ac:dyDescent="0.2">
      <c r="A42" s="225"/>
      <c r="B42" s="25" t="s">
        <v>198</v>
      </c>
      <c r="C42" s="12">
        <v>302.179687</v>
      </c>
      <c r="D42" s="12">
        <v>0</v>
      </c>
      <c r="E42" s="12">
        <v>5.0000000000000001E-4</v>
      </c>
      <c r="F42" s="12">
        <v>3.2420329999999997</v>
      </c>
      <c r="G42" s="10">
        <v>8.8671599999999984</v>
      </c>
    </row>
    <row r="43" spans="1:7" ht="12" customHeight="1" x14ac:dyDescent="0.2">
      <c r="A43" s="225"/>
      <c r="B43" s="25" t="s">
        <v>194</v>
      </c>
      <c r="C43" s="12">
        <v>9.5010000000002037E-3</v>
      </c>
      <c r="D43" s="12">
        <v>2.0000000020559128E-6</v>
      </c>
      <c r="E43" s="12">
        <v>-9.9900000003572131E-4</v>
      </c>
      <c r="F43" s="12">
        <v>9.9999988378840499E-7</v>
      </c>
      <c r="G43" s="10">
        <v>6.0500010000000088</v>
      </c>
    </row>
    <row r="44" spans="1:7" ht="20.100000000000001" customHeight="1" x14ac:dyDescent="0.2">
      <c r="B44" s="26" t="s">
        <v>153</v>
      </c>
      <c r="C44" s="12">
        <v>44.542635999999995</v>
      </c>
      <c r="D44" s="12">
        <v>0</v>
      </c>
      <c r="E44" s="12">
        <v>14.449938</v>
      </c>
      <c r="F44" s="12">
        <v>19.079333000000002</v>
      </c>
      <c r="G44" s="12">
        <v>3.8737839999999997</v>
      </c>
    </row>
    <row r="45" spans="1:7" ht="12" customHeight="1" x14ac:dyDescent="0.2">
      <c r="A45" s="225"/>
      <c r="B45" s="25" t="s">
        <v>187</v>
      </c>
      <c r="C45" s="12">
        <v>32.624136</v>
      </c>
      <c r="D45" s="12">
        <v>0</v>
      </c>
      <c r="E45" s="12">
        <v>14.449938</v>
      </c>
      <c r="F45" s="12">
        <v>0</v>
      </c>
      <c r="G45" s="10">
        <v>1.651448</v>
      </c>
    </row>
    <row r="46" spans="1:7" ht="12" customHeight="1" x14ac:dyDescent="0.2">
      <c r="A46" s="225"/>
      <c r="B46" s="25" t="s">
        <v>188</v>
      </c>
      <c r="C46" s="12">
        <v>11.9055</v>
      </c>
      <c r="D46" s="12">
        <v>0</v>
      </c>
      <c r="E46" s="12">
        <v>0</v>
      </c>
      <c r="F46" s="12">
        <v>19.079333000000002</v>
      </c>
      <c r="G46" s="10">
        <v>2.2223359999999999</v>
      </c>
    </row>
    <row r="47" spans="1:7" s="243" customFormat="1" ht="20.100000000000001" customHeight="1" x14ac:dyDescent="0.2">
      <c r="B47" s="245" t="s">
        <v>327</v>
      </c>
      <c r="C47" s="12">
        <v>0</v>
      </c>
      <c r="D47" s="12">
        <v>0</v>
      </c>
      <c r="E47" s="12">
        <v>0</v>
      </c>
      <c r="F47" s="12">
        <v>0</v>
      </c>
      <c r="G47" s="312">
        <v>0</v>
      </c>
    </row>
    <row r="48" spans="1:7" s="243" customFormat="1" ht="12" customHeight="1" x14ac:dyDescent="0.2">
      <c r="A48" s="246"/>
      <c r="B48" s="247" t="s">
        <v>328</v>
      </c>
      <c r="C48" s="12">
        <v>1.52382</v>
      </c>
      <c r="D48" s="12">
        <v>34.050359999999998</v>
      </c>
      <c r="E48" s="12">
        <v>0</v>
      </c>
      <c r="F48" s="12">
        <v>9.5570699999999995</v>
      </c>
      <c r="G48" s="275">
        <v>1.8606130000000001</v>
      </c>
    </row>
    <row r="49" spans="1:8" s="258" customFormat="1" ht="5.0999999999999996" customHeight="1" x14ac:dyDescent="0.2">
      <c r="C49" s="276"/>
      <c r="D49" s="276"/>
      <c r="E49" s="276"/>
      <c r="F49" s="276"/>
    </row>
    <row r="50" spans="1:8" ht="29.1" customHeight="1" x14ac:dyDescent="0.2">
      <c r="A50" s="277" t="s">
        <v>3</v>
      </c>
      <c r="B50" s="446" t="s">
        <v>236</v>
      </c>
      <c r="C50" s="446"/>
      <c r="D50" s="446"/>
      <c r="E50" s="446"/>
      <c r="F50" s="446"/>
      <c r="G50" s="446"/>
      <c r="H50" s="231"/>
    </row>
    <row r="52" spans="1:8" x14ac:dyDescent="0.2">
      <c r="B52" s="278"/>
    </row>
  </sheetData>
  <mergeCells count="1">
    <mergeCell ref="B50:G50"/>
  </mergeCells>
  <conditionalFormatting sqref="C53:G61">
    <cfRule type="cellIs" dxfId="0" priority="1" operator="greaterThan">
      <formula>0.01</formula>
    </cfRule>
  </conditionalFormatting>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22452-6F33-4FEF-92DA-F04A3CFF8DBB}">
  <sheetPr>
    <pageSetUpPr fitToPage="1"/>
  </sheetPr>
  <dimension ref="A1:J50"/>
  <sheetViews>
    <sheetView showGridLines="0" zoomScaleNormal="100" zoomScaleSheetLayoutView="100" workbookViewId="0"/>
  </sheetViews>
  <sheetFormatPr defaultColWidth="9.140625" defaultRowHeight="12" x14ac:dyDescent="0.2"/>
  <cols>
    <col min="1" max="1" width="0.5703125" style="48" customWidth="1"/>
    <col min="2" max="6" width="12.7109375" style="48" customWidth="1"/>
    <col min="7" max="7" width="1.7109375" style="48" customWidth="1"/>
    <col min="8" max="8" width="31.5703125" style="48" customWidth="1"/>
    <col min="9" max="9" width="2.28515625" style="48" customWidth="1"/>
    <col min="10" max="10" width="1.7109375" style="48" customWidth="1"/>
    <col min="11" max="16384" width="9.140625" style="48"/>
  </cols>
  <sheetData>
    <row r="1" spans="1:10" s="227" customFormat="1" ht="16.5" x14ac:dyDescent="0.3">
      <c r="A1" s="56"/>
      <c r="B1" s="56" t="s">
        <v>264</v>
      </c>
      <c r="C1" s="56"/>
      <c r="D1" s="56"/>
      <c r="E1" s="56"/>
      <c r="F1" s="56"/>
      <c r="G1" s="56"/>
      <c r="H1" s="56"/>
      <c r="I1" s="226"/>
    </row>
    <row r="2" spans="1:10" s="228" customFormat="1" ht="14.25" x14ac:dyDescent="0.2">
      <c r="B2" s="228" t="s">
        <v>322</v>
      </c>
    </row>
    <row r="3" spans="1:10" s="225" customFormat="1" ht="21" customHeight="1" x14ac:dyDescent="0.2">
      <c r="A3" s="229"/>
      <c r="B3" s="218" t="s">
        <v>566</v>
      </c>
      <c r="C3" s="218"/>
      <c r="D3" s="218"/>
      <c r="E3" s="218"/>
      <c r="F3" s="218"/>
      <c r="G3" s="218"/>
      <c r="H3" s="230" t="s">
        <v>242</v>
      </c>
      <c r="I3" s="218"/>
    </row>
    <row r="4" spans="1:10" ht="20.100000000000001" customHeight="1" x14ac:dyDescent="0.2">
      <c r="A4" s="231"/>
      <c r="B4" s="232" t="s">
        <v>29</v>
      </c>
      <c r="C4" s="232" t="s">
        <v>49</v>
      </c>
      <c r="D4" s="232" t="s">
        <v>21</v>
      </c>
      <c r="E4" s="232" t="s">
        <v>222</v>
      </c>
      <c r="F4" s="232" t="s">
        <v>223</v>
      </c>
      <c r="G4" s="238"/>
      <c r="H4" s="279"/>
    </row>
    <row r="5" spans="1:10" s="240" customFormat="1" ht="20.100000000000001" customHeight="1" x14ac:dyDescent="0.25">
      <c r="A5" s="236"/>
      <c r="B5" s="237">
        <v>14496.963566999999</v>
      </c>
      <c r="C5" s="12">
        <v>589.37709899999982</v>
      </c>
      <c r="D5" s="12">
        <v>856697.35788799997</v>
      </c>
      <c r="E5" s="12">
        <v>4823.9634930002503</v>
      </c>
      <c r="F5" s="12">
        <v>62710.980966999894</v>
      </c>
      <c r="G5" s="280"/>
      <c r="H5" s="239" t="s">
        <v>55</v>
      </c>
      <c r="I5" s="281"/>
      <c r="J5" s="282"/>
    </row>
    <row r="6" spans="1:10" ht="20.100000000000001" customHeight="1" x14ac:dyDescent="0.2">
      <c r="B6" s="241">
        <v>3315.5337059999997</v>
      </c>
      <c r="C6" s="12">
        <v>220.81204099999999</v>
      </c>
      <c r="D6" s="12">
        <v>475245.36466600001</v>
      </c>
      <c r="E6" s="12">
        <v>2728.5271739998134</v>
      </c>
      <c r="F6" s="12">
        <v>28261.517166000209</v>
      </c>
      <c r="G6" s="10"/>
      <c r="H6" s="26" t="s">
        <v>316</v>
      </c>
      <c r="I6" s="253"/>
      <c r="J6" s="253"/>
    </row>
    <row r="7" spans="1:10" ht="12" customHeight="1" x14ac:dyDescent="0.2">
      <c r="A7" s="225"/>
      <c r="B7" s="15">
        <v>597.67375499999991</v>
      </c>
      <c r="C7" s="10">
        <v>40.869149000000007</v>
      </c>
      <c r="D7" s="10">
        <v>117910.53859699999</v>
      </c>
      <c r="E7" s="10">
        <v>221.66139999986626</v>
      </c>
      <c r="F7" s="10">
        <v>6290.8159980001219</v>
      </c>
      <c r="G7" s="10"/>
      <c r="H7" s="25" t="s">
        <v>187</v>
      </c>
      <c r="I7" s="253"/>
      <c r="J7" s="253"/>
    </row>
    <row r="8" spans="1:10" ht="12" customHeight="1" x14ac:dyDescent="0.2">
      <c r="A8" s="225"/>
      <c r="B8" s="15">
        <v>2717.8599399999998</v>
      </c>
      <c r="C8" s="10">
        <v>179.94288599999999</v>
      </c>
      <c r="D8" s="10">
        <v>357334.82605500001</v>
      </c>
      <c r="E8" s="10">
        <v>2506.8657709999825</v>
      </c>
      <c r="F8" s="10">
        <v>21970.701243999996</v>
      </c>
      <c r="G8" s="10"/>
      <c r="H8" s="25" t="s">
        <v>188</v>
      </c>
      <c r="I8" s="253"/>
      <c r="J8" s="253"/>
    </row>
    <row r="9" spans="1:10" ht="20.100000000000001" customHeight="1" x14ac:dyDescent="0.2">
      <c r="B9" s="241">
        <v>7231.3270769999999</v>
      </c>
      <c r="C9" s="12">
        <v>300.27531599999998</v>
      </c>
      <c r="D9" s="12">
        <v>339145.528582</v>
      </c>
      <c r="E9" s="12">
        <v>1191.0268220001599</v>
      </c>
      <c r="F9" s="12">
        <v>27109.38602999982</v>
      </c>
      <c r="G9" s="10"/>
      <c r="H9" s="26" t="s">
        <v>152</v>
      </c>
      <c r="I9" s="253"/>
      <c r="J9" s="253"/>
    </row>
    <row r="10" spans="1:10" ht="12" customHeight="1" x14ac:dyDescent="0.2">
      <c r="A10" s="225"/>
      <c r="B10" s="15">
        <v>1867.770109</v>
      </c>
      <c r="C10" s="10">
        <v>148.94962699999999</v>
      </c>
      <c r="D10" s="10">
        <v>87214.562071999986</v>
      </c>
      <c r="E10" s="10">
        <v>784.38840299990261</v>
      </c>
      <c r="F10" s="10">
        <v>4439.9324810001272</v>
      </c>
      <c r="G10" s="10"/>
      <c r="H10" s="25" t="s">
        <v>187</v>
      </c>
      <c r="I10" s="253"/>
      <c r="J10" s="253"/>
    </row>
    <row r="11" spans="1:10" ht="12" customHeight="1" x14ac:dyDescent="0.2">
      <c r="A11" s="225"/>
      <c r="B11" s="15">
        <v>5363.5364219999992</v>
      </c>
      <c r="C11" s="10">
        <v>151.32668499999997</v>
      </c>
      <c r="D11" s="10">
        <v>251929.53896899999</v>
      </c>
      <c r="E11" s="10">
        <v>406.63841299986234</v>
      </c>
      <c r="F11" s="10">
        <v>22669.406664000184</v>
      </c>
      <c r="G11" s="10"/>
      <c r="H11" s="25" t="s">
        <v>188</v>
      </c>
      <c r="I11" s="253"/>
      <c r="J11" s="253"/>
    </row>
    <row r="12" spans="1:10" ht="20.100000000000001" customHeight="1" x14ac:dyDescent="0.2">
      <c r="B12" s="241">
        <v>4732.0249279999998</v>
      </c>
      <c r="C12" s="12">
        <v>213.18362299999998</v>
      </c>
      <c r="D12" s="12">
        <v>203607.73969000002</v>
      </c>
      <c r="E12" s="12">
        <v>347.64332500001183</v>
      </c>
      <c r="F12" s="12">
        <v>17066.168893999944</v>
      </c>
      <c r="G12" s="10"/>
      <c r="H12" s="242" t="s">
        <v>189</v>
      </c>
      <c r="I12" s="253"/>
      <c r="J12" s="253"/>
    </row>
    <row r="13" spans="1:10" ht="12" customHeight="1" x14ac:dyDescent="0.2">
      <c r="A13" s="225"/>
      <c r="B13" s="15">
        <v>1228.6095679999999</v>
      </c>
      <c r="C13" s="10">
        <v>34.098647000000007</v>
      </c>
      <c r="D13" s="10">
        <v>79548.501906000005</v>
      </c>
      <c r="E13" s="10">
        <v>588.01689600004465</v>
      </c>
      <c r="F13" s="10">
        <v>8160.2967709999502</v>
      </c>
      <c r="G13" s="10"/>
      <c r="H13" s="25" t="s">
        <v>190</v>
      </c>
      <c r="I13" s="253"/>
      <c r="J13" s="253"/>
    </row>
    <row r="14" spans="1:10" ht="12" customHeight="1" x14ac:dyDescent="0.2">
      <c r="A14" s="225"/>
      <c r="B14" s="15">
        <v>225.315044</v>
      </c>
      <c r="C14" s="10">
        <v>1.271865</v>
      </c>
      <c r="D14" s="10">
        <v>24288.215078999998</v>
      </c>
      <c r="E14" s="10">
        <v>22.891015000015614</v>
      </c>
      <c r="F14" s="10">
        <v>736.98455099998682</v>
      </c>
      <c r="G14" s="10"/>
      <c r="H14" s="25" t="s">
        <v>191</v>
      </c>
      <c r="I14" s="253"/>
      <c r="J14" s="253"/>
    </row>
    <row r="15" spans="1:10" ht="12" customHeight="1" x14ac:dyDescent="0.2">
      <c r="A15" s="225"/>
      <c r="B15" s="15">
        <v>467.456412</v>
      </c>
      <c r="C15" s="10">
        <v>4.1255790000000001</v>
      </c>
      <c r="D15" s="10">
        <v>19398.864263999996</v>
      </c>
      <c r="E15" s="10">
        <v>33.767137999995612</v>
      </c>
      <c r="F15" s="10">
        <v>621.78174100000979</v>
      </c>
      <c r="G15" s="12"/>
      <c r="H15" s="25" t="s">
        <v>197</v>
      </c>
      <c r="I15" s="282"/>
      <c r="J15" s="282"/>
    </row>
    <row r="16" spans="1:10" ht="12" customHeight="1" x14ac:dyDescent="0.2">
      <c r="A16" s="225"/>
      <c r="B16" s="15">
        <v>575.28714699999989</v>
      </c>
      <c r="C16" s="10">
        <v>47.596074999999999</v>
      </c>
      <c r="D16" s="10">
        <v>11425.014179</v>
      </c>
      <c r="E16" s="10">
        <v>39.849564000007376</v>
      </c>
      <c r="F16" s="10">
        <v>503.50381699998979</v>
      </c>
      <c r="G16" s="10"/>
      <c r="H16" s="25" t="s">
        <v>198</v>
      </c>
      <c r="I16" s="253"/>
      <c r="J16" s="253"/>
    </row>
    <row r="17" spans="1:10" ht="12" customHeight="1" x14ac:dyDescent="0.2">
      <c r="A17" s="225"/>
      <c r="B17" s="15">
        <v>2.6339780000007522</v>
      </c>
      <c r="C17" s="10">
        <v>-4.729999999995016E-4</v>
      </c>
      <c r="D17" s="10">
        <v>877.19346400001086</v>
      </c>
      <c r="E17" s="10">
        <v>158.8588840000848</v>
      </c>
      <c r="F17" s="10">
        <v>20.650255999913725</v>
      </c>
      <c r="G17" s="10"/>
      <c r="H17" s="25" t="s">
        <v>194</v>
      </c>
      <c r="I17" s="253"/>
      <c r="J17" s="253"/>
    </row>
    <row r="18" spans="1:10" ht="20.100000000000001" customHeight="1" x14ac:dyDescent="0.2">
      <c r="B18" s="241">
        <v>3950.1017659999998</v>
      </c>
      <c r="C18" s="12">
        <v>68.289226999999997</v>
      </c>
      <c r="D18" s="12">
        <v>42306.500499000009</v>
      </c>
      <c r="E18" s="12">
        <v>904.41159199998947</v>
      </c>
      <c r="F18" s="12">
        <v>7340.1221070000174</v>
      </c>
      <c r="G18" s="10"/>
      <c r="H18" s="26" t="s">
        <v>153</v>
      </c>
      <c r="I18" s="253"/>
      <c r="J18" s="253"/>
    </row>
    <row r="19" spans="1:10" ht="12" customHeight="1" x14ac:dyDescent="0.2">
      <c r="A19" s="225"/>
      <c r="B19" s="15">
        <v>1949.590706</v>
      </c>
      <c r="C19" s="10">
        <v>32.490690000000001</v>
      </c>
      <c r="D19" s="10">
        <v>21015.991375000001</v>
      </c>
      <c r="E19" s="10">
        <v>883.07087399999</v>
      </c>
      <c r="F19" s="10">
        <v>3272.3866220000054</v>
      </c>
      <c r="G19" s="10"/>
      <c r="H19" s="25" t="s">
        <v>187</v>
      </c>
      <c r="I19" s="253"/>
      <c r="J19" s="253"/>
    </row>
    <row r="20" spans="1:10" ht="12" customHeight="1" x14ac:dyDescent="0.2">
      <c r="A20" s="225"/>
      <c r="B20" s="15">
        <v>2000.510552</v>
      </c>
      <c r="C20" s="10">
        <v>35.798535000000001</v>
      </c>
      <c r="D20" s="10">
        <v>21290.507827000001</v>
      </c>
      <c r="E20" s="10">
        <v>21.340713000019605</v>
      </c>
      <c r="F20" s="10">
        <v>4067.7362079999875</v>
      </c>
      <c r="G20" s="10"/>
      <c r="H20" s="25" t="s">
        <v>188</v>
      </c>
      <c r="I20" s="253"/>
      <c r="J20" s="253"/>
    </row>
    <row r="21" spans="1:10" ht="20.100000000000001" customHeight="1" x14ac:dyDescent="0.2">
      <c r="A21" s="243"/>
      <c r="B21" s="241">
        <v>7252.8738159999994</v>
      </c>
      <c r="C21" s="12">
        <v>403.06146799999999</v>
      </c>
      <c r="D21" s="12">
        <v>585215.57140800008</v>
      </c>
      <c r="E21" s="12">
        <v>2519.8009760002606</v>
      </c>
      <c r="F21" s="12">
        <v>38173.519980999641</v>
      </c>
      <c r="G21" s="275"/>
      <c r="H21" s="245" t="s">
        <v>199</v>
      </c>
      <c r="I21" s="284"/>
      <c r="J21" s="253"/>
    </row>
    <row r="22" spans="1:10" x14ac:dyDescent="0.2">
      <c r="A22" s="243"/>
      <c r="B22" s="241">
        <v>3145.0438120000003</v>
      </c>
      <c r="C22" s="12">
        <v>193.72576599999999</v>
      </c>
      <c r="D22" s="12">
        <v>259693.38300500001</v>
      </c>
      <c r="E22" s="12">
        <v>870.13956700009294</v>
      </c>
      <c r="F22" s="12">
        <v>15940.341876999824</v>
      </c>
      <c r="G22" s="275"/>
      <c r="H22" s="23" t="s">
        <v>172</v>
      </c>
      <c r="I22" s="284"/>
      <c r="J22" s="253"/>
    </row>
    <row r="23" spans="1:10" x14ac:dyDescent="0.2">
      <c r="A23" s="243"/>
      <c r="B23" s="241">
        <v>4107.8300039999995</v>
      </c>
      <c r="C23" s="12">
        <v>209.335702</v>
      </c>
      <c r="D23" s="12">
        <v>325522.18840300001</v>
      </c>
      <c r="E23" s="12">
        <v>1649.6614089999348</v>
      </c>
      <c r="F23" s="12">
        <v>22233.178103999991</v>
      </c>
      <c r="G23" s="275"/>
      <c r="H23" s="23" t="s">
        <v>200</v>
      </c>
      <c r="I23" s="284"/>
      <c r="J23" s="253"/>
    </row>
    <row r="24" spans="1:10" ht="12" customHeight="1" x14ac:dyDescent="0.2">
      <c r="A24" s="246"/>
      <c r="B24" s="15">
        <v>3346.9766919999997</v>
      </c>
      <c r="C24" s="10">
        <v>77.076213999999993</v>
      </c>
      <c r="D24" s="10">
        <v>115898.01889600001</v>
      </c>
      <c r="E24" s="10">
        <v>1244.7326629999443</v>
      </c>
      <c r="F24" s="10">
        <v>11449.935975000059</v>
      </c>
      <c r="G24" s="275"/>
      <c r="H24" s="247" t="s">
        <v>119</v>
      </c>
      <c r="I24" s="284"/>
      <c r="J24" s="253"/>
    </row>
    <row r="25" spans="1:10" ht="12" customHeight="1" x14ac:dyDescent="0.2">
      <c r="A25" s="246"/>
      <c r="B25" s="15">
        <v>2054.5091220000004</v>
      </c>
      <c r="C25" s="10">
        <v>95.178034999999994</v>
      </c>
      <c r="D25" s="10">
        <v>107220.324112</v>
      </c>
      <c r="E25" s="10">
        <v>602.57035600001109</v>
      </c>
      <c r="F25" s="10">
        <v>9275.258204999991</v>
      </c>
      <c r="G25" s="275"/>
      <c r="H25" s="247" t="s">
        <v>120</v>
      </c>
      <c r="I25" s="284"/>
      <c r="J25" s="253"/>
    </row>
    <row r="26" spans="1:10" ht="12" customHeight="1" x14ac:dyDescent="0.2">
      <c r="A26" s="246"/>
      <c r="B26" s="15">
        <v>1486.3989449999999</v>
      </c>
      <c r="C26" s="10">
        <v>4.8244129999999998</v>
      </c>
      <c r="D26" s="10">
        <v>33588.508086000002</v>
      </c>
      <c r="E26" s="10">
        <v>244.33911400001671</v>
      </c>
      <c r="F26" s="10">
        <v>2470.6323019999909</v>
      </c>
      <c r="G26" s="275"/>
      <c r="H26" s="247" t="s">
        <v>121</v>
      </c>
      <c r="I26" s="284"/>
      <c r="J26" s="253"/>
    </row>
    <row r="27" spans="1:10" ht="12" customHeight="1" x14ac:dyDescent="0.25">
      <c r="A27" s="286"/>
      <c r="B27" s="15">
        <v>356.19343899999996</v>
      </c>
      <c r="C27" s="10">
        <v>9.2832760000000007</v>
      </c>
      <c r="D27" s="10">
        <v>14774.968164</v>
      </c>
      <c r="E27" s="10">
        <v>212.52117200000066</v>
      </c>
      <c r="F27" s="10">
        <v>1341.5792000000001</v>
      </c>
      <c r="G27" s="275"/>
      <c r="H27" s="245" t="s">
        <v>122</v>
      </c>
      <c r="I27" s="284"/>
      <c r="J27" s="253"/>
    </row>
    <row r="28" spans="1:10" s="243" customFormat="1" ht="20.100000000000001" customHeight="1" x14ac:dyDescent="0.2">
      <c r="A28" s="48"/>
      <c r="B28" s="241">
        <v>1013.8937520000001</v>
      </c>
      <c r="C28" s="12">
        <v>70.436773000000002</v>
      </c>
      <c r="D28" s="12">
        <v>46327.821327000005</v>
      </c>
      <c r="E28" s="12">
        <v>35.261245999987295</v>
      </c>
      <c r="F28" s="12">
        <v>3386.8838380000161</v>
      </c>
      <c r="G28" s="10"/>
      <c r="H28" s="245" t="s">
        <v>327</v>
      </c>
      <c r="I28" s="253"/>
      <c r="J28" s="253"/>
    </row>
    <row r="29" spans="1:10" s="243" customFormat="1" ht="12" customHeight="1" x14ac:dyDescent="0.2">
      <c r="A29" s="225"/>
      <c r="B29" s="15">
        <v>872.71454200000005</v>
      </c>
      <c r="C29" s="10">
        <v>74.239082999999994</v>
      </c>
      <c r="D29" s="10">
        <v>21801.559586999996</v>
      </c>
      <c r="E29" s="10">
        <v>190.06628200000705</v>
      </c>
      <c r="F29" s="10">
        <v>386.43411599999672</v>
      </c>
      <c r="G29" s="12"/>
      <c r="H29" s="247" t="s">
        <v>328</v>
      </c>
      <c r="I29" s="287"/>
      <c r="J29" s="287"/>
    </row>
    <row r="30" spans="1:10" s="308" customFormat="1" ht="3" customHeight="1" x14ac:dyDescent="0.15">
      <c r="A30" s="302"/>
      <c r="B30" s="303"/>
      <c r="C30" s="303"/>
      <c r="D30" s="303"/>
      <c r="E30" s="303"/>
      <c r="F30" s="303"/>
      <c r="G30" s="304"/>
      <c r="H30" s="305"/>
      <c r="I30" s="306"/>
      <c r="J30" s="307"/>
    </row>
    <row r="31" spans="1:10" s="273" customFormat="1" ht="20.100000000000001" customHeight="1" x14ac:dyDescent="0.2">
      <c r="A31" s="225"/>
      <c r="B31" s="255">
        <v>94.454570000000018</v>
      </c>
      <c r="C31" s="256">
        <v>7.5958999999999999E-2</v>
      </c>
      <c r="D31" s="256">
        <v>46035.266066999997</v>
      </c>
      <c r="E31" s="256">
        <v>200.37607799997204</v>
      </c>
      <c r="F31" s="256">
        <v>1161.1441270000287</v>
      </c>
      <c r="G31" s="256"/>
      <c r="H31" s="24" t="s">
        <v>56</v>
      </c>
      <c r="I31" s="288"/>
      <c r="J31" s="289"/>
    </row>
    <row r="32" spans="1:10" ht="20.100000000000001" customHeight="1" x14ac:dyDescent="0.2">
      <c r="B32" s="241">
        <v>41.178695000000005</v>
      </c>
      <c r="C32" s="12">
        <v>0</v>
      </c>
      <c r="D32" s="12">
        <v>24884.511741000002</v>
      </c>
      <c r="E32" s="12">
        <v>91.418804000004457</v>
      </c>
      <c r="F32" s="12">
        <v>399.67205199999444</v>
      </c>
      <c r="G32" s="10"/>
      <c r="H32" s="26" t="s">
        <v>316</v>
      </c>
      <c r="I32" s="253"/>
      <c r="J32" s="253"/>
    </row>
    <row r="33" spans="1:10" ht="12" customHeight="1" x14ac:dyDescent="0.2">
      <c r="A33" s="225"/>
      <c r="B33" s="15">
        <v>19.124318000000002</v>
      </c>
      <c r="C33" s="10">
        <v>0</v>
      </c>
      <c r="D33" s="10">
        <v>12142.129924000001</v>
      </c>
      <c r="E33" s="10">
        <v>34.218085000002247</v>
      </c>
      <c r="F33" s="10">
        <v>168.2855789999976</v>
      </c>
      <c r="G33" s="290"/>
      <c r="H33" s="25" t="s">
        <v>187</v>
      </c>
      <c r="I33" s="282"/>
      <c r="J33" s="282"/>
    </row>
    <row r="34" spans="1:10" ht="12" customHeight="1" x14ac:dyDescent="0.2">
      <c r="A34" s="225"/>
      <c r="B34" s="15">
        <v>22.054376000000001</v>
      </c>
      <c r="C34" s="10">
        <v>0</v>
      </c>
      <c r="D34" s="10">
        <v>12742.381812999998</v>
      </c>
      <c r="E34" s="10">
        <v>57.200718999998571</v>
      </c>
      <c r="F34" s="10">
        <v>231.38648200000171</v>
      </c>
      <c r="G34" s="10"/>
      <c r="H34" s="25" t="s">
        <v>188</v>
      </c>
      <c r="I34" s="253"/>
      <c r="J34" s="253"/>
    </row>
    <row r="35" spans="1:10" ht="20.100000000000001" customHeight="1" x14ac:dyDescent="0.2">
      <c r="B35" s="241">
        <v>42.941346000000003</v>
      </c>
      <c r="C35" s="12">
        <v>0</v>
      </c>
      <c r="D35" s="12">
        <v>19975.486908999999</v>
      </c>
      <c r="E35" s="12">
        <v>64.220452000012301</v>
      </c>
      <c r="F35" s="12">
        <v>698.90469699999085</v>
      </c>
      <c r="G35" s="10"/>
      <c r="H35" s="26" t="s">
        <v>152</v>
      </c>
      <c r="I35" s="253"/>
      <c r="J35" s="253"/>
    </row>
    <row r="36" spans="1:10" ht="12" customHeight="1" x14ac:dyDescent="0.2">
      <c r="A36" s="225"/>
      <c r="B36" s="15">
        <v>3.015409</v>
      </c>
      <c r="C36" s="10">
        <v>0</v>
      </c>
      <c r="D36" s="10">
        <v>3274.2892790000001</v>
      </c>
      <c r="E36" s="10">
        <v>58.087336000001415</v>
      </c>
      <c r="F36" s="10">
        <v>308.84734599999865</v>
      </c>
      <c r="G36" s="10"/>
      <c r="H36" s="25" t="s">
        <v>187</v>
      </c>
      <c r="I36" s="253"/>
      <c r="J36" s="253"/>
    </row>
    <row r="37" spans="1:10" ht="12" customHeight="1" x14ac:dyDescent="0.2">
      <c r="A37" s="225"/>
      <c r="B37" s="15">
        <v>39.925937000000005</v>
      </c>
      <c r="C37" s="10">
        <v>0</v>
      </c>
      <c r="D37" s="10">
        <v>16701.198127</v>
      </c>
      <c r="E37" s="10">
        <v>6.1331149999932677</v>
      </c>
      <c r="F37" s="10">
        <v>390.05685200000516</v>
      </c>
      <c r="G37" s="10"/>
      <c r="H37" s="25" t="s">
        <v>188</v>
      </c>
      <c r="I37" s="253"/>
      <c r="J37" s="253"/>
    </row>
    <row r="38" spans="1:10" ht="20.100000000000001" customHeight="1" x14ac:dyDescent="0.2">
      <c r="A38" s="225"/>
      <c r="B38" s="241">
        <v>31.952372</v>
      </c>
      <c r="C38" s="12">
        <v>0</v>
      </c>
      <c r="D38" s="12">
        <v>8983.5952489999981</v>
      </c>
      <c r="E38" s="12">
        <v>14.511602999995375</v>
      </c>
      <c r="F38" s="12">
        <v>299.05640200000562</v>
      </c>
      <c r="G38" s="10"/>
      <c r="H38" s="242" t="s">
        <v>189</v>
      </c>
      <c r="I38" s="253"/>
      <c r="J38" s="253"/>
    </row>
    <row r="39" spans="1:10" ht="12" customHeight="1" x14ac:dyDescent="0.2">
      <c r="A39" s="225"/>
      <c r="B39" s="15">
        <v>5.2085499999999998</v>
      </c>
      <c r="C39" s="10">
        <v>0</v>
      </c>
      <c r="D39" s="10">
        <v>1632.0062370000001</v>
      </c>
      <c r="E39" s="10">
        <v>35.139129000000821</v>
      </c>
      <c r="F39" s="10">
        <v>23.638392999999041</v>
      </c>
      <c r="G39" s="10"/>
      <c r="H39" s="25" t="s">
        <v>190</v>
      </c>
      <c r="I39" s="253"/>
      <c r="J39" s="253"/>
    </row>
    <row r="40" spans="1:10" ht="12" customHeight="1" x14ac:dyDescent="0.2">
      <c r="A40" s="225"/>
      <c r="B40" s="15">
        <v>1.4696000000000001E-2</v>
      </c>
      <c r="C40" s="10">
        <v>0</v>
      </c>
      <c r="D40" s="10">
        <v>6724.3968879999993</v>
      </c>
      <c r="E40" s="10">
        <v>5.9470630000005258</v>
      </c>
      <c r="F40" s="10">
        <v>360.24616299999889</v>
      </c>
      <c r="G40" s="10"/>
      <c r="H40" s="25" t="s">
        <v>191</v>
      </c>
      <c r="I40" s="253"/>
      <c r="J40" s="253"/>
    </row>
    <row r="41" spans="1:10" ht="12" customHeight="1" x14ac:dyDescent="0.2">
      <c r="B41" s="15">
        <v>1.8400000000000001E-3</v>
      </c>
      <c r="C41" s="10">
        <v>0</v>
      </c>
      <c r="D41" s="10">
        <v>2118.231409</v>
      </c>
      <c r="E41" s="10">
        <v>2.627788999999666</v>
      </c>
      <c r="F41" s="10">
        <v>10.801439000000755</v>
      </c>
      <c r="G41" s="10"/>
      <c r="H41" s="25" t="s">
        <v>197</v>
      </c>
      <c r="I41" s="253"/>
      <c r="J41" s="253"/>
    </row>
    <row r="42" spans="1:10" ht="12" customHeight="1" x14ac:dyDescent="0.2">
      <c r="A42" s="225"/>
      <c r="B42" s="15">
        <v>5.7638859999999994</v>
      </c>
      <c r="C42" s="10">
        <v>0</v>
      </c>
      <c r="D42" s="10">
        <v>465.38057100000009</v>
      </c>
      <c r="E42" s="10">
        <v>5.9948639999998932</v>
      </c>
      <c r="F42" s="10">
        <v>5.1618039999998473</v>
      </c>
      <c r="G42" s="10"/>
      <c r="H42" s="25" t="s">
        <v>198</v>
      </c>
      <c r="I42" s="253"/>
      <c r="J42" s="253"/>
    </row>
    <row r="43" spans="1:10" ht="12" customHeight="1" x14ac:dyDescent="0.2">
      <c r="A43" s="225"/>
      <c r="B43" s="15">
        <v>2.0000000020559128E-6</v>
      </c>
      <c r="C43" s="10">
        <v>0</v>
      </c>
      <c r="D43" s="10">
        <v>51.876555000002554</v>
      </c>
      <c r="E43" s="10">
        <v>4.0000160197450896E-6</v>
      </c>
      <c r="F43" s="10">
        <v>4.9599998234128861E-4</v>
      </c>
      <c r="G43" s="12"/>
      <c r="H43" s="25" t="s">
        <v>194</v>
      </c>
      <c r="I43" s="287"/>
      <c r="J43" s="287"/>
    </row>
    <row r="44" spans="1:10" ht="20.100000000000001" customHeight="1" x14ac:dyDescent="0.2">
      <c r="B44" s="241">
        <v>10.334527000000001</v>
      </c>
      <c r="C44" s="12">
        <v>7.5958999999999999E-2</v>
      </c>
      <c r="D44" s="12">
        <v>1175.2673970000001</v>
      </c>
      <c r="E44" s="12">
        <v>44.736819999998716</v>
      </c>
      <c r="F44" s="12">
        <v>62.559878000000936</v>
      </c>
      <c r="G44" s="10"/>
      <c r="H44" s="26" t="s">
        <v>153</v>
      </c>
      <c r="I44" s="253"/>
      <c r="J44" s="253"/>
    </row>
    <row r="45" spans="1:10" ht="12" customHeight="1" x14ac:dyDescent="0.2">
      <c r="A45" s="225"/>
      <c r="B45" s="15">
        <v>10.073125000000001</v>
      </c>
      <c r="C45" s="10">
        <v>7.5958999999999999E-2</v>
      </c>
      <c r="D45" s="10">
        <v>538.44922499999996</v>
      </c>
      <c r="E45" s="10">
        <v>35.504112000000077</v>
      </c>
      <c r="F45" s="10">
        <v>7.9878549999996267</v>
      </c>
      <c r="G45" s="291"/>
      <c r="H45" s="25" t="s">
        <v>187</v>
      </c>
      <c r="I45" s="292"/>
      <c r="J45" s="292"/>
    </row>
    <row r="46" spans="1:10" ht="12" customHeight="1" x14ac:dyDescent="0.2">
      <c r="A46" s="225"/>
      <c r="B46" s="15">
        <v>0.26140200000000002</v>
      </c>
      <c r="C46" s="10">
        <v>0</v>
      </c>
      <c r="D46" s="10">
        <v>636.79467</v>
      </c>
      <c r="E46" s="10">
        <v>9.2327070000001186</v>
      </c>
      <c r="F46" s="10">
        <v>54.572021999999833</v>
      </c>
      <c r="G46" s="238"/>
      <c r="H46" s="25" t="s">
        <v>188</v>
      </c>
    </row>
    <row r="47" spans="1:10" s="243" customFormat="1" ht="20.100000000000001" customHeight="1" x14ac:dyDescent="0.2">
      <c r="B47" s="241">
        <v>0</v>
      </c>
      <c r="C47" s="12">
        <v>0</v>
      </c>
      <c r="D47" s="12">
        <v>282.63618000000002</v>
      </c>
      <c r="E47" s="12">
        <v>11.188302000000022</v>
      </c>
      <c r="F47" s="12">
        <v>32.60899999999998</v>
      </c>
      <c r="G47" s="293"/>
      <c r="H47" s="245" t="s">
        <v>327</v>
      </c>
      <c r="I47" s="48"/>
      <c r="J47" s="48"/>
    </row>
    <row r="48" spans="1:10" s="243" customFormat="1" ht="12" customHeight="1" x14ac:dyDescent="0.2">
      <c r="A48" s="246"/>
      <c r="B48" s="15">
        <v>8.8718010000000014</v>
      </c>
      <c r="C48" s="10">
        <v>0</v>
      </c>
      <c r="D48" s="10">
        <v>24.510580999999998</v>
      </c>
      <c r="E48" s="10">
        <v>1.4159959999999643</v>
      </c>
      <c r="F48" s="10">
        <v>2.0000000233721948E-6</v>
      </c>
      <c r="G48" s="238"/>
      <c r="H48" s="247" t="s">
        <v>328</v>
      </c>
      <c r="I48" s="48"/>
      <c r="J48" s="48"/>
    </row>
    <row r="49" spans="1:10" s="258" customFormat="1" ht="5.0999999999999996" customHeight="1" x14ac:dyDescent="0.2">
      <c r="B49" s="259"/>
      <c r="C49" s="260"/>
      <c r="D49" s="260"/>
      <c r="E49" s="260"/>
      <c r="F49" s="260"/>
      <c r="G49" s="233"/>
      <c r="H49" s="261"/>
      <c r="I49" s="235"/>
      <c r="J49" s="48"/>
    </row>
    <row r="50" spans="1:10" ht="39" customHeight="1" x14ac:dyDescent="0.2">
      <c r="A50" s="231"/>
      <c r="B50" s="446" t="s">
        <v>238</v>
      </c>
      <c r="C50" s="446"/>
      <c r="D50" s="446"/>
      <c r="E50" s="446"/>
      <c r="F50" s="446"/>
      <c r="G50" s="446"/>
      <c r="H50" s="446"/>
      <c r="I50" s="231"/>
    </row>
  </sheetData>
  <mergeCells count="1">
    <mergeCell ref="B50:H50"/>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B6CA7-BAD4-4E3F-9CF8-A066EC3CEF99}">
  <sheetPr>
    <pageSetUpPr fitToPage="1"/>
  </sheetPr>
  <dimension ref="A1:J29"/>
  <sheetViews>
    <sheetView showGridLines="0" zoomScaleNormal="100" zoomScaleSheetLayoutView="100" workbookViewId="0"/>
  </sheetViews>
  <sheetFormatPr defaultColWidth="9.140625" defaultRowHeight="12" x14ac:dyDescent="0.2"/>
  <cols>
    <col min="1" max="1" width="1.7109375" style="48" customWidth="1"/>
    <col min="2" max="2" width="31.85546875" style="48" customWidth="1"/>
    <col min="3" max="8" width="10.7109375" style="48" customWidth="1"/>
    <col min="9" max="10" width="1.7109375" style="48" customWidth="1"/>
    <col min="11" max="16384" width="9.140625" style="48"/>
  </cols>
  <sheetData>
    <row r="1" spans="1:9" s="227" customFormat="1" ht="16.5" x14ac:dyDescent="0.3">
      <c r="A1" s="56"/>
      <c r="B1" s="56" t="s">
        <v>264</v>
      </c>
      <c r="C1" s="56"/>
      <c r="D1" s="56"/>
      <c r="E1" s="56"/>
      <c r="F1" s="56"/>
      <c r="G1" s="56"/>
      <c r="H1" s="56"/>
      <c r="I1" s="57"/>
    </row>
    <row r="2" spans="1:9" s="228" customFormat="1" ht="14.25" x14ac:dyDescent="0.2">
      <c r="B2" s="228" t="s">
        <v>322</v>
      </c>
    </row>
    <row r="3" spans="1:9" s="225" customFormat="1" ht="21" customHeight="1" x14ac:dyDescent="0.2">
      <c r="A3" s="229"/>
      <c r="B3" s="218" t="s">
        <v>566</v>
      </c>
      <c r="C3" s="218"/>
      <c r="D3" s="218"/>
      <c r="E3" s="218"/>
      <c r="F3" s="218"/>
      <c r="G3" s="218"/>
      <c r="H3" s="230" t="s">
        <v>244</v>
      </c>
      <c r="I3" s="218"/>
    </row>
    <row r="4" spans="1:9" ht="20.100000000000001" customHeight="1" x14ac:dyDescent="0.2">
      <c r="A4" s="234"/>
      <c r="B4" s="262"/>
      <c r="C4" s="263" t="s">
        <v>22</v>
      </c>
      <c r="D4" s="263" t="s">
        <v>28</v>
      </c>
      <c r="E4" s="263" t="s">
        <v>27</v>
      </c>
      <c r="F4" s="263" t="s">
        <v>26</v>
      </c>
      <c r="G4" s="263" t="s">
        <v>31</v>
      </c>
      <c r="H4" s="264" t="s">
        <v>33</v>
      </c>
      <c r="I4" s="231"/>
    </row>
    <row r="5" spans="1:9" s="240" customFormat="1" ht="20.100000000000001" customHeight="1" x14ac:dyDescent="0.25">
      <c r="A5" s="236"/>
      <c r="B5" s="26" t="s">
        <v>211</v>
      </c>
      <c r="C5" s="11">
        <v>235637.67891399999</v>
      </c>
      <c r="D5" s="11">
        <v>1945.7779859999998</v>
      </c>
      <c r="E5" s="11">
        <v>696.14739200000008</v>
      </c>
      <c r="F5" s="11">
        <v>5796.5332490000001</v>
      </c>
      <c r="G5" s="11">
        <v>2015.9863330000005</v>
      </c>
      <c r="H5" s="12">
        <v>52.54058899999999</v>
      </c>
      <c r="I5" s="48"/>
    </row>
    <row r="6" spans="1:9" ht="20.100000000000001" customHeight="1" x14ac:dyDescent="0.2">
      <c r="B6" s="26" t="s">
        <v>316</v>
      </c>
      <c r="C6" s="11">
        <v>96950.139835000009</v>
      </c>
      <c r="D6" s="11">
        <v>777.12787299999991</v>
      </c>
      <c r="E6" s="11">
        <v>258.42118800000003</v>
      </c>
      <c r="F6" s="11">
        <v>2261.5411320000003</v>
      </c>
      <c r="G6" s="11">
        <v>889.93953099999987</v>
      </c>
      <c r="H6" s="12">
        <v>19.801516000000003</v>
      </c>
    </row>
    <row r="7" spans="1:9" ht="12" customHeight="1" x14ac:dyDescent="0.2">
      <c r="A7" s="225"/>
      <c r="B7" s="25" t="s">
        <v>187</v>
      </c>
      <c r="C7" s="11">
        <v>35920.315669999996</v>
      </c>
      <c r="D7" s="11">
        <v>318.927753</v>
      </c>
      <c r="E7" s="11">
        <v>104.21821199999999</v>
      </c>
      <c r="F7" s="11">
        <v>933.61642800000004</v>
      </c>
      <c r="G7" s="11">
        <v>326.58353399999993</v>
      </c>
      <c r="H7" s="12">
        <v>8.5276680000000002</v>
      </c>
    </row>
    <row r="8" spans="1:9" ht="12" customHeight="1" x14ac:dyDescent="0.2">
      <c r="A8" s="225"/>
      <c r="B8" s="25" t="s">
        <v>188</v>
      </c>
      <c r="C8" s="11">
        <v>61029.824149000007</v>
      </c>
      <c r="D8" s="11">
        <v>458.20011599999998</v>
      </c>
      <c r="E8" s="11">
        <v>154.20297200000002</v>
      </c>
      <c r="F8" s="11">
        <v>1327.9247010000001</v>
      </c>
      <c r="G8" s="11">
        <v>563.35599400000001</v>
      </c>
      <c r="H8" s="12">
        <v>11.273847</v>
      </c>
    </row>
    <row r="9" spans="1:9" ht="20.100000000000001" customHeight="1" x14ac:dyDescent="0.2">
      <c r="B9" s="26" t="s">
        <v>152</v>
      </c>
      <c r="C9" s="11">
        <v>123774.868296</v>
      </c>
      <c r="D9" s="11">
        <v>1092.2856749999999</v>
      </c>
      <c r="E9" s="11">
        <v>381.71461400000004</v>
      </c>
      <c r="F9" s="11">
        <v>3334.3167380000004</v>
      </c>
      <c r="G9" s="11">
        <v>946.86028499999998</v>
      </c>
      <c r="H9" s="12">
        <v>31.736119000000002</v>
      </c>
    </row>
    <row r="10" spans="1:9" ht="12" customHeight="1" x14ac:dyDescent="0.2">
      <c r="A10" s="225"/>
      <c r="B10" s="25" t="s">
        <v>187</v>
      </c>
      <c r="C10" s="11">
        <v>44607.280631000001</v>
      </c>
      <c r="D10" s="11">
        <v>177.05507499999999</v>
      </c>
      <c r="E10" s="11">
        <v>155.83970500000001</v>
      </c>
      <c r="F10" s="11">
        <v>1201.6981190000001</v>
      </c>
      <c r="G10" s="11">
        <v>166.643113</v>
      </c>
      <c r="H10" s="12">
        <v>23.136119000000001</v>
      </c>
    </row>
    <row r="11" spans="1:9" ht="12" customHeight="1" x14ac:dyDescent="0.2">
      <c r="A11" s="225"/>
      <c r="B11" s="25" t="s">
        <v>188</v>
      </c>
      <c r="C11" s="11">
        <v>79167.631400999991</v>
      </c>
      <c r="D11" s="11">
        <v>915.23059699999988</v>
      </c>
      <c r="E11" s="11">
        <v>225.87440800000002</v>
      </c>
      <c r="F11" s="11">
        <v>2132.617616</v>
      </c>
      <c r="G11" s="11">
        <v>780.21717000000001</v>
      </c>
      <c r="H11" s="12">
        <v>8.6</v>
      </c>
    </row>
    <row r="12" spans="1:9" ht="20.100000000000001" customHeight="1" x14ac:dyDescent="0.2">
      <c r="B12" s="242" t="s">
        <v>189</v>
      </c>
      <c r="C12" s="11">
        <v>40617.754894999998</v>
      </c>
      <c r="D12" s="11">
        <v>385.36688799999996</v>
      </c>
      <c r="E12" s="11">
        <v>86.880288999999991</v>
      </c>
      <c r="F12" s="11">
        <v>1159.6071849999998</v>
      </c>
      <c r="G12" s="11">
        <v>395.091362</v>
      </c>
      <c r="H12" s="12">
        <v>4.2499999999999998E-4</v>
      </c>
    </row>
    <row r="13" spans="1:9" ht="12" customHeight="1" x14ac:dyDescent="0.2">
      <c r="A13" s="225"/>
      <c r="B13" s="25" t="s">
        <v>190</v>
      </c>
      <c r="C13" s="11">
        <v>29816.988617000003</v>
      </c>
      <c r="D13" s="11">
        <v>208.22138999999999</v>
      </c>
      <c r="E13" s="11">
        <v>35.477052</v>
      </c>
      <c r="F13" s="11">
        <v>1070.1862180000001</v>
      </c>
      <c r="G13" s="11">
        <v>303.35958199999993</v>
      </c>
      <c r="H13" s="12">
        <v>14.635071</v>
      </c>
    </row>
    <row r="14" spans="1:9" ht="12" customHeight="1" x14ac:dyDescent="0.2">
      <c r="A14" s="225"/>
      <c r="B14" s="25" t="s">
        <v>191</v>
      </c>
      <c r="C14" s="11">
        <v>27183.513621000002</v>
      </c>
      <c r="D14" s="11">
        <v>233.04752000000002</v>
      </c>
      <c r="E14" s="11">
        <v>169.50648000000001</v>
      </c>
      <c r="F14" s="11">
        <v>651.40223900000012</v>
      </c>
      <c r="G14" s="11">
        <v>174.57906700000001</v>
      </c>
      <c r="H14" s="12">
        <v>9.0000000000000002E-6</v>
      </c>
    </row>
    <row r="15" spans="1:9" ht="12" customHeight="1" x14ac:dyDescent="0.2">
      <c r="A15" s="225"/>
      <c r="B15" s="25" t="s">
        <v>197</v>
      </c>
      <c r="C15" s="11">
        <v>3442.1801869999999</v>
      </c>
      <c r="D15" s="11">
        <v>120.38432400000001</v>
      </c>
      <c r="E15" s="11">
        <v>3.8636360000000001</v>
      </c>
      <c r="F15" s="11">
        <v>10.739301999999999</v>
      </c>
      <c r="G15" s="11">
        <v>0</v>
      </c>
      <c r="H15" s="12">
        <v>0</v>
      </c>
    </row>
    <row r="16" spans="1:9" ht="12" customHeight="1" x14ac:dyDescent="0.2">
      <c r="A16" s="225"/>
      <c r="B16" s="25" t="s">
        <v>198</v>
      </c>
      <c r="C16" s="11">
        <v>7151.1373110000022</v>
      </c>
      <c r="D16" s="11">
        <v>43.516045999999996</v>
      </c>
      <c r="E16" s="11">
        <v>2.4371519999999998</v>
      </c>
      <c r="F16" s="11">
        <v>97.053600999999986</v>
      </c>
      <c r="G16" s="11">
        <v>73.829768999999999</v>
      </c>
      <c r="H16" s="12">
        <v>6.1300000000000005E-4</v>
      </c>
    </row>
    <row r="17" spans="1:10" ht="12" customHeight="1" x14ac:dyDescent="0.2">
      <c r="A17" s="225"/>
      <c r="B17" s="25" t="s">
        <v>194</v>
      </c>
      <c r="C17" s="11">
        <v>15563.29366499999</v>
      </c>
      <c r="D17" s="11">
        <v>101.74950699999988</v>
      </c>
      <c r="E17" s="11">
        <v>83.550004999999999</v>
      </c>
      <c r="F17" s="11">
        <v>345.32819300000074</v>
      </c>
      <c r="G17" s="11">
        <v>5.0499999997555278E-4</v>
      </c>
      <c r="H17" s="12">
        <v>17.100001000000002</v>
      </c>
    </row>
    <row r="18" spans="1:10" ht="20.100000000000001" customHeight="1" x14ac:dyDescent="0.2">
      <c r="B18" s="26" t="s">
        <v>153</v>
      </c>
      <c r="C18" s="11">
        <v>14912.680648</v>
      </c>
      <c r="D18" s="11">
        <v>76.447994000000008</v>
      </c>
      <c r="E18" s="11">
        <v>56.012078000000002</v>
      </c>
      <c r="F18" s="11">
        <v>200.68091699999999</v>
      </c>
      <c r="G18" s="11">
        <v>179.18650600000001</v>
      </c>
      <c r="H18" s="12">
        <v>1.0029539999999999</v>
      </c>
    </row>
    <row r="19" spans="1:10" ht="12" customHeight="1" x14ac:dyDescent="0.2">
      <c r="A19" s="225"/>
      <c r="B19" s="25" t="s">
        <v>187</v>
      </c>
      <c r="C19" s="11">
        <v>7263.2630119999994</v>
      </c>
      <c r="D19" s="11">
        <v>43.994804000000002</v>
      </c>
      <c r="E19" s="11">
        <v>53.263330000000003</v>
      </c>
      <c r="F19" s="11">
        <v>115.90440199999999</v>
      </c>
      <c r="G19" s="11">
        <v>112.70475400000001</v>
      </c>
      <c r="H19" s="12">
        <v>0.99827600000000005</v>
      </c>
    </row>
    <row r="20" spans="1:10" ht="12" customHeight="1" x14ac:dyDescent="0.2">
      <c r="A20" s="225"/>
      <c r="B20" s="25" t="s">
        <v>188</v>
      </c>
      <c r="C20" s="11">
        <v>7649.4633059999996</v>
      </c>
      <c r="D20" s="11">
        <v>32.453186000000002</v>
      </c>
      <c r="E20" s="11">
        <v>2.7487469999999998</v>
      </c>
      <c r="F20" s="11">
        <v>84.790013000000002</v>
      </c>
      <c r="G20" s="11">
        <v>66.481751000000003</v>
      </c>
      <c r="H20" s="12">
        <v>4.6769999999999997E-3</v>
      </c>
    </row>
    <row r="21" spans="1:10" s="243" customFormat="1" ht="20.100000000000001" customHeight="1" x14ac:dyDescent="0.2">
      <c r="B21" s="245" t="s">
        <v>327</v>
      </c>
      <c r="C21" s="11">
        <v>72723.514079999994</v>
      </c>
      <c r="D21" s="11">
        <v>747.98060399999997</v>
      </c>
      <c r="E21" s="11">
        <v>117.92480399999999</v>
      </c>
      <c r="F21" s="11">
        <v>2597.747918</v>
      </c>
      <c r="G21" s="11">
        <v>802.57358599999998</v>
      </c>
      <c r="H21" s="12">
        <v>17.100000000000001</v>
      </c>
    </row>
    <row r="22" spans="1:10" s="243" customFormat="1" ht="12" customHeight="1" x14ac:dyDescent="0.2">
      <c r="A22" s="246"/>
      <c r="B22" s="247" t="s">
        <v>328</v>
      </c>
      <c r="C22" s="11">
        <v>4258.3761400000003</v>
      </c>
      <c r="D22" s="11">
        <v>117.973561</v>
      </c>
      <c r="E22" s="11">
        <v>17.735006000000002</v>
      </c>
      <c r="F22" s="11">
        <v>284.238564</v>
      </c>
      <c r="G22" s="11">
        <v>6.9126590000000006</v>
      </c>
      <c r="H22" s="12">
        <v>0</v>
      </c>
    </row>
    <row r="23" spans="1:10" s="243" customFormat="1" ht="3" customHeight="1" x14ac:dyDescent="0.2">
      <c r="A23" s="246"/>
      <c r="B23" s="247"/>
      <c r="C23" s="297"/>
      <c r="D23" s="9"/>
      <c r="E23" s="9"/>
      <c r="F23" s="9"/>
      <c r="G23" s="9"/>
      <c r="H23" s="10"/>
      <c r="J23" s="253"/>
    </row>
    <row r="24" spans="1:10" s="273" customFormat="1" ht="20.100000000000001" customHeight="1" x14ac:dyDescent="0.2">
      <c r="A24" s="268"/>
      <c r="B24" s="269" t="s">
        <v>185</v>
      </c>
      <c r="C24" s="270">
        <v>0</v>
      </c>
      <c r="D24" s="270">
        <v>0</v>
      </c>
      <c r="E24" s="270">
        <v>0</v>
      </c>
      <c r="F24" s="270">
        <v>0</v>
      </c>
      <c r="G24" s="271">
        <v>0</v>
      </c>
      <c r="H24" s="300">
        <v>0</v>
      </c>
      <c r="I24" s="246"/>
    </row>
    <row r="25" spans="1:10" s="240" customFormat="1" ht="20.100000000000001" customHeight="1" x14ac:dyDescent="0.25">
      <c r="A25" s="236"/>
      <c r="B25" s="26" t="s">
        <v>212</v>
      </c>
      <c r="C25" s="11">
        <v>2773249.811489</v>
      </c>
      <c r="D25" s="11">
        <v>31103.45328400001</v>
      </c>
      <c r="E25" s="11">
        <v>22123.503711000005</v>
      </c>
      <c r="F25" s="11">
        <v>96950.574363999986</v>
      </c>
      <c r="G25" s="11">
        <v>11171.167920999998</v>
      </c>
      <c r="H25" s="12">
        <v>25748.678401999994</v>
      </c>
      <c r="I25" s="48"/>
      <c r="J25" s="48"/>
    </row>
    <row r="26" spans="1:10" s="243" customFormat="1" ht="20.100000000000001" customHeight="1" x14ac:dyDescent="0.2">
      <c r="B26" s="245" t="s">
        <v>327</v>
      </c>
      <c r="C26" s="11">
        <v>572360.94949499995</v>
      </c>
      <c r="D26" s="11">
        <v>7517.4185720000005</v>
      </c>
      <c r="E26" s="11">
        <v>4230.4940740000011</v>
      </c>
      <c r="F26" s="11">
        <v>26572.093448</v>
      </c>
      <c r="G26" s="11">
        <v>2155.9712640000002</v>
      </c>
      <c r="H26" s="12">
        <v>5031.2864990000007</v>
      </c>
    </row>
    <row r="27" spans="1:10" s="243" customFormat="1" ht="12" customHeight="1" x14ac:dyDescent="0.2">
      <c r="A27" s="246"/>
      <c r="B27" s="247" t="s">
        <v>328</v>
      </c>
      <c r="C27" s="11">
        <v>71046.878978999986</v>
      </c>
      <c r="D27" s="274">
        <v>1111.6543330000002</v>
      </c>
      <c r="E27" s="274">
        <v>501.27698599999997</v>
      </c>
      <c r="F27" s="274">
        <v>3439.2911990000002</v>
      </c>
      <c r="G27" s="274">
        <v>348.85548299999999</v>
      </c>
      <c r="H27" s="275">
        <v>1493.1199080000004</v>
      </c>
    </row>
    <row r="28" spans="1:10" s="258" customFormat="1" ht="5.0999999999999996" customHeight="1" x14ac:dyDescent="0.2">
      <c r="C28" s="276"/>
      <c r="D28" s="276"/>
      <c r="E28" s="276"/>
      <c r="F28" s="276"/>
      <c r="G28" s="276"/>
    </row>
    <row r="29" spans="1:10" ht="36" customHeight="1" x14ac:dyDescent="0.2">
      <c r="A29" s="277" t="s">
        <v>3</v>
      </c>
      <c r="B29" s="446" t="s">
        <v>243</v>
      </c>
      <c r="C29" s="446"/>
      <c r="D29" s="446"/>
      <c r="E29" s="446"/>
      <c r="F29" s="446"/>
      <c r="G29" s="446"/>
      <c r="H29" s="446"/>
      <c r="I29" s="231"/>
    </row>
  </sheetData>
  <mergeCells count="1">
    <mergeCell ref="B29:H29"/>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58FBE-65FE-416D-BEA9-C7BC91C24555}">
  <sheetPr>
    <pageSetUpPr fitToPage="1"/>
  </sheetPr>
  <dimension ref="A1:J29"/>
  <sheetViews>
    <sheetView showGridLines="0" zoomScaleNormal="100" zoomScaleSheetLayoutView="100" workbookViewId="0"/>
  </sheetViews>
  <sheetFormatPr defaultColWidth="9.140625" defaultRowHeight="12" x14ac:dyDescent="0.2"/>
  <cols>
    <col min="1" max="1" width="1.7109375" style="48" customWidth="1"/>
    <col min="2" max="6" width="12.7109375" style="48" customWidth="1"/>
    <col min="7" max="7" width="1.7109375" style="48" customWidth="1"/>
    <col min="8" max="8" width="30" style="48" customWidth="1"/>
    <col min="9" max="10" width="1.7109375" style="48" customWidth="1"/>
    <col min="11" max="16384" width="9.140625" style="48"/>
  </cols>
  <sheetData>
    <row r="1" spans="1:10" s="227" customFormat="1" ht="16.5" x14ac:dyDescent="0.3">
      <c r="A1" s="56"/>
      <c r="B1" s="56" t="s">
        <v>264</v>
      </c>
      <c r="C1" s="56"/>
      <c r="D1" s="56"/>
      <c r="E1" s="56"/>
      <c r="F1" s="56"/>
      <c r="G1" s="56"/>
      <c r="H1" s="56"/>
      <c r="I1" s="226"/>
    </row>
    <row r="2" spans="1:10" s="228" customFormat="1" ht="14.25" x14ac:dyDescent="0.2">
      <c r="B2" s="228" t="s">
        <v>322</v>
      </c>
    </row>
    <row r="3" spans="1:10" s="225" customFormat="1" ht="21" customHeight="1" x14ac:dyDescent="0.2">
      <c r="A3" s="229"/>
      <c r="B3" s="218" t="s">
        <v>566</v>
      </c>
      <c r="C3" s="218"/>
      <c r="D3" s="218"/>
      <c r="E3" s="218"/>
      <c r="F3" s="218"/>
      <c r="G3" s="218"/>
      <c r="H3" s="230" t="s">
        <v>245</v>
      </c>
      <c r="I3" s="218"/>
    </row>
    <row r="4" spans="1:10" ht="20.100000000000001" customHeight="1" x14ac:dyDescent="0.2">
      <c r="A4" s="231"/>
      <c r="B4" s="232" t="s">
        <v>25</v>
      </c>
      <c r="C4" s="232" t="s">
        <v>35</v>
      </c>
      <c r="D4" s="232" t="s">
        <v>24</v>
      </c>
      <c r="E4" s="232" t="s">
        <v>40</v>
      </c>
      <c r="F4" s="232" t="s">
        <v>43</v>
      </c>
      <c r="G4" s="233"/>
      <c r="H4" s="234"/>
      <c r="I4" s="235"/>
    </row>
    <row r="5" spans="1:10" s="240" customFormat="1" ht="20.100000000000001" customHeight="1" x14ac:dyDescent="0.25">
      <c r="A5" s="236"/>
      <c r="B5" s="237">
        <v>8830.9791739999982</v>
      </c>
      <c r="C5" s="237">
        <v>1337.5058059999999</v>
      </c>
      <c r="D5" s="237">
        <v>4777.1973220000009</v>
      </c>
      <c r="E5" s="237">
        <v>1612.8921320000002</v>
      </c>
      <c r="F5" s="237">
        <v>2078.07503</v>
      </c>
      <c r="G5" s="238"/>
      <c r="H5" s="239" t="s">
        <v>211</v>
      </c>
      <c r="I5" s="48"/>
      <c r="J5" s="48"/>
    </row>
    <row r="6" spans="1:10" ht="20.100000000000001" customHeight="1" x14ac:dyDescent="0.2">
      <c r="B6" s="241">
        <v>4416.3856399999995</v>
      </c>
      <c r="C6" s="241">
        <v>587.72192599999994</v>
      </c>
      <c r="D6" s="241">
        <v>2167.907588</v>
      </c>
      <c r="E6" s="241">
        <v>690.79900800000007</v>
      </c>
      <c r="F6" s="241">
        <v>1162.226312</v>
      </c>
      <c r="G6" s="238"/>
      <c r="H6" s="26" t="s">
        <v>316</v>
      </c>
    </row>
    <row r="7" spans="1:10" ht="12" customHeight="1" x14ac:dyDescent="0.2">
      <c r="A7" s="225"/>
      <c r="B7" s="15">
        <v>1598.3258269999999</v>
      </c>
      <c r="C7" s="15">
        <v>295.82596499999994</v>
      </c>
      <c r="D7" s="15">
        <v>757.27960299999995</v>
      </c>
      <c r="E7" s="15">
        <v>350.84962400000001</v>
      </c>
      <c r="F7" s="15">
        <v>380.99098400000003</v>
      </c>
      <c r="G7" s="238"/>
      <c r="H7" s="25" t="s">
        <v>187</v>
      </c>
    </row>
    <row r="8" spans="1:10" ht="12" customHeight="1" x14ac:dyDescent="0.2">
      <c r="A8" s="225"/>
      <c r="B8" s="15">
        <v>2818.059808</v>
      </c>
      <c r="C8" s="15">
        <v>291.895959</v>
      </c>
      <c r="D8" s="15">
        <v>1410.6279810000001</v>
      </c>
      <c r="E8" s="15">
        <v>339.94938200000007</v>
      </c>
      <c r="F8" s="15">
        <v>781.23532699999998</v>
      </c>
      <c r="G8" s="238"/>
      <c r="H8" s="25" t="s">
        <v>188</v>
      </c>
    </row>
    <row r="9" spans="1:10" ht="20.100000000000001" customHeight="1" x14ac:dyDescent="0.2">
      <c r="B9" s="241">
        <v>4078.3190730000006</v>
      </c>
      <c r="C9" s="241">
        <v>708.29172199999994</v>
      </c>
      <c r="D9" s="241">
        <v>2313.8515970000003</v>
      </c>
      <c r="E9" s="241">
        <v>869.62468699999988</v>
      </c>
      <c r="F9" s="241">
        <v>820.77932999999985</v>
      </c>
      <c r="G9" s="238"/>
      <c r="H9" s="26" t="s">
        <v>152</v>
      </c>
    </row>
    <row r="10" spans="1:10" ht="12" customHeight="1" x14ac:dyDescent="0.2">
      <c r="A10" s="225"/>
      <c r="B10" s="15">
        <v>1762.1801739999999</v>
      </c>
      <c r="C10" s="15">
        <v>172.68337400000001</v>
      </c>
      <c r="D10" s="15">
        <v>724.35035000000005</v>
      </c>
      <c r="E10" s="15">
        <v>255.417779</v>
      </c>
      <c r="F10" s="15">
        <v>268.24200000000002</v>
      </c>
      <c r="G10" s="238"/>
      <c r="H10" s="25" t="s">
        <v>187</v>
      </c>
    </row>
    <row r="11" spans="1:10" ht="12" customHeight="1" x14ac:dyDescent="0.2">
      <c r="A11" s="225"/>
      <c r="B11" s="15">
        <v>2316.1393940000003</v>
      </c>
      <c r="C11" s="15">
        <v>535.60734500000001</v>
      </c>
      <c r="D11" s="15">
        <v>1589.5012590000001</v>
      </c>
      <c r="E11" s="15">
        <v>614.20640399999991</v>
      </c>
      <c r="F11" s="15">
        <v>552.53782799999988</v>
      </c>
      <c r="G11" s="238"/>
      <c r="H11" s="25" t="s">
        <v>188</v>
      </c>
    </row>
    <row r="12" spans="1:10" ht="20.100000000000001" customHeight="1" x14ac:dyDescent="0.2">
      <c r="B12" s="241">
        <v>1403.1853660000002</v>
      </c>
      <c r="C12" s="241">
        <v>230.705051</v>
      </c>
      <c r="D12" s="241">
        <v>743.64267700000005</v>
      </c>
      <c r="E12" s="241">
        <v>184.764444</v>
      </c>
      <c r="F12" s="241">
        <v>278.00937800000003</v>
      </c>
      <c r="G12" s="238"/>
      <c r="H12" s="242" t="s">
        <v>189</v>
      </c>
    </row>
    <row r="13" spans="1:10" ht="12" customHeight="1" x14ac:dyDescent="0.2">
      <c r="A13" s="225"/>
      <c r="B13" s="15">
        <v>676.74651100000005</v>
      </c>
      <c r="C13" s="15">
        <v>128.485253</v>
      </c>
      <c r="D13" s="15">
        <v>456.80683199999999</v>
      </c>
      <c r="E13" s="15">
        <v>257.51606099999998</v>
      </c>
      <c r="F13" s="15">
        <v>220.570031</v>
      </c>
      <c r="G13" s="238"/>
      <c r="H13" s="25" t="s">
        <v>190</v>
      </c>
    </row>
    <row r="14" spans="1:10" ht="12" customHeight="1" x14ac:dyDescent="0.2">
      <c r="A14" s="225"/>
      <c r="B14" s="15">
        <v>1231.586002</v>
      </c>
      <c r="C14" s="15">
        <v>164.92862600000001</v>
      </c>
      <c r="D14" s="15">
        <v>786.65432099999998</v>
      </c>
      <c r="E14" s="15">
        <v>223.57174499999999</v>
      </c>
      <c r="F14" s="15">
        <v>235.18861799999999</v>
      </c>
      <c r="G14" s="238"/>
      <c r="H14" s="25" t="s">
        <v>191</v>
      </c>
    </row>
    <row r="15" spans="1:10" ht="12" customHeight="1" x14ac:dyDescent="0.2">
      <c r="A15" s="225"/>
      <c r="B15" s="15">
        <v>48.410257999999999</v>
      </c>
      <c r="C15" s="15">
        <v>15.981408999999999</v>
      </c>
      <c r="D15" s="15">
        <v>107.74104</v>
      </c>
      <c r="E15" s="15">
        <v>79.394272000000001</v>
      </c>
      <c r="F15" s="15">
        <v>22.729500000000002</v>
      </c>
      <c r="G15" s="238"/>
      <c r="H15" s="25" t="s">
        <v>197</v>
      </c>
    </row>
    <row r="16" spans="1:10" ht="12" customHeight="1" x14ac:dyDescent="0.2">
      <c r="A16" s="225"/>
      <c r="B16" s="15">
        <v>156.77255600000004</v>
      </c>
      <c r="C16" s="15">
        <v>23.490877999999999</v>
      </c>
      <c r="D16" s="15">
        <v>98.316126000000011</v>
      </c>
      <c r="E16" s="15">
        <v>5.612368</v>
      </c>
      <c r="F16" s="15">
        <v>7.2823000000000011</v>
      </c>
      <c r="G16" s="238"/>
      <c r="H16" s="25" t="s">
        <v>198</v>
      </c>
    </row>
    <row r="17" spans="1:10" ht="12" customHeight="1" x14ac:dyDescent="0.2">
      <c r="A17" s="225"/>
      <c r="B17" s="15">
        <v>561.6183800000008</v>
      </c>
      <c r="C17" s="15">
        <v>144.70050500000002</v>
      </c>
      <c r="D17" s="15">
        <v>120.69060100000024</v>
      </c>
      <c r="E17" s="15">
        <v>118.76579700000002</v>
      </c>
      <c r="F17" s="15">
        <v>56.999502999999777</v>
      </c>
      <c r="G17" s="238"/>
      <c r="H17" s="25" t="s">
        <v>194</v>
      </c>
    </row>
    <row r="18" spans="1:10" ht="20.100000000000001" customHeight="1" x14ac:dyDescent="0.2">
      <c r="B18" s="241">
        <v>336.272944</v>
      </c>
      <c r="C18" s="241">
        <v>41.491654000000004</v>
      </c>
      <c r="D18" s="241">
        <v>295.39050299999997</v>
      </c>
      <c r="E18" s="241">
        <v>52.467920999999997</v>
      </c>
      <c r="F18" s="241">
        <v>95.06938000000001</v>
      </c>
      <c r="G18" s="238"/>
      <c r="H18" s="26" t="s">
        <v>153</v>
      </c>
    </row>
    <row r="19" spans="1:10" ht="12" customHeight="1" x14ac:dyDescent="0.2">
      <c r="A19" s="225"/>
      <c r="B19" s="15">
        <v>184.428054</v>
      </c>
      <c r="C19" s="15">
        <v>36.797549000000004</v>
      </c>
      <c r="D19" s="15">
        <v>180.044737</v>
      </c>
      <c r="E19" s="15">
        <v>25.102545999999997</v>
      </c>
      <c r="F19" s="15">
        <v>70.671106000000009</v>
      </c>
      <c r="G19" s="238"/>
      <c r="H19" s="25" t="s">
        <v>187</v>
      </c>
    </row>
    <row r="20" spans="1:10" ht="12" customHeight="1" x14ac:dyDescent="0.2">
      <c r="A20" s="225"/>
      <c r="B20" s="15">
        <v>151.84488200000001</v>
      </c>
      <c r="C20" s="15">
        <v>4.6941050000000004</v>
      </c>
      <c r="D20" s="15">
        <v>115.345761</v>
      </c>
      <c r="E20" s="15">
        <v>27.365371999999997</v>
      </c>
      <c r="F20" s="15">
        <v>24.375273000000004</v>
      </c>
      <c r="G20" s="238"/>
      <c r="H20" s="25" t="s">
        <v>188</v>
      </c>
    </row>
    <row r="21" spans="1:10" s="243" customFormat="1" ht="20.100000000000001" customHeight="1" x14ac:dyDescent="0.2">
      <c r="B21" s="241">
        <v>2667.6550159999997</v>
      </c>
      <c r="C21" s="241">
        <v>448.36895400000003</v>
      </c>
      <c r="D21" s="241">
        <v>1466.7929979999999</v>
      </c>
      <c r="E21" s="241">
        <v>692.0953750000001</v>
      </c>
      <c r="F21" s="241">
        <v>791.50422400000002</v>
      </c>
      <c r="G21" s="244"/>
      <c r="H21" s="245" t="s">
        <v>327</v>
      </c>
      <c r="I21" s="48"/>
      <c r="J21" s="48"/>
    </row>
    <row r="22" spans="1:10" s="243" customFormat="1" ht="12" customHeight="1" x14ac:dyDescent="0.2">
      <c r="A22" s="246"/>
      <c r="B22" s="15">
        <v>79.887970999999993</v>
      </c>
      <c r="C22" s="15">
        <v>78.915669000000008</v>
      </c>
      <c r="D22" s="15">
        <v>75.823655000000002</v>
      </c>
      <c r="E22" s="15">
        <v>12.622821</v>
      </c>
      <c r="F22" s="15">
        <v>31.766829000000001</v>
      </c>
      <c r="G22" s="244"/>
      <c r="H22" s="247" t="s">
        <v>328</v>
      </c>
      <c r="I22" s="48"/>
      <c r="J22" s="48"/>
    </row>
    <row r="23" spans="1:10" s="308" customFormat="1" ht="3" customHeight="1" x14ac:dyDescent="0.15">
      <c r="A23" s="302"/>
      <c r="B23" s="303"/>
      <c r="C23" s="303"/>
      <c r="D23" s="303"/>
      <c r="E23" s="303"/>
      <c r="F23" s="303"/>
      <c r="G23" s="304"/>
      <c r="H23" s="305"/>
      <c r="I23" s="306"/>
      <c r="J23" s="307"/>
    </row>
    <row r="24" spans="1:10" s="273" customFormat="1" ht="20.100000000000001" customHeight="1" x14ac:dyDescent="0.2">
      <c r="A24" s="268"/>
      <c r="B24" s="309">
        <v>0</v>
      </c>
      <c r="C24" s="309">
        <v>0</v>
      </c>
      <c r="D24" s="309">
        <v>0</v>
      </c>
      <c r="E24" s="309">
        <v>0</v>
      </c>
      <c r="F24" s="309">
        <v>0</v>
      </c>
      <c r="G24" s="310"/>
      <c r="H24" s="269" t="s">
        <v>185</v>
      </c>
      <c r="I24" s="311"/>
      <c r="J24" s="225"/>
    </row>
    <row r="25" spans="1:10" s="240" customFormat="1" ht="20.100000000000001" customHeight="1" x14ac:dyDescent="0.25">
      <c r="A25" s="236"/>
      <c r="B25" s="241">
        <v>168565.56561600004</v>
      </c>
      <c r="C25" s="241">
        <v>22968.941450999999</v>
      </c>
      <c r="D25" s="241">
        <v>98713.978586000012</v>
      </c>
      <c r="E25" s="241">
        <v>30770.344039</v>
      </c>
      <c r="F25" s="241">
        <v>26941.777297999997</v>
      </c>
      <c r="G25" s="238"/>
      <c r="H25" s="26" t="s">
        <v>212</v>
      </c>
      <c r="I25" s="48"/>
      <c r="J25" s="48"/>
    </row>
    <row r="26" spans="1:10" s="243" customFormat="1" ht="20.100000000000001" customHeight="1" x14ac:dyDescent="0.2">
      <c r="B26" s="241">
        <v>23432.332704</v>
      </c>
      <c r="C26" s="241">
        <v>5029.6927080000014</v>
      </c>
      <c r="D26" s="241">
        <v>26045.785680000001</v>
      </c>
      <c r="E26" s="241">
        <v>13234.438713999998</v>
      </c>
      <c r="F26" s="241">
        <v>9191.6383630000018</v>
      </c>
      <c r="G26" s="244"/>
      <c r="H26" s="245" t="s">
        <v>327</v>
      </c>
      <c r="I26" s="48"/>
      <c r="J26" s="48"/>
    </row>
    <row r="27" spans="1:10" s="243" customFormat="1" ht="12" customHeight="1" x14ac:dyDescent="0.2">
      <c r="A27" s="246"/>
      <c r="B27" s="15">
        <v>3282.7555089999996</v>
      </c>
      <c r="C27" s="15">
        <v>5641.4096230000005</v>
      </c>
      <c r="D27" s="15">
        <v>5387.1805649999997</v>
      </c>
      <c r="E27" s="15">
        <v>833.20341199999996</v>
      </c>
      <c r="F27" s="15">
        <v>930.46769899999993</v>
      </c>
      <c r="G27" s="244"/>
      <c r="H27" s="247" t="s">
        <v>328</v>
      </c>
      <c r="I27" s="48"/>
      <c r="J27" s="48"/>
    </row>
    <row r="28" spans="1:10" s="258" customFormat="1" ht="5.0999999999999996" customHeight="1" x14ac:dyDescent="0.2">
      <c r="B28" s="259"/>
      <c r="C28" s="260"/>
      <c r="D28" s="260"/>
      <c r="E28" s="260"/>
      <c r="F28" s="260"/>
      <c r="G28" s="233"/>
      <c r="H28" s="261"/>
      <c r="I28" s="48"/>
      <c r="J28" s="48"/>
    </row>
    <row r="29" spans="1:10" ht="36" customHeight="1" x14ac:dyDescent="0.2">
      <c r="A29" s="231"/>
      <c r="B29" s="446" t="s">
        <v>243</v>
      </c>
      <c r="C29" s="446"/>
      <c r="D29" s="446"/>
      <c r="E29" s="446"/>
      <c r="F29" s="446"/>
      <c r="G29" s="446"/>
      <c r="H29" s="446"/>
      <c r="I29" s="231"/>
    </row>
  </sheetData>
  <mergeCells count="1">
    <mergeCell ref="B29:H29"/>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3BA60-101E-48E6-8E59-152F7D11F05C}">
  <sheetPr>
    <pageSetUpPr fitToPage="1"/>
  </sheetPr>
  <dimension ref="A1:I29"/>
  <sheetViews>
    <sheetView showGridLines="0" zoomScaleNormal="100" zoomScaleSheetLayoutView="100" workbookViewId="0"/>
  </sheetViews>
  <sheetFormatPr defaultColWidth="9.140625" defaultRowHeight="12" x14ac:dyDescent="0.2"/>
  <cols>
    <col min="1" max="1" width="1.7109375" style="48" customWidth="1"/>
    <col min="2" max="2" width="32.28515625" style="48" customWidth="1"/>
    <col min="3" max="7" width="12.7109375" style="48" customWidth="1"/>
    <col min="8" max="9" width="1.7109375" style="48" customWidth="1"/>
    <col min="10" max="16384" width="9.140625" style="48"/>
  </cols>
  <sheetData>
    <row r="1" spans="1:8" s="227" customFormat="1" ht="16.5" x14ac:dyDescent="0.3">
      <c r="A1" s="56"/>
      <c r="B1" s="56" t="s">
        <v>264</v>
      </c>
      <c r="C1" s="56"/>
      <c r="D1" s="56"/>
      <c r="E1" s="56"/>
      <c r="F1" s="56"/>
      <c r="G1" s="56"/>
      <c r="H1" s="56"/>
    </row>
    <row r="2" spans="1:8" s="228" customFormat="1" ht="14.25" x14ac:dyDescent="0.2">
      <c r="B2" s="228" t="s">
        <v>322</v>
      </c>
    </row>
    <row r="3" spans="1:8" s="225" customFormat="1" ht="21" customHeight="1" x14ac:dyDescent="0.2">
      <c r="A3" s="229"/>
      <c r="B3" s="218" t="s">
        <v>566</v>
      </c>
      <c r="C3" s="218"/>
      <c r="D3" s="218"/>
      <c r="E3" s="218"/>
      <c r="F3" s="218"/>
      <c r="G3" s="230" t="s">
        <v>246</v>
      </c>
      <c r="H3" s="218"/>
    </row>
    <row r="4" spans="1:8" ht="20.100000000000001" customHeight="1" x14ac:dyDescent="0.2">
      <c r="A4" s="234"/>
      <c r="B4" s="262"/>
      <c r="C4" s="263" t="s">
        <v>29</v>
      </c>
      <c r="D4" s="263" t="s">
        <v>49</v>
      </c>
      <c r="E4" s="263" t="s">
        <v>21</v>
      </c>
      <c r="F4" s="263" t="s">
        <v>222</v>
      </c>
      <c r="G4" s="299" t="s">
        <v>223</v>
      </c>
      <c r="H4" s="231"/>
    </row>
    <row r="5" spans="1:8" s="240" customFormat="1" ht="20.100000000000001" customHeight="1" x14ac:dyDescent="0.25">
      <c r="A5" s="236"/>
      <c r="B5" s="26" t="s">
        <v>211</v>
      </c>
      <c r="C5" s="296">
        <v>1307.5176289999999</v>
      </c>
      <c r="D5" s="237">
        <v>81.080128000000016</v>
      </c>
      <c r="E5" s="237">
        <v>192630.59546900002</v>
      </c>
      <c r="F5" s="280">
        <v>561.90560299999197</v>
      </c>
      <c r="G5" s="280">
        <v>11912.945071999973</v>
      </c>
    </row>
    <row r="6" spans="1:8" ht="20.100000000000001" customHeight="1" x14ac:dyDescent="0.2">
      <c r="B6" s="26" t="s">
        <v>316</v>
      </c>
      <c r="C6" s="11">
        <v>515.49678499999993</v>
      </c>
      <c r="D6" s="241">
        <v>17.037987999999999</v>
      </c>
      <c r="E6" s="241">
        <v>79610.077313999995</v>
      </c>
      <c r="F6" s="12">
        <v>202.8392800000729</v>
      </c>
      <c r="G6" s="12">
        <v>3372.8167539999413</v>
      </c>
    </row>
    <row r="7" spans="1:8" ht="12" customHeight="1" x14ac:dyDescent="0.2">
      <c r="A7" s="225"/>
      <c r="B7" s="25" t="s">
        <v>187</v>
      </c>
      <c r="C7" s="9">
        <v>206.323508</v>
      </c>
      <c r="D7" s="15">
        <v>2.6217569999999997</v>
      </c>
      <c r="E7" s="15">
        <v>29354.434614999995</v>
      </c>
      <c r="F7" s="10">
        <v>23.146625999987009</v>
      </c>
      <c r="G7" s="10">
        <v>1258.6435660000134</v>
      </c>
    </row>
    <row r="8" spans="1:8" ht="12" customHeight="1" x14ac:dyDescent="0.2">
      <c r="A8" s="225"/>
      <c r="B8" s="25" t="s">
        <v>188</v>
      </c>
      <c r="C8" s="9">
        <v>309.17327599999993</v>
      </c>
      <c r="D8" s="15">
        <v>14.416228</v>
      </c>
      <c r="E8" s="15">
        <v>50255.642691000001</v>
      </c>
      <c r="F8" s="10">
        <v>179.69265299999097</v>
      </c>
      <c r="G8" s="10">
        <v>2114.1732140000095</v>
      </c>
    </row>
    <row r="9" spans="1:8" ht="20.100000000000001" customHeight="1" x14ac:dyDescent="0.2">
      <c r="B9" s="26" t="s">
        <v>152</v>
      </c>
      <c r="C9" s="11">
        <v>771.66693099999998</v>
      </c>
      <c r="D9" s="241">
        <v>31.555151999999996</v>
      </c>
      <c r="E9" s="241">
        <v>100237.233071</v>
      </c>
      <c r="F9" s="12">
        <v>67.883662999927765</v>
      </c>
      <c r="G9" s="12">
        <v>8088.7496390000742</v>
      </c>
    </row>
    <row r="10" spans="1:8" ht="12" customHeight="1" x14ac:dyDescent="0.2">
      <c r="A10" s="225"/>
      <c r="B10" s="25" t="s">
        <v>187</v>
      </c>
      <c r="C10" s="9">
        <v>358.55950300000001</v>
      </c>
      <c r="D10" s="15">
        <v>21.314951999999998</v>
      </c>
      <c r="E10" s="15">
        <v>36623.362197000002</v>
      </c>
      <c r="F10" s="10">
        <v>10.815681999971275</v>
      </c>
      <c r="G10" s="10">
        <v>2685.9824890000309</v>
      </c>
    </row>
    <row r="11" spans="1:8" ht="12" customHeight="1" x14ac:dyDescent="0.2">
      <c r="A11" s="225"/>
      <c r="B11" s="25" t="s">
        <v>188</v>
      </c>
      <c r="C11" s="9">
        <v>413.10792599999996</v>
      </c>
      <c r="D11" s="15">
        <v>10.239698000000001</v>
      </c>
      <c r="E11" s="15">
        <v>63613.916605999999</v>
      </c>
      <c r="F11" s="10">
        <v>57.067978999955812</v>
      </c>
      <c r="G11" s="10">
        <v>5402.7671710000432</v>
      </c>
    </row>
    <row r="12" spans="1:8" ht="20.100000000000001" customHeight="1" x14ac:dyDescent="0.2">
      <c r="B12" s="242" t="s">
        <v>189</v>
      </c>
      <c r="C12" s="11">
        <v>147.667102</v>
      </c>
      <c r="D12" s="241">
        <v>7.5688610000000001</v>
      </c>
      <c r="E12" s="241">
        <v>33428.367477</v>
      </c>
      <c r="F12" s="12">
        <v>32.85077200003434</v>
      </c>
      <c r="G12" s="12">
        <v>2134.0476179999605</v>
      </c>
    </row>
    <row r="13" spans="1:8" ht="12" customHeight="1" x14ac:dyDescent="0.2">
      <c r="A13" s="225"/>
      <c r="B13" s="25" t="s">
        <v>190</v>
      </c>
      <c r="C13" s="9">
        <v>192.75542899999999</v>
      </c>
      <c r="D13" s="15">
        <v>21.289745</v>
      </c>
      <c r="E13" s="15">
        <v>24503.319262000001</v>
      </c>
      <c r="F13" s="10">
        <v>0</v>
      </c>
      <c r="G13" s="10">
        <v>1727.6201800000017</v>
      </c>
    </row>
    <row r="14" spans="1:8" ht="12" customHeight="1" x14ac:dyDescent="0.2">
      <c r="A14" s="225"/>
      <c r="B14" s="25" t="s">
        <v>191</v>
      </c>
      <c r="C14" s="9">
        <v>323.297755</v>
      </c>
      <c r="D14" s="15">
        <v>2.6363679999999996</v>
      </c>
      <c r="E14" s="15">
        <v>19920.792433000002</v>
      </c>
      <c r="F14" s="10">
        <v>15.870190000005095</v>
      </c>
      <c r="G14" s="10">
        <v>3050.4522479999941</v>
      </c>
    </row>
    <row r="15" spans="1:8" ht="12" customHeight="1" x14ac:dyDescent="0.2">
      <c r="A15" s="225"/>
      <c r="B15" s="25" t="s">
        <v>197</v>
      </c>
      <c r="C15" s="9">
        <v>34.766272000000001</v>
      </c>
      <c r="D15" s="15">
        <v>5.9332999999999997E-2</v>
      </c>
      <c r="E15" s="15">
        <v>2727.37255</v>
      </c>
      <c r="F15" s="10">
        <v>0.98247600000013335</v>
      </c>
      <c r="G15" s="10">
        <v>269.75581499999953</v>
      </c>
    </row>
    <row r="16" spans="1:8" ht="12" customHeight="1" x14ac:dyDescent="0.2">
      <c r="A16" s="225"/>
      <c r="B16" s="25" t="s">
        <v>198</v>
      </c>
      <c r="C16" s="9">
        <v>8.1293680000000013</v>
      </c>
      <c r="D16" s="15">
        <v>3.4200000000000002E-4</v>
      </c>
      <c r="E16" s="15">
        <v>5820.0662910000001</v>
      </c>
      <c r="F16" s="10">
        <v>2.0555790000016714</v>
      </c>
      <c r="G16" s="10">
        <v>812.57432200000039</v>
      </c>
    </row>
    <row r="17" spans="1:9" ht="12" customHeight="1" x14ac:dyDescent="0.2">
      <c r="A17" s="225"/>
      <c r="B17" s="25" t="s">
        <v>194</v>
      </c>
      <c r="C17" s="9">
        <v>65.051005000000032</v>
      </c>
      <c r="D17" s="15">
        <v>5.0299999999481315E-4</v>
      </c>
      <c r="E17" s="15">
        <v>13837.315058000007</v>
      </c>
      <c r="F17" s="10">
        <v>16.124645999886525</v>
      </c>
      <c r="G17" s="10">
        <v>94.299456000095233</v>
      </c>
    </row>
    <row r="18" spans="1:9" ht="20.100000000000001" customHeight="1" x14ac:dyDescent="0.2">
      <c r="B18" s="26" t="s">
        <v>153</v>
      </c>
      <c r="C18" s="11">
        <v>20.352905000000003</v>
      </c>
      <c r="D18" s="241">
        <v>32.486984999999997</v>
      </c>
      <c r="E18" s="241">
        <v>12783.284526000001</v>
      </c>
      <c r="F18" s="12">
        <v>291.18264899999122</v>
      </c>
      <c r="G18" s="12">
        <v>451.35073200000807</v>
      </c>
    </row>
    <row r="19" spans="1:9" ht="12" customHeight="1" x14ac:dyDescent="0.2">
      <c r="A19" s="225"/>
      <c r="B19" s="25" t="s">
        <v>187</v>
      </c>
      <c r="C19" s="9">
        <v>14.713822</v>
      </c>
      <c r="D19" s="15">
        <v>23.421154999999999</v>
      </c>
      <c r="E19" s="15">
        <v>5843.8370100000002</v>
      </c>
      <c r="F19" s="10">
        <v>267.30212000000483</v>
      </c>
      <c r="G19" s="10">
        <v>290.07934699999441</v>
      </c>
    </row>
    <row r="20" spans="1:9" ht="12" customHeight="1" x14ac:dyDescent="0.2">
      <c r="A20" s="225"/>
      <c r="B20" s="25" t="s">
        <v>188</v>
      </c>
      <c r="C20" s="9">
        <v>5.6435820000000003</v>
      </c>
      <c r="D20" s="15">
        <v>9.0658290000000008</v>
      </c>
      <c r="E20" s="15">
        <v>6939.4421579999998</v>
      </c>
      <c r="F20" s="10">
        <v>23.88052499999867</v>
      </c>
      <c r="G20" s="10">
        <v>161.32744500000081</v>
      </c>
    </row>
    <row r="21" spans="1:9" s="243" customFormat="1" ht="20.100000000000001" customHeight="1" x14ac:dyDescent="0.2">
      <c r="B21" s="245" t="s">
        <v>327</v>
      </c>
      <c r="C21" s="11">
        <v>486.56204500000001</v>
      </c>
      <c r="D21" s="241">
        <v>8.846978</v>
      </c>
      <c r="E21" s="241">
        <v>57324.293746999996</v>
      </c>
      <c r="F21" s="12">
        <v>43.450281000026735</v>
      </c>
      <c r="G21" s="12">
        <v>4510.6175499999663</v>
      </c>
    </row>
    <row r="22" spans="1:9" s="243" customFormat="1" ht="12" customHeight="1" x14ac:dyDescent="0.2">
      <c r="A22" s="246"/>
      <c r="B22" s="247" t="s">
        <v>328</v>
      </c>
      <c r="C22" s="9">
        <v>8.1615610000000007</v>
      </c>
      <c r="D22" s="15">
        <v>5.7321500000000007</v>
      </c>
      <c r="E22" s="15">
        <v>3153.5302040000001</v>
      </c>
      <c r="F22" s="10">
        <v>192.98594600000251</v>
      </c>
      <c r="G22" s="10">
        <v>192.08954399999766</v>
      </c>
    </row>
    <row r="23" spans="1:9" s="243" customFormat="1" ht="3" customHeight="1" x14ac:dyDescent="0.2">
      <c r="A23" s="246"/>
      <c r="B23" s="247"/>
      <c r="C23" s="297"/>
      <c r="D23" s="9"/>
      <c r="E23" s="9"/>
      <c r="F23" s="9"/>
      <c r="G23" s="10"/>
      <c r="H23" s="253"/>
    </row>
    <row r="24" spans="1:9" s="273" customFormat="1" ht="20.100000000000001" customHeight="1" x14ac:dyDescent="0.2">
      <c r="A24" s="268"/>
      <c r="B24" s="269" t="s">
        <v>185</v>
      </c>
      <c r="C24" s="270">
        <v>0</v>
      </c>
      <c r="D24" s="270">
        <v>0</v>
      </c>
      <c r="E24" s="270">
        <v>0</v>
      </c>
      <c r="F24" s="270">
        <v>0</v>
      </c>
      <c r="G24" s="271">
        <v>0</v>
      </c>
      <c r="H24" s="300"/>
      <c r="I24" s="246"/>
    </row>
    <row r="25" spans="1:9" s="240" customFormat="1" ht="20.100000000000001" customHeight="1" x14ac:dyDescent="0.25">
      <c r="A25" s="236"/>
      <c r="B25" s="26" t="s">
        <v>212</v>
      </c>
      <c r="C25" s="11">
        <v>39323.580606999982</v>
      </c>
      <c r="D25" s="241">
        <v>1696.5594180000001</v>
      </c>
      <c r="E25" s="241">
        <v>2033299.7174419998</v>
      </c>
      <c r="F25" s="12">
        <v>15042.010993999895</v>
      </c>
      <c r="G25" s="12">
        <v>148829.95835600002</v>
      </c>
    </row>
    <row r="26" spans="1:9" s="243" customFormat="1" ht="20.100000000000001" customHeight="1" x14ac:dyDescent="0.2">
      <c r="B26" s="245" t="s">
        <v>327</v>
      </c>
      <c r="C26" s="11">
        <v>13338.438501999999</v>
      </c>
      <c r="D26" s="241">
        <v>269.81421100000006</v>
      </c>
      <c r="E26" s="241">
        <v>405140.18225099996</v>
      </c>
      <c r="F26" s="12">
        <v>223.87991100002546</v>
      </c>
      <c r="G26" s="12">
        <v>30947.482593999943</v>
      </c>
    </row>
    <row r="27" spans="1:9" s="243" customFormat="1" ht="12" customHeight="1" x14ac:dyDescent="0.2">
      <c r="A27" s="246"/>
      <c r="B27" s="247" t="s">
        <v>328</v>
      </c>
      <c r="C27" s="9">
        <v>1443.6849220000001</v>
      </c>
      <c r="D27" s="15">
        <v>116.224254</v>
      </c>
      <c r="E27" s="15">
        <v>44371.008085999994</v>
      </c>
      <c r="F27" s="10">
        <v>975.37642200005939</v>
      </c>
      <c r="G27" s="10">
        <v>1171.3705779999291</v>
      </c>
    </row>
    <row r="28" spans="1:9" s="258" customFormat="1" ht="5.0999999999999996" customHeight="1" x14ac:dyDescent="0.2">
      <c r="C28" s="276"/>
      <c r="D28" s="276"/>
      <c r="E28" s="276"/>
      <c r="F28" s="276"/>
      <c r="G28" s="301"/>
    </row>
    <row r="29" spans="1:9" ht="39" customHeight="1" x14ac:dyDescent="0.2">
      <c r="A29" s="277" t="s">
        <v>3</v>
      </c>
      <c r="B29" s="446" t="s">
        <v>238</v>
      </c>
      <c r="C29" s="446"/>
      <c r="D29" s="446"/>
      <c r="E29" s="446"/>
      <c r="F29" s="446"/>
      <c r="G29" s="446"/>
      <c r="H29" s="231"/>
    </row>
  </sheetData>
  <mergeCells count="1">
    <mergeCell ref="B29:G29"/>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BFB9F-84D0-48F2-ACF9-63A24A9C9B1B}">
  <sheetPr codeName="Sheet5">
    <pageSetUpPr fitToPage="1"/>
  </sheetPr>
  <dimension ref="A1:I51"/>
  <sheetViews>
    <sheetView showGridLines="0" zoomScaleNormal="100" zoomScaleSheetLayoutView="100" workbookViewId="0"/>
  </sheetViews>
  <sheetFormatPr defaultColWidth="9.140625" defaultRowHeight="12" x14ac:dyDescent="0.2"/>
  <cols>
    <col min="1" max="1" width="0.85546875" style="48" customWidth="1"/>
    <col min="2" max="2" width="32.28515625" style="48" customWidth="1"/>
    <col min="3" max="8" width="10.7109375" style="48" customWidth="1"/>
    <col min="9" max="9" width="0.7109375" style="48" customWidth="1"/>
    <col min="10" max="10" width="1.7109375" style="48" customWidth="1"/>
    <col min="11" max="16384" width="9.140625" style="48"/>
  </cols>
  <sheetData>
    <row r="1" spans="1:9" s="227" customFormat="1" ht="16.5" x14ac:dyDescent="0.3">
      <c r="A1" s="56"/>
      <c r="B1" s="56" t="s">
        <v>264</v>
      </c>
      <c r="C1" s="57"/>
      <c r="D1" s="57"/>
      <c r="E1" s="57"/>
      <c r="F1" s="57"/>
      <c r="G1" s="57"/>
      <c r="H1" s="57"/>
      <c r="I1" s="57"/>
    </row>
    <row r="2" spans="1:9" s="228" customFormat="1" ht="14.25" x14ac:dyDescent="0.2">
      <c r="B2" s="228" t="s">
        <v>323</v>
      </c>
      <c r="C2" s="295"/>
      <c r="D2" s="295"/>
      <c r="E2" s="295"/>
      <c r="F2" s="295"/>
      <c r="G2" s="295"/>
      <c r="H2" s="295"/>
      <c r="I2" s="295"/>
    </row>
    <row r="3" spans="1:9" s="225" customFormat="1" ht="21" customHeight="1" x14ac:dyDescent="0.2">
      <c r="A3" s="229"/>
      <c r="B3" s="218" t="s">
        <v>566</v>
      </c>
      <c r="C3" s="218"/>
      <c r="D3" s="218"/>
      <c r="E3" s="218"/>
      <c r="F3" s="218"/>
      <c r="G3" s="218"/>
      <c r="H3" s="230" t="s">
        <v>247</v>
      </c>
      <c r="I3" s="218"/>
    </row>
    <row r="4" spans="1:9" ht="20.100000000000001" customHeight="1" x14ac:dyDescent="0.2">
      <c r="A4" s="234"/>
      <c r="B4" s="262"/>
      <c r="C4" s="263" t="s">
        <v>22</v>
      </c>
      <c r="D4" s="263" t="s">
        <v>28</v>
      </c>
      <c r="E4" s="263" t="s">
        <v>30</v>
      </c>
      <c r="F4" s="263" t="s">
        <v>27</v>
      </c>
      <c r="G4" s="263" t="s">
        <v>23</v>
      </c>
      <c r="H4" s="264" t="s">
        <v>41</v>
      </c>
      <c r="I4" s="231"/>
    </row>
    <row r="5" spans="1:9" s="240" customFormat="1" ht="20.100000000000001" customHeight="1" x14ac:dyDescent="0.25">
      <c r="A5" s="236"/>
      <c r="B5" s="26" t="s">
        <v>57</v>
      </c>
      <c r="C5" s="296">
        <v>576557.97525599995</v>
      </c>
      <c r="D5" s="296">
        <v>18856.692704999998</v>
      </c>
      <c r="E5" s="296">
        <v>32.117620000000009</v>
      </c>
      <c r="F5" s="296">
        <v>3187.471074000001</v>
      </c>
      <c r="G5" s="296">
        <v>38404.700908999992</v>
      </c>
      <c r="H5" s="280">
        <v>2505.0427869999999</v>
      </c>
    </row>
    <row r="6" spans="1:9" ht="20.100000000000001" customHeight="1" x14ac:dyDescent="0.2">
      <c r="B6" s="26" t="s">
        <v>316</v>
      </c>
      <c r="C6" s="9">
        <v>215782.56623599998</v>
      </c>
      <c r="D6" s="9">
        <v>7613.7415440000004</v>
      </c>
      <c r="E6" s="9">
        <v>5.7477160000000005</v>
      </c>
      <c r="F6" s="9">
        <v>1361.166154</v>
      </c>
      <c r="G6" s="9">
        <v>15878.146284000002</v>
      </c>
      <c r="H6" s="10">
        <v>951.45061599999997</v>
      </c>
    </row>
    <row r="7" spans="1:9" ht="12" customHeight="1" x14ac:dyDescent="0.2">
      <c r="A7" s="225"/>
      <c r="B7" s="25" t="s">
        <v>187</v>
      </c>
      <c r="C7" s="9">
        <v>61668.696633999993</v>
      </c>
      <c r="D7" s="9">
        <v>1769.4091250000001</v>
      </c>
      <c r="E7" s="9">
        <v>0.56284599999999996</v>
      </c>
      <c r="F7" s="9">
        <v>404.56609900000001</v>
      </c>
      <c r="G7" s="9">
        <v>3937.4335330000004</v>
      </c>
      <c r="H7" s="10">
        <v>184.45383000000001</v>
      </c>
    </row>
    <row r="8" spans="1:9" ht="12" customHeight="1" x14ac:dyDescent="0.2">
      <c r="A8" s="225"/>
      <c r="B8" s="25" t="s">
        <v>188</v>
      </c>
      <c r="C8" s="9">
        <v>154113.869557</v>
      </c>
      <c r="D8" s="9">
        <v>5844.3324080000002</v>
      </c>
      <c r="E8" s="9">
        <v>5.1848680000000007</v>
      </c>
      <c r="F8" s="9">
        <v>956.60005200000001</v>
      </c>
      <c r="G8" s="9">
        <v>11940.712740000001</v>
      </c>
      <c r="H8" s="10">
        <v>766.99677999999994</v>
      </c>
    </row>
    <row r="9" spans="1:9" ht="20.100000000000001" customHeight="1" x14ac:dyDescent="0.2">
      <c r="B9" s="26" t="s">
        <v>152</v>
      </c>
      <c r="C9" s="9">
        <v>335622.88879200001</v>
      </c>
      <c r="D9" s="9">
        <v>10390.352799</v>
      </c>
      <c r="E9" s="9">
        <v>2.2312289999999999</v>
      </c>
      <c r="F9" s="9">
        <v>1549.3897000000002</v>
      </c>
      <c r="G9" s="9">
        <v>19814.093415999996</v>
      </c>
      <c r="H9" s="10">
        <v>1462.251904</v>
      </c>
    </row>
    <row r="10" spans="1:9" ht="12" customHeight="1" x14ac:dyDescent="0.2">
      <c r="A10" s="225"/>
      <c r="B10" s="25" t="s">
        <v>187</v>
      </c>
      <c r="C10" s="9">
        <v>130930.55235999997</v>
      </c>
      <c r="D10" s="9">
        <v>4092.6223150000005</v>
      </c>
      <c r="E10" s="9">
        <v>1.744208</v>
      </c>
      <c r="F10" s="9">
        <v>717.98155300000008</v>
      </c>
      <c r="G10" s="9">
        <v>8897.7007599999997</v>
      </c>
      <c r="H10" s="10">
        <v>569.06879300000003</v>
      </c>
    </row>
    <row r="11" spans="1:9" ht="12" customHeight="1" x14ac:dyDescent="0.2">
      <c r="A11" s="225"/>
      <c r="B11" s="25" t="s">
        <v>188</v>
      </c>
      <c r="C11" s="9">
        <v>204692.30978400001</v>
      </c>
      <c r="D11" s="9">
        <v>6297.780976</v>
      </c>
      <c r="E11" s="9">
        <v>0.48844200000000004</v>
      </c>
      <c r="F11" s="9">
        <v>831.40764100000001</v>
      </c>
      <c r="G11" s="9">
        <v>10916.340548</v>
      </c>
      <c r="H11" s="10">
        <v>893.18285600000002</v>
      </c>
    </row>
    <row r="12" spans="1:9" ht="20.100000000000001" customHeight="1" x14ac:dyDescent="0.2">
      <c r="B12" s="242" t="s">
        <v>189</v>
      </c>
      <c r="C12" s="9">
        <v>140728.82850100001</v>
      </c>
      <c r="D12" s="9">
        <v>3982.0187489999998</v>
      </c>
      <c r="E12" s="9">
        <v>2.1706219999999998</v>
      </c>
      <c r="F12" s="9">
        <v>499.62698999999998</v>
      </c>
      <c r="G12" s="9">
        <v>7974.1128000000008</v>
      </c>
      <c r="H12" s="10">
        <v>683.49434099999996</v>
      </c>
    </row>
    <row r="13" spans="1:9" ht="12" customHeight="1" x14ac:dyDescent="0.2">
      <c r="A13" s="225"/>
      <c r="B13" s="25" t="s">
        <v>190</v>
      </c>
      <c r="C13" s="9">
        <v>88974.883720000013</v>
      </c>
      <c r="D13" s="9">
        <v>2807.6347430000001</v>
      </c>
      <c r="E13" s="9">
        <v>1.4228000000000001E-2</v>
      </c>
      <c r="F13" s="9">
        <v>664.55523200000005</v>
      </c>
      <c r="G13" s="9">
        <v>4553.1498350000002</v>
      </c>
      <c r="H13" s="10">
        <v>323.65325899999999</v>
      </c>
    </row>
    <row r="14" spans="1:9" ht="12" customHeight="1" x14ac:dyDescent="0.2">
      <c r="A14" s="225"/>
      <c r="B14" s="25" t="s">
        <v>191</v>
      </c>
      <c r="C14" s="9">
        <v>76207.622728000002</v>
      </c>
      <c r="D14" s="9">
        <v>1654.075566</v>
      </c>
      <c r="E14" s="9">
        <v>1.5939999999999999E-3</v>
      </c>
      <c r="F14" s="9">
        <v>269.74883599999998</v>
      </c>
      <c r="G14" s="9">
        <v>5783.4628959999991</v>
      </c>
      <c r="H14" s="10">
        <v>232.51292599999999</v>
      </c>
    </row>
    <row r="15" spans="1:9" ht="12" customHeight="1" x14ac:dyDescent="0.2">
      <c r="A15" s="225"/>
      <c r="B15" s="25" t="s">
        <v>197</v>
      </c>
      <c r="C15" s="9">
        <v>1780.690249</v>
      </c>
      <c r="D15" s="9">
        <v>53.506090000000007</v>
      </c>
      <c r="E15" s="9">
        <v>1.4270000000000001E-3</v>
      </c>
      <c r="F15" s="9">
        <v>11.098946999999999</v>
      </c>
      <c r="G15" s="9">
        <v>66.996481000000003</v>
      </c>
      <c r="H15" s="10">
        <v>8.7812990000000006</v>
      </c>
    </row>
    <row r="16" spans="1:9" ht="12" customHeight="1" x14ac:dyDescent="0.2">
      <c r="A16" s="225"/>
      <c r="B16" s="25" t="s">
        <v>198</v>
      </c>
      <c r="C16" s="9">
        <v>27468.901037</v>
      </c>
      <c r="D16" s="9">
        <v>1884.9170770000001</v>
      </c>
      <c r="E16" s="9">
        <v>4.9045999999999999E-2</v>
      </c>
      <c r="F16" s="9">
        <v>103.66946999999999</v>
      </c>
      <c r="G16" s="9">
        <v>1413.943663</v>
      </c>
      <c r="H16" s="10">
        <v>212.13771500000001</v>
      </c>
    </row>
    <row r="17" spans="1:9" ht="12" customHeight="1" x14ac:dyDescent="0.2">
      <c r="A17" s="225"/>
      <c r="B17" s="25" t="s">
        <v>194</v>
      </c>
      <c r="C17" s="9">
        <v>461.96255699999165</v>
      </c>
      <c r="D17" s="9">
        <v>8.2005740000004153</v>
      </c>
      <c r="E17" s="9">
        <v>-5.6880000000001374E-3</v>
      </c>
      <c r="F17" s="9">
        <v>0.69022500000028231</v>
      </c>
      <c r="G17" s="9">
        <v>22.427740999999514</v>
      </c>
      <c r="H17" s="10">
        <v>1.6723639999997886</v>
      </c>
    </row>
    <row r="18" spans="1:9" ht="20.100000000000001" customHeight="1" x14ac:dyDescent="0.2">
      <c r="B18" s="26" t="s">
        <v>153</v>
      </c>
      <c r="C18" s="9">
        <v>25152.525626999999</v>
      </c>
      <c r="D18" s="9">
        <v>852.5809690000001</v>
      </c>
      <c r="E18" s="9">
        <v>24.135335000000005</v>
      </c>
      <c r="F18" s="9">
        <v>276.91519999999997</v>
      </c>
      <c r="G18" s="9">
        <v>2712.5189180000007</v>
      </c>
      <c r="H18" s="10">
        <v>91.335988999999998</v>
      </c>
    </row>
    <row r="19" spans="1:9" ht="12" customHeight="1" x14ac:dyDescent="0.2">
      <c r="A19" s="225"/>
      <c r="B19" s="25" t="s">
        <v>187</v>
      </c>
      <c r="C19" s="9">
        <v>19435.532615</v>
      </c>
      <c r="D19" s="9">
        <v>560.75974900000006</v>
      </c>
      <c r="E19" s="9">
        <v>17.868901000000005</v>
      </c>
      <c r="F19" s="9">
        <v>235.692598</v>
      </c>
      <c r="G19" s="9">
        <v>2224.7259830000003</v>
      </c>
      <c r="H19" s="10">
        <v>71.421413000000001</v>
      </c>
    </row>
    <row r="20" spans="1:9" ht="12" customHeight="1" x14ac:dyDescent="0.2">
      <c r="A20" s="225"/>
      <c r="B20" s="25" t="s">
        <v>188</v>
      </c>
      <c r="C20" s="9">
        <v>5716.9036389999992</v>
      </c>
      <c r="D20" s="9">
        <v>291.821214</v>
      </c>
      <c r="E20" s="9">
        <v>6.267855</v>
      </c>
      <c r="F20" s="9">
        <v>41.222096000000001</v>
      </c>
      <c r="G20" s="9">
        <v>487.79392300000001</v>
      </c>
      <c r="H20" s="10">
        <v>19.914069999999999</v>
      </c>
    </row>
    <row r="21" spans="1:9" s="243" customFormat="1" ht="20.100000000000001" customHeight="1" x14ac:dyDescent="0.2">
      <c r="B21" s="245" t="s">
        <v>327</v>
      </c>
      <c r="C21" s="9">
        <v>270194.37184700003</v>
      </c>
      <c r="D21" s="9">
        <v>8912.8209060000008</v>
      </c>
      <c r="E21" s="9">
        <v>0.45356099999999999</v>
      </c>
      <c r="F21" s="9">
        <v>1390.2927400000001</v>
      </c>
      <c r="G21" s="9">
        <v>20146.936712000002</v>
      </c>
      <c r="H21" s="10">
        <v>1441.6346900000001</v>
      </c>
    </row>
    <row r="22" spans="1:9" s="243" customFormat="1" ht="12" customHeight="1" x14ac:dyDescent="0.2">
      <c r="A22" s="246"/>
      <c r="B22" s="247" t="s">
        <v>328</v>
      </c>
      <c r="C22" s="297">
        <v>51255.620987999995</v>
      </c>
      <c r="D22" s="9">
        <v>3229.8352720000003</v>
      </c>
      <c r="E22" s="9">
        <v>8.4672999999999998E-2</v>
      </c>
      <c r="F22" s="9">
        <v>392.38680099999993</v>
      </c>
      <c r="G22" s="9">
        <v>3897.8698189999996</v>
      </c>
      <c r="H22" s="10">
        <v>786.98837700000001</v>
      </c>
    </row>
    <row r="23" spans="1:9" s="243" customFormat="1" ht="3" customHeight="1" x14ac:dyDescent="0.2">
      <c r="A23" s="248"/>
      <c r="B23" s="251"/>
      <c r="C23" s="265"/>
      <c r="D23" s="266"/>
      <c r="E23" s="266"/>
      <c r="F23" s="266"/>
      <c r="G23" s="266"/>
      <c r="H23" s="250"/>
      <c r="I23" s="267"/>
    </row>
    <row r="24" spans="1:9" s="273" customFormat="1" ht="20.100000000000001" customHeight="1" x14ac:dyDescent="0.2">
      <c r="A24" s="254"/>
      <c r="B24" s="24" t="s">
        <v>54</v>
      </c>
      <c r="C24" s="294">
        <v>235994.72025799996</v>
      </c>
      <c r="D24" s="294">
        <v>5932.9101090000004</v>
      </c>
      <c r="E24" s="294">
        <v>146.656081</v>
      </c>
      <c r="F24" s="294">
        <v>2608.1110510000003</v>
      </c>
      <c r="G24" s="294">
        <v>21775.057492</v>
      </c>
      <c r="H24" s="256">
        <v>1392.7601969999998</v>
      </c>
    </row>
    <row r="25" spans="1:9" ht="20.100000000000001" customHeight="1" x14ac:dyDescent="0.2">
      <c r="B25" s="26" t="s">
        <v>316</v>
      </c>
      <c r="C25" s="9">
        <v>78157.59971200001</v>
      </c>
      <c r="D25" s="9">
        <v>2596.0533230000005</v>
      </c>
      <c r="E25" s="9">
        <v>68.379683999999997</v>
      </c>
      <c r="F25" s="9">
        <v>988.14915299999996</v>
      </c>
      <c r="G25" s="9">
        <v>9745.1718430000001</v>
      </c>
      <c r="H25" s="10">
        <v>741.93513499999995</v>
      </c>
    </row>
    <row r="26" spans="1:9" ht="12" customHeight="1" x14ac:dyDescent="0.2">
      <c r="A26" s="225"/>
      <c r="B26" s="25" t="s">
        <v>187</v>
      </c>
      <c r="C26" s="9">
        <v>22452.572598000002</v>
      </c>
      <c r="D26" s="9">
        <v>661.89194999999995</v>
      </c>
      <c r="E26" s="9">
        <v>20.515881</v>
      </c>
      <c r="F26" s="9">
        <v>280.02708800000005</v>
      </c>
      <c r="G26" s="9">
        <v>3225.7191720000001</v>
      </c>
      <c r="H26" s="10">
        <v>193.24561199999999</v>
      </c>
    </row>
    <row r="27" spans="1:9" ht="12" customHeight="1" x14ac:dyDescent="0.2">
      <c r="A27" s="225"/>
      <c r="B27" s="25" t="s">
        <v>188</v>
      </c>
      <c r="C27" s="9">
        <v>55705.027076000006</v>
      </c>
      <c r="D27" s="9">
        <v>1934.1613710000001</v>
      </c>
      <c r="E27" s="9">
        <v>47.863802</v>
      </c>
      <c r="F27" s="9">
        <v>708.12205899999992</v>
      </c>
      <c r="G27" s="9">
        <v>6519.4526610000003</v>
      </c>
      <c r="H27" s="10">
        <v>548.68952100000001</v>
      </c>
    </row>
    <row r="28" spans="1:9" ht="20.100000000000001" customHeight="1" x14ac:dyDescent="0.2">
      <c r="B28" s="26" t="s">
        <v>152</v>
      </c>
      <c r="C28" s="9">
        <v>148110.42735999997</v>
      </c>
      <c r="D28" s="9">
        <v>3093.3119179999999</v>
      </c>
      <c r="E28" s="9">
        <v>46.875621000000002</v>
      </c>
      <c r="F28" s="9">
        <v>1595.7469290000004</v>
      </c>
      <c r="G28" s="9">
        <v>11009.186418000001</v>
      </c>
      <c r="H28" s="10">
        <v>621.13554399999998</v>
      </c>
    </row>
    <row r="29" spans="1:9" ht="12" customHeight="1" x14ac:dyDescent="0.2">
      <c r="A29" s="225"/>
      <c r="B29" s="25" t="s">
        <v>187</v>
      </c>
      <c r="C29" s="9">
        <v>64995.835420999996</v>
      </c>
      <c r="D29" s="9">
        <v>2101.3630130000001</v>
      </c>
      <c r="E29" s="9">
        <v>26.669279000000003</v>
      </c>
      <c r="F29" s="9">
        <v>474.99950500000006</v>
      </c>
      <c r="G29" s="9">
        <v>5695.3806970000005</v>
      </c>
      <c r="H29" s="10">
        <v>252.774396</v>
      </c>
    </row>
    <row r="30" spans="1:9" ht="12" customHeight="1" x14ac:dyDescent="0.2">
      <c r="A30" s="225"/>
      <c r="B30" s="25" t="s">
        <v>188</v>
      </c>
      <c r="C30" s="9">
        <v>83114.645060999988</v>
      </c>
      <c r="D30" s="9">
        <v>991.94294099999991</v>
      </c>
      <c r="E30" s="9">
        <v>20.206341000000002</v>
      </c>
      <c r="F30" s="9">
        <v>1120.6755870000002</v>
      </c>
      <c r="G30" s="9">
        <v>5313.8033249999999</v>
      </c>
      <c r="H30" s="10">
        <v>368.36114599999996</v>
      </c>
    </row>
    <row r="31" spans="1:9" ht="20.100000000000001" customHeight="1" x14ac:dyDescent="0.2">
      <c r="B31" s="242" t="s">
        <v>189</v>
      </c>
      <c r="C31" s="9">
        <v>54008.508007000004</v>
      </c>
      <c r="D31" s="9">
        <v>788.49194299999999</v>
      </c>
      <c r="E31" s="9">
        <v>13.752072999999999</v>
      </c>
      <c r="F31" s="9">
        <v>1021.7587570000001</v>
      </c>
      <c r="G31" s="9">
        <v>3218.357677</v>
      </c>
      <c r="H31" s="10">
        <v>355.69316100000003</v>
      </c>
    </row>
    <row r="32" spans="1:9" ht="12" customHeight="1" x14ac:dyDescent="0.2">
      <c r="A32" s="225"/>
      <c r="B32" s="25" t="s">
        <v>190</v>
      </c>
      <c r="C32" s="9">
        <v>66936.092567</v>
      </c>
      <c r="D32" s="9">
        <v>1785.8385970000002</v>
      </c>
      <c r="E32" s="9">
        <v>16.573533999999999</v>
      </c>
      <c r="F32" s="9">
        <v>474.41714400000001</v>
      </c>
      <c r="G32" s="9">
        <v>6420.4024280000003</v>
      </c>
      <c r="H32" s="10">
        <v>131.61701299999999</v>
      </c>
    </row>
    <row r="33" spans="1:8" ht="12" customHeight="1" x14ac:dyDescent="0.2">
      <c r="A33" s="225"/>
      <c r="B33" s="25" t="s">
        <v>191</v>
      </c>
      <c r="C33" s="9">
        <v>20576.38982</v>
      </c>
      <c r="D33" s="9">
        <v>245.91057900000001</v>
      </c>
      <c r="E33" s="9">
        <v>11.175612000000001</v>
      </c>
      <c r="F33" s="9">
        <v>64.186819</v>
      </c>
      <c r="G33" s="9">
        <v>960.44735600000001</v>
      </c>
      <c r="H33" s="10">
        <v>84.473469000000009</v>
      </c>
    </row>
    <row r="34" spans="1:8" ht="12" customHeight="1" x14ac:dyDescent="0.2">
      <c r="A34" s="225"/>
      <c r="B34" s="25" t="s">
        <v>197</v>
      </c>
      <c r="C34" s="9">
        <v>1833.97822</v>
      </c>
      <c r="D34" s="9">
        <v>11.384214999999998</v>
      </c>
      <c r="E34" s="9">
        <v>9.9999999999999995E-7</v>
      </c>
      <c r="F34" s="9">
        <v>7.1256690000000003</v>
      </c>
      <c r="G34" s="9">
        <v>36.473470999999996</v>
      </c>
      <c r="H34" s="10">
        <v>4.8210990000000002</v>
      </c>
    </row>
    <row r="35" spans="1:8" ht="12" customHeight="1" x14ac:dyDescent="0.2">
      <c r="A35" s="225"/>
      <c r="B35" s="25" t="s">
        <v>198</v>
      </c>
      <c r="C35" s="9">
        <v>4219.4220329999998</v>
      </c>
      <c r="D35" s="9">
        <v>248.641885</v>
      </c>
      <c r="E35" s="9">
        <v>5.374396</v>
      </c>
      <c r="F35" s="9">
        <v>27.564347000000001</v>
      </c>
      <c r="G35" s="9">
        <v>347.579409</v>
      </c>
      <c r="H35" s="10">
        <v>44.430289999999999</v>
      </c>
    </row>
    <row r="36" spans="1:8" ht="12" customHeight="1" x14ac:dyDescent="0.2">
      <c r="A36" s="225"/>
      <c r="B36" s="25" t="s">
        <v>194</v>
      </c>
      <c r="C36" s="9">
        <v>536.0367129999504</v>
      </c>
      <c r="D36" s="9">
        <v>13.044699000000037</v>
      </c>
      <c r="E36" s="9">
        <v>5.0000000086924956E-6</v>
      </c>
      <c r="F36" s="9">
        <v>0.69419300000026851</v>
      </c>
      <c r="G36" s="9">
        <v>25.926077000000078</v>
      </c>
      <c r="H36" s="10">
        <v>0.10051199999998062</v>
      </c>
    </row>
    <row r="37" spans="1:8" ht="20.100000000000001" customHeight="1" x14ac:dyDescent="0.2">
      <c r="B37" s="26" t="s">
        <v>153</v>
      </c>
      <c r="C37" s="9">
        <v>9726.7447899999988</v>
      </c>
      <c r="D37" s="9">
        <v>243.54583099999999</v>
      </c>
      <c r="E37" s="9">
        <v>31.400271</v>
      </c>
      <c r="F37" s="9">
        <v>24.215456999999997</v>
      </c>
      <c r="G37" s="9">
        <v>1020.700658</v>
      </c>
      <c r="H37" s="10">
        <v>29.688508000000002</v>
      </c>
    </row>
    <row r="38" spans="1:8" ht="12" customHeight="1" x14ac:dyDescent="0.2">
      <c r="A38" s="225"/>
      <c r="B38" s="25" t="s">
        <v>187</v>
      </c>
      <c r="C38" s="9">
        <v>7161.7983949999998</v>
      </c>
      <c r="D38" s="9">
        <v>223.75049000000001</v>
      </c>
      <c r="E38" s="9">
        <v>30.332407</v>
      </c>
      <c r="F38" s="9">
        <v>22.191697999999999</v>
      </c>
      <c r="G38" s="9">
        <v>731.51554399999998</v>
      </c>
      <c r="H38" s="10">
        <v>17.120698000000001</v>
      </c>
    </row>
    <row r="39" spans="1:8" ht="12" customHeight="1" x14ac:dyDescent="0.2">
      <c r="A39" s="225"/>
      <c r="B39" s="25" t="s">
        <v>188</v>
      </c>
      <c r="C39" s="9">
        <v>2564.940533</v>
      </c>
      <c r="D39" s="9">
        <v>19.795336000000002</v>
      </c>
      <c r="E39" s="9">
        <v>1.0678619999999999</v>
      </c>
      <c r="F39" s="9">
        <v>2.0237569999999998</v>
      </c>
      <c r="G39" s="9">
        <v>289.171108</v>
      </c>
      <c r="H39" s="10">
        <v>12.567810000000001</v>
      </c>
    </row>
    <row r="40" spans="1:8" ht="20.100000000000001" customHeight="1" x14ac:dyDescent="0.2">
      <c r="B40" s="26" t="s">
        <v>199</v>
      </c>
      <c r="C40" s="9">
        <v>79066.702288999993</v>
      </c>
      <c r="D40" s="9">
        <v>1756.8099380000003</v>
      </c>
      <c r="E40" s="9">
        <v>14.133673000000002</v>
      </c>
      <c r="F40" s="9">
        <v>501.980166</v>
      </c>
      <c r="G40" s="9">
        <v>6248.8858799999998</v>
      </c>
      <c r="H40" s="10">
        <v>429.46506199999999</v>
      </c>
    </row>
    <row r="41" spans="1:8" x14ac:dyDescent="0.2">
      <c r="B41" s="22" t="s">
        <v>172</v>
      </c>
      <c r="C41" s="9">
        <v>32053.000779000002</v>
      </c>
      <c r="D41" s="9">
        <v>649.44181300000002</v>
      </c>
      <c r="E41" s="9">
        <v>2.2928360000000003</v>
      </c>
      <c r="F41" s="9">
        <v>260.99039299999998</v>
      </c>
      <c r="G41" s="9">
        <v>1628.448138</v>
      </c>
      <c r="H41" s="10">
        <v>269.64396800000003</v>
      </c>
    </row>
    <row r="42" spans="1:8" x14ac:dyDescent="0.2">
      <c r="B42" s="22" t="s">
        <v>200</v>
      </c>
      <c r="C42" s="9">
        <v>47013.701509999992</v>
      </c>
      <c r="D42" s="9">
        <v>1107.3681250000002</v>
      </c>
      <c r="E42" s="9">
        <v>11.840837000000001</v>
      </c>
      <c r="F42" s="9">
        <v>240.98977300000001</v>
      </c>
      <c r="G42" s="9">
        <v>4620.4377420000001</v>
      </c>
      <c r="H42" s="10">
        <v>159.82109399999999</v>
      </c>
    </row>
    <row r="43" spans="1:8" ht="12" customHeight="1" x14ac:dyDescent="0.2">
      <c r="A43" s="225"/>
      <c r="B43" s="24" t="s">
        <v>119</v>
      </c>
      <c r="C43" s="9">
        <v>74523.670432999992</v>
      </c>
      <c r="D43" s="9">
        <v>1959.4523059999999</v>
      </c>
      <c r="E43" s="9">
        <v>68.002803999999998</v>
      </c>
      <c r="F43" s="9">
        <v>1100.217613</v>
      </c>
      <c r="G43" s="9">
        <v>7624.2643829999997</v>
      </c>
      <c r="H43" s="10">
        <v>516.71308699999997</v>
      </c>
    </row>
    <row r="44" spans="1:8" ht="12" customHeight="1" x14ac:dyDescent="0.2">
      <c r="A44" s="225"/>
      <c r="B44" s="24" t="s">
        <v>120</v>
      </c>
      <c r="C44" s="9">
        <v>62219.889655999992</v>
      </c>
      <c r="D44" s="9">
        <v>1341.5745410000002</v>
      </c>
      <c r="E44" s="9">
        <v>53.647182000000001</v>
      </c>
      <c r="F44" s="9">
        <v>910.02431299999989</v>
      </c>
      <c r="G44" s="9">
        <v>5920.8698949999989</v>
      </c>
      <c r="H44" s="10">
        <v>390.39077399999996</v>
      </c>
    </row>
    <row r="45" spans="1:8" ht="12" customHeight="1" x14ac:dyDescent="0.2">
      <c r="A45" s="225"/>
      <c r="B45" s="24" t="s">
        <v>121</v>
      </c>
      <c r="C45" s="9">
        <v>14303.065188999999</v>
      </c>
      <c r="D45" s="9">
        <v>785.03785600000003</v>
      </c>
      <c r="E45" s="9">
        <v>2.475943</v>
      </c>
      <c r="F45" s="9">
        <v>74.230757999999994</v>
      </c>
      <c r="G45" s="9">
        <v>1753.14084</v>
      </c>
      <c r="H45" s="10">
        <v>48.344828</v>
      </c>
    </row>
    <row r="46" spans="1:8" ht="12" customHeight="1" x14ac:dyDescent="0.2">
      <c r="A46" s="225"/>
      <c r="B46" s="24" t="s">
        <v>122</v>
      </c>
      <c r="C46" s="9">
        <v>5881.0401820000006</v>
      </c>
      <c r="D46" s="9">
        <v>90.035882999999998</v>
      </c>
      <c r="E46" s="9">
        <v>8.396465000000001</v>
      </c>
      <c r="F46" s="9">
        <v>21.545308000000002</v>
      </c>
      <c r="G46" s="9">
        <v>227.79193900000004</v>
      </c>
      <c r="H46" s="10">
        <v>7.8114919999999994</v>
      </c>
    </row>
    <row r="47" spans="1:8" s="243" customFormat="1" ht="20.100000000000001" customHeight="1" x14ac:dyDescent="0.2">
      <c r="B47" s="245" t="s">
        <v>327</v>
      </c>
      <c r="C47" s="9">
        <v>58391.050554000001</v>
      </c>
      <c r="D47" s="9">
        <v>711.18259599999999</v>
      </c>
      <c r="E47" s="9">
        <v>27.491941000000001</v>
      </c>
      <c r="F47" s="9">
        <v>196.42170000000002</v>
      </c>
      <c r="G47" s="9">
        <v>3167.4118970000004</v>
      </c>
      <c r="H47" s="10">
        <v>415.564277</v>
      </c>
    </row>
    <row r="48" spans="1:8" s="243" customFormat="1" ht="12" customHeight="1" x14ac:dyDescent="0.2">
      <c r="A48" s="246"/>
      <c r="B48" s="247" t="s">
        <v>328</v>
      </c>
      <c r="C48" s="9">
        <v>7701.3399230000005</v>
      </c>
      <c r="D48" s="9">
        <v>639.11128000000008</v>
      </c>
      <c r="E48" s="9">
        <v>0.812666</v>
      </c>
      <c r="F48" s="9">
        <v>17.245014999999999</v>
      </c>
      <c r="G48" s="9">
        <v>482.12470100000002</v>
      </c>
      <c r="H48" s="10">
        <v>389.99074200000001</v>
      </c>
    </row>
    <row r="49" spans="1:9" s="243" customFormat="1" ht="12" customHeight="1" x14ac:dyDescent="0.2">
      <c r="A49" s="246"/>
      <c r="B49" s="247" t="s">
        <v>329</v>
      </c>
      <c r="C49" s="9">
        <v>305.11123699999996</v>
      </c>
      <c r="D49" s="9">
        <v>0</v>
      </c>
      <c r="E49" s="9">
        <v>0</v>
      </c>
      <c r="F49" s="9">
        <v>0</v>
      </c>
      <c r="G49" s="9">
        <v>0</v>
      </c>
      <c r="H49" s="10">
        <v>0</v>
      </c>
    </row>
    <row r="50" spans="1:9" s="258" customFormat="1" ht="5.0999999999999996" customHeight="1" x14ac:dyDescent="0.2">
      <c r="B50" s="298"/>
      <c r="C50" s="260"/>
      <c r="D50" s="260"/>
      <c r="E50" s="260"/>
      <c r="F50" s="260"/>
      <c r="G50" s="260"/>
      <c r="H50" s="292"/>
    </row>
    <row r="51" spans="1:9" ht="29.1" customHeight="1" x14ac:dyDescent="0.2">
      <c r="A51" s="277" t="s">
        <v>3</v>
      </c>
      <c r="B51" s="446" t="s">
        <v>236</v>
      </c>
      <c r="C51" s="446"/>
      <c r="D51" s="446"/>
      <c r="E51" s="446"/>
      <c r="F51" s="446"/>
      <c r="G51" s="446"/>
      <c r="H51" s="446"/>
      <c r="I51" s="231"/>
    </row>
  </sheetData>
  <mergeCells count="1">
    <mergeCell ref="B51:H51"/>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D4030-1B62-46A3-AC38-62F382F4297B}">
  <sheetPr>
    <pageSetUpPr fitToPage="1"/>
  </sheetPr>
  <dimension ref="A1:J50"/>
  <sheetViews>
    <sheetView showGridLines="0" zoomScaleNormal="100" zoomScaleSheetLayoutView="100" workbookViewId="0"/>
  </sheetViews>
  <sheetFormatPr defaultColWidth="9.140625" defaultRowHeight="12" x14ac:dyDescent="0.2"/>
  <cols>
    <col min="1" max="1" width="1.7109375" style="48" customWidth="1"/>
    <col min="2" max="6" width="12.7109375" style="48" customWidth="1"/>
    <col min="7" max="7" width="1.7109375" style="48" customWidth="1"/>
    <col min="8" max="8" width="29.85546875" style="48" customWidth="1"/>
    <col min="9" max="10" width="1.7109375" style="48" customWidth="1"/>
    <col min="11" max="16384" width="9.140625" style="48"/>
  </cols>
  <sheetData>
    <row r="1" spans="1:10" s="227" customFormat="1" ht="16.5" x14ac:dyDescent="0.3">
      <c r="A1" s="56"/>
      <c r="B1" s="56" t="s">
        <v>264</v>
      </c>
      <c r="C1" s="56"/>
      <c r="D1" s="56"/>
      <c r="E1" s="56"/>
      <c r="F1" s="56"/>
      <c r="G1" s="56"/>
      <c r="H1" s="56"/>
      <c r="I1" s="226"/>
    </row>
    <row r="2" spans="1:10" s="228" customFormat="1" ht="14.25" x14ac:dyDescent="0.2">
      <c r="B2" s="228" t="s">
        <v>323</v>
      </c>
    </row>
    <row r="3" spans="1:10" s="225" customFormat="1" ht="21" customHeight="1" x14ac:dyDescent="0.2">
      <c r="A3" s="229"/>
      <c r="B3" s="218" t="s">
        <v>566</v>
      </c>
      <c r="C3" s="218"/>
      <c r="D3" s="218"/>
      <c r="E3" s="218"/>
      <c r="F3" s="218"/>
      <c r="G3" s="218"/>
      <c r="H3" s="230" t="s">
        <v>249</v>
      </c>
      <c r="I3" s="218"/>
    </row>
    <row r="4" spans="1:10" ht="20.100000000000001" customHeight="1" x14ac:dyDescent="0.2">
      <c r="A4" s="231"/>
      <c r="B4" s="232" t="s">
        <v>49</v>
      </c>
      <c r="C4" s="232" t="s">
        <v>21</v>
      </c>
      <c r="D4" s="232" t="s">
        <v>45</v>
      </c>
      <c r="E4" s="232" t="s">
        <v>222</v>
      </c>
      <c r="F4" s="232" t="s">
        <v>223</v>
      </c>
      <c r="G4" s="238"/>
      <c r="H4" s="279"/>
    </row>
    <row r="5" spans="1:10" s="240" customFormat="1" ht="20.100000000000001" customHeight="1" x14ac:dyDescent="0.25">
      <c r="A5" s="236"/>
      <c r="B5" s="237">
        <v>93.180991999999989</v>
      </c>
      <c r="C5" s="280">
        <v>480365.32389399991</v>
      </c>
      <c r="D5" s="280">
        <v>334.97655100000003</v>
      </c>
      <c r="E5" s="280">
        <v>13284.431246999884</v>
      </c>
      <c r="F5" s="280">
        <v>19494.037477000151</v>
      </c>
      <c r="G5" s="280"/>
      <c r="H5" s="239" t="s">
        <v>57</v>
      </c>
      <c r="I5" s="281"/>
      <c r="J5" s="282"/>
    </row>
    <row r="6" spans="1:10" ht="20.100000000000001" customHeight="1" x14ac:dyDescent="0.2">
      <c r="B6" s="15">
        <v>41.031616</v>
      </c>
      <c r="C6" s="10">
        <v>176186.00812300001</v>
      </c>
      <c r="D6" s="10">
        <v>138.791169</v>
      </c>
      <c r="E6" s="10">
        <v>3928.8429160000233</v>
      </c>
      <c r="F6" s="10">
        <v>9677.6400979999453</v>
      </c>
      <c r="G6" s="10"/>
      <c r="H6" s="26" t="s">
        <v>316</v>
      </c>
      <c r="I6" s="253"/>
      <c r="J6" s="253"/>
    </row>
    <row r="7" spans="1:10" ht="12" customHeight="1" x14ac:dyDescent="0.2">
      <c r="A7" s="225"/>
      <c r="B7" s="15">
        <v>4.3217249999999998</v>
      </c>
      <c r="C7" s="10">
        <v>51768.909100000004</v>
      </c>
      <c r="D7" s="10">
        <v>22.227867000000003</v>
      </c>
      <c r="E7" s="10">
        <v>1654.1556739999942</v>
      </c>
      <c r="F7" s="10">
        <v>1922.6568349999943</v>
      </c>
      <c r="G7" s="10"/>
      <c r="H7" s="25" t="s">
        <v>187</v>
      </c>
      <c r="I7" s="253"/>
      <c r="J7" s="253"/>
    </row>
    <row r="8" spans="1:10" ht="12" customHeight="1" x14ac:dyDescent="0.2">
      <c r="A8" s="225"/>
      <c r="B8" s="15">
        <v>36.709887999999999</v>
      </c>
      <c r="C8" s="10">
        <v>124417.099011</v>
      </c>
      <c r="D8" s="10">
        <v>116.5633</v>
      </c>
      <c r="E8" s="10">
        <v>2274.6872319999966</v>
      </c>
      <c r="F8" s="10">
        <v>7754.9832779999997</v>
      </c>
      <c r="G8" s="10"/>
      <c r="H8" s="25" t="s">
        <v>188</v>
      </c>
      <c r="I8" s="253"/>
      <c r="J8" s="253"/>
    </row>
    <row r="9" spans="1:10" ht="20.100000000000001" customHeight="1" x14ac:dyDescent="0.2">
      <c r="B9" s="15">
        <v>34.527568999999993</v>
      </c>
      <c r="C9" s="10">
        <v>285758.82032299996</v>
      </c>
      <c r="D9" s="10">
        <v>165.91980900000001</v>
      </c>
      <c r="E9" s="10">
        <v>8066.8096040001255</v>
      </c>
      <c r="F9" s="10">
        <v>8378.492438999936</v>
      </c>
      <c r="G9" s="10"/>
      <c r="H9" s="26" t="s">
        <v>152</v>
      </c>
      <c r="I9" s="253"/>
      <c r="J9" s="253"/>
    </row>
    <row r="10" spans="1:10" ht="12" customHeight="1" x14ac:dyDescent="0.2">
      <c r="A10" s="225"/>
      <c r="B10" s="15">
        <v>20.629190999999999</v>
      </c>
      <c r="C10" s="10">
        <v>109438.90819</v>
      </c>
      <c r="D10" s="10">
        <v>102.168036</v>
      </c>
      <c r="E10" s="10">
        <v>4152.6482329999271</v>
      </c>
      <c r="F10" s="10">
        <v>2937.0810810000403</v>
      </c>
      <c r="G10" s="10"/>
      <c r="H10" s="25" t="s">
        <v>187</v>
      </c>
      <c r="I10" s="253"/>
      <c r="J10" s="253"/>
    </row>
    <row r="11" spans="1:10" ht="12" customHeight="1" x14ac:dyDescent="0.2">
      <c r="A11" s="225"/>
      <c r="B11" s="15">
        <v>13.898374999999998</v>
      </c>
      <c r="C11" s="10">
        <v>176319.91162</v>
      </c>
      <c r="D11" s="10">
        <v>63.751771999999995</v>
      </c>
      <c r="E11" s="10">
        <v>3914.1362450002052</v>
      </c>
      <c r="F11" s="10">
        <v>5441.4113089998136</v>
      </c>
      <c r="G11" s="10"/>
      <c r="H11" s="25" t="s">
        <v>188</v>
      </c>
      <c r="I11" s="253"/>
      <c r="J11" s="253"/>
    </row>
    <row r="12" spans="1:10" ht="20.100000000000001" customHeight="1" x14ac:dyDescent="0.2">
      <c r="B12" s="15">
        <v>16.532236999999999</v>
      </c>
      <c r="C12" s="10">
        <v>120201.67413100002</v>
      </c>
      <c r="D12" s="10">
        <v>40.441338999999999</v>
      </c>
      <c r="E12" s="10">
        <v>4365.4119919999212</v>
      </c>
      <c r="F12" s="10">
        <v>2963.3453000000445</v>
      </c>
      <c r="G12" s="10"/>
      <c r="H12" s="242" t="s">
        <v>189</v>
      </c>
      <c r="I12" s="253"/>
      <c r="J12" s="253"/>
    </row>
    <row r="13" spans="1:10" ht="12" customHeight="1" x14ac:dyDescent="0.2">
      <c r="A13" s="225"/>
      <c r="B13" s="15">
        <v>3.7533319999999999</v>
      </c>
      <c r="C13" s="10">
        <v>76911.970199999982</v>
      </c>
      <c r="D13" s="10">
        <v>22.434163000000002</v>
      </c>
      <c r="E13" s="10">
        <v>1445.3799680000229</v>
      </c>
      <c r="F13" s="10">
        <v>2242.3387600000133</v>
      </c>
      <c r="G13" s="10"/>
      <c r="H13" s="25" t="s">
        <v>190</v>
      </c>
      <c r="I13" s="253"/>
      <c r="J13" s="253"/>
    </row>
    <row r="14" spans="1:10" ht="12" customHeight="1" x14ac:dyDescent="0.2">
      <c r="A14" s="225"/>
      <c r="B14" s="15">
        <v>0.33999600000000002</v>
      </c>
      <c r="C14" s="10">
        <v>65429.960901999992</v>
      </c>
      <c r="D14" s="10">
        <v>8.5525219999999997</v>
      </c>
      <c r="E14" s="10">
        <v>1042.2773030000099</v>
      </c>
      <c r="F14" s="10">
        <v>1786.6901870000002</v>
      </c>
      <c r="G14" s="10"/>
      <c r="H14" s="25" t="s">
        <v>191</v>
      </c>
      <c r="I14" s="253"/>
      <c r="J14" s="253"/>
    </row>
    <row r="15" spans="1:10" ht="12" customHeight="1" x14ac:dyDescent="0.2">
      <c r="A15" s="225"/>
      <c r="B15" s="15">
        <v>6.8999999999999997E-5</v>
      </c>
      <c r="C15" s="10">
        <v>1452.4714469999999</v>
      </c>
      <c r="D15" s="10">
        <v>0.15421399999999999</v>
      </c>
      <c r="E15" s="10">
        <v>91.015739000000849</v>
      </c>
      <c r="F15" s="10">
        <v>96.664535999999316</v>
      </c>
      <c r="G15" s="12"/>
      <c r="H15" s="25" t="s">
        <v>197</v>
      </c>
      <c r="I15" s="282"/>
      <c r="J15" s="282"/>
    </row>
    <row r="16" spans="1:10" ht="12" customHeight="1" x14ac:dyDescent="0.2">
      <c r="A16" s="225"/>
      <c r="B16" s="15">
        <v>13.902429</v>
      </c>
      <c r="C16" s="10">
        <v>21351.094581000001</v>
      </c>
      <c r="D16" s="10">
        <v>94.114249999999998</v>
      </c>
      <c r="E16" s="10">
        <v>1110.4534889999813</v>
      </c>
      <c r="F16" s="10">
        <v>1284.6193170000188</v>
      </c>
      <c r="G16" s="10"/>
      <c r="H16" s="25" t="s">
        <v>198</v>
      </c>
      <c r="I16" s="253"/>
      <c r="J16" s="253"/>
    </row>
    <row r="17" spans="1:10" ht="12" customHeight="1" x14ac:dyDescent="0.2">
      <c r="A17" s="225"/>
      <c r="B17" s="15">
        <v>-4.9400000000332511E-4</v>
      </c>
      <c r="C17" s="10">
        <v>411.64906199998222</v>
      </c>
      <c r="D17" s="10">
        <v>0.22332100000002697</v>
      </c>
      <c r="E17" s="10">
        <v>12.271113000189871</v>
      </c>
      <c r="F17" s="10">
        <v>4.8343389998195789</v>
      </c>
      <c r="G17" s="10"/>
      <c r="H17" s="25" t="s">
        <v>194</v>
      </c>
      <c r="I17" s="253"/>
      <c r="J17" s="253"/>
    </row>
    <row r="18" spans="1:10" ht="20.100000000000001" customHeight="1" x14ac:dyDescent="0.2">
      <c r="B18" s="15">
        <v>17.617036000000002</v>
      </c>
      <c r="C18" s="10">
        <v>18420.494415999998</v>
      </c>
      <c r="D18" s="10">
        <v>30.266062000000002</v>
      </c>
      <c r="E18" s="10">
        <v>1288.7663730000495</v>
      </c>
      <c r="F18" s="10">
        <v>1437.8953289999517</v>
      </c>
      <c r="G18" s="10"/>
      <c r="H18" s="26" t="s">
        <v>153</v>
      </c>
      <c r="I18" s="253"/>
      <c r="J18" s="253"/>
    </row>
    <row r="19" spans="1:10" ht="12" customHeight="1" x14ac:dyDescent="0.2">
      <c r="A19" s="225"/>
      <c r="B19" s="15">
        <v>16.916417000000003</v>
      </c>
      <c r="C19" s="10">
        <v>13941.512396999999</v>
      </c>
      <c r="D19" s="10">
        <v>29.184742</v>
      </c>
      <c r="E19" s="10">
        <v>1166.1969619999873</v>
      </c>
      <c r="F19" s="10">
        <v>1171.2534530000121</v>
      </c>
      <c r="G19" s="10"/>
      <c r="H19" s="25" t="s">
        <v>187</v>
      </c>
      <c r="I19" s="253"/>
      <c r="J19" s="253"/>
    </row>
    <row r="20" spans="1:10" ht="12" customHeight="1" x14ac:dyDescent="0.2">
      <c r="A20" s="225"/>
      <c r="B20" s="15">
        <v>0.70061899999999999</v>
      </c>
      <c r="C20" s="10">
        <v>4478.9293129999996</v>
      </c>
      <c r="D20" s="10">
        <v>1.0813159999999999</v>
      </c>
      <c r="E20" s="10">
        <v>122.51948399999674</v>
      </c>
      <c r="F20" s="10">
        <v>266.65374900000279</v>
      </c>
      <c r="G20" s="10"/>
      <c r="H20" s="25" t="s">
        <v>188</v>
      </c>
      <c r="I20" s="253"/>
      <c r="J20" s="253"/>
    </row>
    <row r="21" spans="1:10" s="243" customFormat="1" ht="20.100000000000001" customHeight="1" x14ac:dyDescent="0.2">
      <c r="B21" s="15">
        <v>29.858511</v>
      </c>
      <c r="C21" s="10">
        <v>223962.50534</v>
      </c>
      <c r="D21" s="10">
        <v>101.96948399999999</v>
      </c>
      <c r="E21" s="10">
        <v>5540.9128399997717</v>
      </c>
      <c r="F21" s="10">
        <v>8666.9870630002697</v>
      </c>
      <c r="G21" s="10"/>
      <c r="H21" s="245" t="s">
        <v>327</v>
      </c>
      <c r="I21" s="253"/>
      <c r="J21" s="253"/>
    </row>
    <row r="22" spans="1:10" s="243" customFormat="1" ht="12" customHeight="1" x14ac:dyDescent="0.2">
      <c r="A22" s="246"/>
      <c r="B22" s="15">
        <v>49.525451000000004</v>
      </c>
      <c r="C22" s="10">
        <v>37024.895715999999</v>
      </c>
      <c r="D22" s="10">
        <v>117.861441</v>
      </c>
      <c r="E22" s="10">
        <v>3615.1934679999686</v>
      </c>
      <c r="F22" s="10">
        <v>2140.9799700000294</v>
      </c>
      <c r="G22" s="10"/>
      <c r="H22" s="247" t="s">
        <v>328</v>
      </c>
      <c r="I22" s="253"/>
      <c r="J22" s="253"/>
    </row>
    <row r="23" spans="1:10" s="243" customFormat="1" ht="3" customHeight="1" x14ac:dyDescent="0.2">
      <c r="A23" s="248"/>
      <c r="B23" s="249"/>
      <c r="C23" s="250"/>
      <c r="D23" s="250"/>
      <c r="E23" s="250"/>
      <c r="F23" s="250"/>
      <c r="G23" s="250"/>
      <c r="H23" s="251"/>
      <c r="I23" s="252"/>
      <c r="J23" s="253"/>
    </row>
    <row r="24" spans="1:10" s="273" customFormat="1" ht="20.100000000000001" customHeight="1" x14ac:dyDescent="0.2">
      <c r="A24" s="254"/>
      <c r="B24" s="255">
        <v>18.942531999999996</v>
      </c>
      <c r="C24" s="256">
        <v>180012.71087900002</v>
      </c>
      <c r="D24" s="256">
        <v>44.554124999999999</v>
      </c>
      <c r="E24" s="256">
        <v>6877.2483180001727</v>
      </c>
      <c r="F24" s="256">
        <v>17185.769473999768</v>
      </c>
      <c r="G24" s="256"/>
      <c r="H24" s="24" t="s">
        <v>54</v>
      </c>
      <c r="I24" s="289"/>
      <c r="J24" s="289"/>
    </row>
    <row r="25" spans="1:10" ht="20.100000000000001" customHeight="1" x14ac:dyDescent="0.2">
      <c r="B25" s="15">
        <v>12.411773999999999</v>
      </c>
      <c r="C25" s="10">
        <v>53927.622208999994</v>
      </c>
      <c r="D25" s="10">
        <v>24.316258000000001</v>
      </c>
      <c r="E25" s="10">
        <v>2304.2930150000029</v>
      </c>
      <c r="F25" s="10">
        <v>7749.2673180000129</v>
      </c>
      <c r="G25" s="10"/>
      <c r="H25" s="26" t="s">
        <v>316</v>
      </c>
      <c r="I25" s="253"/>
      <c r="J25" s="253"/>
    </row>
    <row r="26" spans="1:10" ht="12" customHeight="1" x14ac:dyDescent="0.2">
      <c r="A26" s="225"/>
      <c r="B26" s="15">
        <v>0.87333000000000005</v>
      </c>
      <c r="C26" s="10">
        <v>15744.187791</v>
      </c>
      <c r="D26" s="10">
        <v>3.659198</v>
      </c>
      <c r="E26" s="10">
        <v>1020.0516399999942</v>
      </c>
      <c r="F26" s="10">
        <v>1302.4009360000055</v>
      </c>
      <c r="G26" s="12"/>
      <c r="H26" s="25" t="s">
        <v>187</v>
      </c>
      <c r="I26" s="287"/>
      <c r="J26" s="287"/>
    </row>
    <row r="27" spans="1:10" ht="12" customHeight="1" x14ac:dyDescent="0.2">
      <c r="A27" s="225"/>
      <c r="B27" s="15">
        <v>11.538442</v>
      </c>
      <c r="C27" s="10">
        <v>38183.434405</v>
      </c>
      <c r="D27" s="10">
        <v>20.657057000000002</v>
      </c>
      <c r="E27" s="10">
        <v>1284.2413689999885</v>
      </c>
      <c r="F27" s="10">
        <v>6446.8663890000244</v>
      </c>
      <c r="G27" s="10"/>
      <c r="H27" s="25" t="s">
        <v>188</v>
      </c>
      <c r="I27" s="253"/>
      <c r="J27" s="253"/>
    </row>
    <row r="28" spans="1:10" ht="20.100000000000001" customHeight="1" x14ac:dyDescent="0.2">
      <c r="B28" s="15">
        <v>3.769771</v>
      </c>
      <c r="C28" s="10">
        <v>118756.17418300001</v>
      </c>
      <c r="D28" s="10">
        <v>12.620235999999998</v>
      </c>
      <c r="E28" s="10">
        <v>4132.5587120000855</v>
      </c>
      <c r="F28" s="10">
        <v>8839.0480279998737</v>
      </c>
      <c r="G28" s="10"/>
      <c r="H28" s="26" t="s">
        <v>152</v>
      </c>
      <c r="I28" s="253"/>
      <c r="J28" s="253"/>
    </row>
    <row r="29" spans="1:10" ht="12" customHeight="1" x14ac:dyDescent="0.2">
      <c r="A29" s="225"/>
      <c r="B29" s="15">
        <v>1.4271720000000001</v>
      </c>
      <c r="C29" s="10">
        <v>47965.934187999999</v>
      </c>
      <c r="D29" s="10">
        <v>9.3813600000000008</v>
      </c>
      <c r="E29" s="10">
        <v>2641.6204680000083</v>
      </c>
      <c r="F29" s="10">
        <v>5826.2853429999886</v>
      </c>
      <c r="G29" s="290"/>
      <c r="H29" s="25" t="s">
        <v>187</v>
      </c>
      <c r="I29" s="282"/>
      <c r="J29" s="282"/>
    </row>
    <row r="30" spans="1:10" ht="12" customHeight="1" x14ac:dyDescent="0.2">
      <c r="A30" s="225"/>
      <c r="B30" s="15">
        <v>2.343099</v>
      </c>
      <c r="C30" s="10">
        <v>70790.221255000011</v>
      </c>
      <c r="D30" s="10">
        <v>3.239376</v>
      </c>
      <c r="E30" s="10">
        <v>1490.9864080000116</v>
      </c>
      <c r="F30" s="10">
        <v>3012.8655829999625</v>
      </c>
      <c r="G30" s="10"/>
      <c r="H30" s="25" t="s">
        <v>188</v>
      </c>
      <c r="I30" s="253"/>
      <c r="J30" s="253"/>
    </row>
    <row r="31" spans="1:10" ht="20.100000000000001" customHeight="1" x14ac:dyDescent="0.2">
      <c r="B31" s="15">
        <v>1.321758</v>
      </c>
      <c r="C31" s="10">
        <v>44474.104045000007</v>
      </c>
      <c r="D31" s="10">
        <v>2.06942</v>
      </c>
      <c r="E31" s="10">
        <v>1875.1337480000075</v>
      </c>
      <c r="F31" s="10">
        <v>2257.8254249999882</v>
      </c>
      <c r="G31" s="10"/>
      <c r="H31" s="242" t="s">
        <v>189</v>
      </c>
      <c r="I31" s="253"/>
      <c r="J31" s="253"/>
    </row>
    <row r="32" spans="1:10" ht="12" customHeight="1" x14ac:dyDescent="0.2">
      <c r="A32" s="225"/>
      <c r="B32" s="15">
        <v>0.25355300000000003</v>
      </c>
      <c r="C32" s="10">
        <v>50708.835951999994</v>
      </c>
      <c r="D32" s="10">
        <v>3.428976</v>
      </c>
      <c r="E32" s="10">
        <v>1547.4226909999561</v>
      </c>
      <c r="F32" s="10">
        <v>5847.302679000044</v>
      </c>
      <c r="G32" s="10"/>
      <c r="H32" s="25" t="s">
        <v>190</v>
      </c>
      <c r="I32" s="253"/>
      <c r="J32" s="253"/>
    </row>
    <row r="33" spans="1:10" ht="12" customHeight="1" x14ac:dyDescent="0.2">
      <c r="A33" s="225"/>
      <c r="B33" s="15">
        <v>1.2272430000000001</v>
      </c>
      <c r="C33" s="10">
        <v>18428.801868000002</v>
      </c>
      <c r="D33" s="10">
        <v>8.5050000000000004E-3</v>
      </c>
      <c r="E33" s="10">
        <v>306.29390500000591</v>
      </c>
      <c r="F33" s="10">
        <v>473.86446399999113</v>
      </c>
      <c r="G33" s="10"/>
      <c r="H33" s="25" t="s">
        <v>191</v>
      </c>
      <c r="I33" s="253"/>
      <c r="J33" s="253"/>
    </row>
    <row r="34" spans="1:10" ht="12" customHeight="1" x14ac:dyDescent="0.2">
      <c r="A34" s="225"/>
      <c r="B34" s="15">
        <v>0</v>
      </c>
      <c r="C34" s="10">
        <v>1517.0345150000001</v>
      </c>
      <c r="D34" s="10">
        <v>0</v>
      </c>
      <c r="E34" s="10">
        <v>167.9535499999995</v>
      </c>
      <c r="F34" s="10">
        <v>89.185700000000452</v>
      </c>
      <c r="G34" s="10"/>
      <c r="H34" s="25" t="s">
        <v>197</v>
      </c>
      <c r="I34" s="253"/>
      <c r="J34" s="253"/>
    </row>
    <row r="35" spans="1:10" ht="12" customHeight="1" x14ac:dyDescent="0.2">
      <c r="A35" s="225"/>
      <c r="B35" s="15">
        <v>0.96771300000000005</v>
      </c>
      <c r="C35" s="10">
        <v>3140.5426210000001</v>
      </c>
      <c r="D35" s="10">
        <v>7.1128039999999997</v>
      </c>
      <c r="E35" s="10">
        <v>234.73668500000258</v>
      </c>
      <c r="F35" s="10">
        <v>162.47188299999743</v>
      </c>
      <c r="G35" s="10"/>
      <c r="H35" s="25" t="s">
        <v>198</v>
      </c>
      <c r="I35" s="253"/>
      <c r="J35" s="253"/>
    </row>
    <row r="36" spans="1:10" ht="12" customHeight="1" x14ac:dyDescent="0.2">
      <c r="A36" s="225"/>
      <c r="B36" s="15">
        <v>-4.9600000000049604E-4</v>
      </c>
      <c r="C36" s="10">
        <v>486.85518199998478</v>
      </c>
      <c r="D36" s="10">
        <v>5.3099999999872693E-4</v>
      </c>
      <c r="E36" s="10">
        <v>1.018133000114176</v>
      </c>
      <c r="F36" s="10">
        <v>8.3978769998510643</v>
      </c>
      <c r="G36" s="10"/>
      <c r="H36" s="25" t="s">
        <v>194</v>
      </c>
      <c r="I36" s="253"/>
      <c r="J36" s="253"/>
    </row>
    <row r="37" spans="1:10" ht="20.100000000000001" customHeight="1" x14ac:dyDescent="0.2">
      <c r="B37" s="15">
        <v>2.7604849999999996</v>
      </c>
      <c r="C37" s="10">
        <v>7328.9139489999998</v>
      </c>
      <c r="D37" s="10">
        <v>7.6176230000000009</v>
      </c>
      <c r="E37" s="10">
        <v>440.39557299999433</v>
      </c>
      <c r="F37" s="10">
        <v>597.50643500000479</v>
      </c>
      <c r="G37" s="10"/>
      <c r="H37" s="26" t="s">
        <v>153</v>
      </c>
      <c r="I37" s="253"/>
      <c r="J37" s="253"/>
    </row>
    <row r="38" spans="1:10" ht="12" customHeight="1" x14ac:dyDescent="0.2">
      <c r="A38" s="225"/>
      <c r="B38" s="15">
        <v>2.530214</v>
      </c>
      <c r="C38" s="10">
        <v>5265.569246</v>
      </c>
      <c r="D38" s="10">
        <v>7.5665940000000003</v>
      </c>
      <c r="E38" s="10">
        <v>414.95753900000273</v>
      </c>
      <c r="F38" s="10">
        <v>446.26396499999737</v>
      </c>
      <c r="G38" s="10"/>
      <c r="H38" s="25" t="s">
        <v>187</v>
      </c>
      <c r="I38" s="253"/>
      <c r="J38" s="253"/>
    </row>
    <row r="39" spans="1:10" ht="12" customHeight="1" x14ac:dyDescent="0.2">
      <c r="A39" s="225"/>
      <c r="B39" s="15">
        <v>0.230269</v>
      </c>
      <c r="C39" s="10">
        <v>2063.393431</v>
      </c>
      <c r="D39" s="10">
        <v>5.1026999999999996E-2</v>
      </c>
      <c r="E39" s="10">
        <v>25.438026999997874</v>
      </c>
      <c r="F39" s="10">
        <v>151.20190600000205</v>
      </c>
      <c r="G39" s="12"/>
      <c r="H39" s="25" t="s">
        <v>188</v>
      </c>
      <c r="I39" s="287"/>
      <c r="J39" s="287"/>
    </row>
    <row r="40" spans="1:10" ht="20.100000000000001" customHeight="1" x14ac:dyDescent="0.2">
      <c r="B40" s="15">
        <v>14.451077</v>
      </c>
      <c r="C40" s="10">
        <v>62076.866310999998</v>
      </c>
      <c r="D40" s="10">
        <v>21.642454999999998</v>
      </c>
      <c r="E40" s="10">
        <v>2667.3790720000252</v>
      </c>
      <c r="F40" s="10">
        <v>5335.0886549999705</v>
      </c>
      <c r="G40" s="10"/>
      <c r="H40" s="26" t="s">
        <v>199</v>
      </c>
      <c r="I40" s="253"/>
      <c r="J40" s="253"/>
    </row>
    <row r="41" spans="1:10" x14ac:dyDescent="0.2">
      <c r="B41" s="15">
        <v>8.800732</v>
      </c>
      <c r="C41" s="10">
        <v>27003.436376999998</v>
      </c>
      <c r="D41" s="10">
        <v>6.196701</v>
      </c>
      <c r="E41" s="10">
        <v>1357.94322500001</v>
      </c>
      <c r="F41" s="10">
        <v>865.8065959999949</v>
      </c>
      <c r="G41" s="10"/>
      <c r="H41" s="22" t="s">
        <v>172</v>
      </c>
      <c r="I41" s="253"/>
      <c r="J41" s="253"/>
    </row>
    <row r="42" spans="1:10" x14ac:dyDescent="0.2">
      <c r="B42" s="15">
        <v>5.6503449999999997</v>
      </c>
      <c r="C42" s="10">
        <v>35073.429934</v>
      </c>
      <c r="D42" s="10">
        <v>15.445753999999999</v>
      </c>
      <c r="E42" s="10">
        <v>1309.4358470000006</v>
      </c>
      <c r="F42" s="10">
        <v>4469.2820589999901</v>
      </c>
      <c r="G42" s="10"/>
      <c r="H42" s="22" t="s">
        <v>200</v>
      </c>
      <c r="I42" s="253"/>
      <c r="J42" s="253"/>
    </row>
    <row r="43" spans="1:10" ht="12" customHeight="1" x14ac:dyDescent="0.2">
      <c r="A43" s="225"/>
      <c r="B43" s="15">
        <v>0.9011849999999999</v>
      </c>
      <c r="C43" s="10">
        <v>54502.505391999999</v>
      </c>
      <c r="D43" s="10">
        <v>12.295614</v>
      </c>
      <c r="E43" s="10">
        <v>1999.6225360000099</v>
      </c>
      <c r="F43" s="10">
        <v>6739.6955129999842</v>
      </c>
      <c r="G43" s="291"/>
      <c r="H43" s="24" t="s">
        <v>119</v>
      </c>
      <c r="I43" s="292"/>
      <c r="J43" s="292"/>
    </row>
    <row r="44" spans="1:10" ht="12" customHeight="1" x14ac:dyDescent="0.2">
      <c r="A44" s="225"/>
      <c r="B44" s="15">
        <v>3.5156030000000005</v>
      </c>
      <c r="C44" s="10">
        <v>47779.354154000001</v>
      </c>
      <c r="D44" s="10">
        <v>6.3643299999999998</v>
      </c>
      <c r="E44" s="10">
        <v>1517.0475180000067</v>
      </c>
      <c r="F44" s="10">
        <v>4297.1013459999886</v>
      </c>
      <c r="G44" s="291"/>
      <c r="H44" s="24" t="s">
        <v>120</v>
      </c>
      <c r="I44" s="292"/>
      <c r="J44" s="292"/>
    </row>
    <row r="45" spans="1:10" ht="12" customHeight="1" x14ac:dyDescent="0.2">
      <c r="A45" s="225"/>
      <c r="B45" s="15">
        <v>1.1233E-2</v>
      </c>
      <c r="C45" s="10">
        <v>10483.9166</v>
      </c>
      <c r="D45" s="10">
        <v>4.0189719999999998</v>
      </c>
      <c r="E45" s="10">
        <v>543.70192199999838</v>
      </c>
      <c r="F45" s="10">
        <v>608.18623699999989</v>
      </c>
      <c r="G45" s="291"/>
      <c r="H45" s="24" t="s">
        <v>121</v>
      </c>
      <c r="I45" s="292"/>
      <c r="J45" s="292"/>
    </row>
    <row r="46" spans="1:10" ht="12" customHeight="1" x14ac:dyDescent="0.2">
      <c r="A46" s="225"/>
      <c r="B46" s="15">
        <v>6.2809000000000004E-2</v>
      </c>
      <c r="C46" s="10">
        <v>5170.022578000001</v>
      </c>
      <c r="D46" s="10">
        <v>0.275918</v>
      </c>
      <c r="E46" s="10">
        <v>149.5475069999984</v>
      </c>
      <c r="F46" s="10">
        <v>205.55028300000049</v>
      </c>
      <c r="G46" s="238"/>
      <c r="H46" s="24" t="s">
        <v>122</v>
      </c>
    </row>
    <row r="47" spans="1:10" s="243" customFormat="1" ht="20.100000000000001" customHeight="1" x14ac:dyDescent="0.2">
      <c r="B47" s="15">
        <v>4.0286790000000003</v>
      </c>
      <c r="C47" s="10">
        <v>49852.485549999998</v>
      </c>
      <c r="D47" s="10">
        <v>4.0038970000000003</v>
      </c>
      <c r="E47" s="10">
        <v>1594.241672000011</v>
      </c>
      <c r="F47" s="10">
        <v>2418.2183449999866</v>
      </c>
      <c r="G47" s="293"/>
      <c r="H47" s="245" t="s">
        <v>327</v>
      </c>
      <c r="I47" s="48"/>
      <c r="J47" s="48"/>
    </row>
    <row r="48" spans="1:10" s="243" customFormat="1" ht="12" customHeight="1" x14ac:dyDescent="0.2">
      <c r="A48" s="246"/>
      <c r="B48" s="15">
        <v>2.9297360000000001</v>
      </c>
      <c r="C48" s="10">
        <v>4079.8876299999997</v>
      </c>
      <c r="D48" s="10">
        <v>11.604317</v>
      </c>
      <c r="E48" s="10">
        <v>1549.216642000003</v>
      </c>
      <c r="F48" s="10">
        <v>528.41719399999783</v>
      </c>
      <c r="G48" s="238"/>
      <c r="H48" s="247" t="s">
        <v>328</v>
      </c>
      <c r="I48" s="48"/>
      <c r="J48" s="48"/>
    </row>
    <row r="49" spans="1:10" s="258" customFormat="1" ht="5.0999999999999996" customHeight="1" x14ac:dyDescent="0.2">
      <c r="B49" s="259">
        <v>0</v>
      </c>
      <c r="C49" s="260"/>
      <c r="D49" s="260"/>
      <c r="E49" s="260"/>
      <c r="F49" s="260"/>
      <c r="G49" s="233"/>
      <c r="H49" s="261"/>
      <c r="I49" s="235"/>
      <c r="J49" s="48"/>
    </row>
    <row r="50" spans="1:10" ht="39" customHeight="1" x14ac:dyDescent="0.2">
      <c r="A50" s="231"/>
      <c r="B50" s="446" t="s">
        <v>248</v>
      </c>
      <c r="C50" s="446"/>
      <c r="D50" s="446"/>
      <c r="E50" s="446"/>
      <c r="F50" s="446"/>
      <c r="G50" s="446"/>
      <c r="H50" s="446"/>
      <c r="I50" s="231"/>
    </row>
  </sheetData>
  <mergeCells count="1">
    <mergeCell ref="B50:H50"/>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16FD9-8CA3-4914-8178-A92552FF3B49}">
  <sheetPr>
    <pageSetUpPr fitToPage="1"/>
  </sheetPr>
  <dimension ref="A1:I52"/>
  <sheetViews>
    <sheetView showGridLines="0" zoomScaleNormal="100" zoomScaleSheetLayoutView="100" workbookViewId="0"/>
  </sheetViews>
  <sheetFormatPr defaultColWidth="9.140625" defaultRowHeight="12" x14ac:dyDescent="0.2"/>
  <cols>
    <col min="1" max="1" width="1.7109375" style="48" customWidth="1"/>
    <col min="2" max="2" width="32" style="48" customWidth="1"/>
    <col min="3" max="8" width="10.7109375" style="48" customWidth="1"/>
    <col min="9" max="10" width="1.7109375" style="48" customWidth="1"/>
    <col min="11" max="16384" width="9.140625" style="48"/>
  </cols>
  <sheetData>
    <row r="1" spans="1:9" s="227" customFormat="1" ht="16.5" x14ac:dyDescent="0.3">
      <c r="A1" s="56"/>
      <c r="B1" s="56" t="s">
        <v>264</v>
      </c>
      <c r="C1" s="56"/>
      <c r="D1" s="56"/>
      <c r="E1" s="56"/>
      <c r="F1" s="56"/>
      <c r="G1" s="56"/>
      <c r="H1" s="56"/>
      <c r="I1" s="57"/>
    </row>
    <row r="2" spans="1:9" s="228" customFormat="1" ht="14.25" x14ac:dyDescent="0.2">
      <c r="B2" s="228" t="s">
        <v>323</v>
      </c>
    </row>
    <row r="3" spans="1:9" s="225" customFormat="1" ht="21" customHeight="1" x14ac:dyDescent="0.2">
      <c r="A3" s="229"/>
      <c r="B3" s="218" t="s">
        <v>566</v>
      </c>
      <c r="C3" s="218"/>
      <c r="D3" s="218"/>
      <c r="E3" s="218"/>
      <c r="F3" s="218"/>
      <c r="G3" s="218"/>
      <c r="H3" s="230" t="s">
        <v>250</v>
      </c>
      <c r="I3" s="218"/>
    </row>
    <row r="4" spans="1:9" ht="20.100000000000001" customHeight="1" x14ac:dyDescent="0.2">
      <c r="A4" s="234"/>
      <c r="B4" s="262"/>
      <c r="C4" s="263" t="s">
        <v>22</v>
      </c>
      <c r="D4" s="263" t="s">
        <v>28</v>
      </c>
      <c r="E4" s="263" t="s">
        <v>30</v>
      </c>
      <c r="F4" s="263" t="s">
        <v>27</v>
      </c>
      <c r="G4" s="263" t="s">
        <v>23</v>
      </c>
      <c r="H4" s="264" t="s">
        <v>41</v>
      </c>
      <c r="I4" s="231"/>
    </row>
    <row r="5" spans="1:9" s="240" customFormat="1" ht="20.100000000000001" customHeight="1" x14ac:dyDescent="0.25">
      <c r="A5" s="236"/>
      <c r="B5" s="26" t="s">
        <v>55</v>
      </c>
      <c r="C5" s="11">
        <v>660122.08823500003</v>
      </c>
      <c r="D5" s="11">
        <v>7702.3743239999994</v>
      </c>
      <c r="E5" s="11">
        <v>9.6252800000000001</v>
      </c>
      <c r="F5" s="11">
        <v>2435.6797110000002</v>
      </c>
      <c r="G5" s="11">
        <v>33194.444037000001</v>
      </c>
      <c r="H5" s="12">
        <v>1215.649396</v>
      </c>
    </row>
    <row r="6" spans="1:9" ht="20.100000000000001" customHeight="1" x14ac:dyDescent="0.2">
      <c r="B6" s="26" t="s">
        <v>316</v>
      </c>
      <c r="C6" s="11">
        <v>371100.510839</v>
      </c>
      <c r="D6" s="11">
        <v>3105.1328720000001</v>
      </c>
      <c r="E6" s="11">
        <v>4.7922480000000007</v>
      </c>
      <c r="F6" s="11">
        <v>753.06184399999995</v>
      </c>
      <c r="G6" s="11">
        <v>16981.837697999996</v>
      </c>
      <c r="H6" s="12">
        <v>502.52475700000002</v>
      </c>
    </row>
    <row r="7" spans="1:9" ht="12" customHeight="1" x14ac:dyDescent="0.2">
      <c r="A7" s="225"/>
      <c r="B7" s="25" t="s">
        <v>187</v>
      </c>
      <c r="C7" s="11">
        <v>87362.363144000003</v>
      </c>
      <c r="D7" s="11">
        <v>690.83017599999994</v>
      </c>
      <c r="E7" s="11">
        <v>0</v>
      </c>
      <c r="F7" s="11">
        <v>172.85735700000001</v>
      </c>
      <c r="G7" s="11">
        <v>4324.1766749999997</v>
      </c>
      <c r="H7" s="12">
        <v>61.133876999999998</v>
      </c>
    </row>
    <row r="8" spans="1:9" ht="12" customHeight="1" x14ac:dyDescent="0.2">
      <c r="A8" s="225"/>
      <c r="B8" s="25" t="s">
        <v>188</v>
      </c>
      <c r="C8" s="11">
        <v>283738.14767199999</v>
      </c>
      <c r="D8" s="11">
        <v>2414.3026920000002</v>
      </c>
      <c r="E8" s="11">
        <v>4.7922480000000007</v>
      </c>
      <c r="F8" s="11">
        <v>580.20448499999998</v>
      </c>
      <c r="G8" s="11">
        <v>12657.661015999998</v>
      </c>
      <c r="H8" s="12">
        <v>441.39087800000004</v>
      </c>
    </row>
    <row r="9" spans="1:9" ht="20.100000000000001" customHeight="1" x14ac:dyDescent="0.2">
      <c r="B9" s="26" t="s">
        <v>152</v>
      </c>
      <c r="C9" s="11">
        <v>278264.45757899998</v>
      </c>
      <c r="D9" s="11">
        <v>4113.6682939999992</v>
      </c>
      <c r="E9" s="11">
        <v>4.8330310000000001</v>
      </c>
      <c r="F9" s="11">
        <v>1665.557002</v>
      </c>
      <c r="G9" s="11">
        <v>14817.562604999999</v>
      </c>
      <c r="H9" s="12">
        <v>698.73078200000009</v>
      </c>
    </row>
    <row r="10" spans="1:9" ht="12" customHeight="1" x14ac:dyDescent="0.2">
      <c r="A10" s="225"/>
      <c r="B10" s="25" t="s">
        <v>187</v>
      </c>
      <c r="C10" s="11">
        <v>87127.655450999999</v>
      </c>
      <c r="D10" s="11">
        <v>2571.3671169999998</v>
      </c>
      <c r="E10" s="11">
        <v>4.773517</v>
      </c>
      <c r="F10" s="11">
        <v>698.966587</v>
      </c>
      <c r="G10" s="11">
        <v>5837.9893269999993</v>
      </c>
      <c r="H10" s="12">
        <v>440.99676699999998</v>
      </c>
    </row>
    <row r="11" spans="1:9" ht="12" customHeight="1" x14ac:dyDescent="0.2">
      <c r="A11" s="225"/>
      <c r="B11" s="25" t="s">
        <v>188</v>
      </c>
      <c r="C11" s="11">
        <v>191136.78701699997</v>
      </c>
      <c r="D11" s="11">
        <v>1542.3016739999998</v>
      </c>
      <c r="E11" s="11">
        <v>5.9513000000000003E-2</v>
      </c>
      <c r="F11" s="11">
        <v>966.58991100000003</v>
      </c>
      <c r="G11" s="11">
        <v>8979.5737680000002</v>
      </c>
      <c r="H11" s="12">
        <v>257.73351200000002</v>
      </c>
    </row>
    <row r="12" spans="1:9" ht="20.100000000000001" customHeight="1" x14ac:dyDescent="0.2">
      <c r="B12" s="242" t="s">
        <v>189</v>
      </c>
      <c r="C12" s="11">
        <v>166678.45228500001</v>
      </c>
      <c r="D12" s="11">
        <v>2272.54034</v>
      </c>
      <c r="E12" s="11">
        <v>8.1460000000000005E-3</v>
      </c>
      <c r="F12" s="11">
        <v>646.44326599999999</v>
      </c>
      <c r="G12" s="11">
        <v>6718.0589230000014</v>
      </c>
      <c r="H12" s="12">
        <v>374.28777000000002</v>
      </c>
    </row>
    <row r="13" spans="1:9" ht="12" customHeight="1" x14ac:dyDescent="0.2">
      <c r="A13" s="225"/>
      <c r="B13" s="25" t="s">
        <v>190</v>
      </c>
      <c r="C13" s="11">
        <v>51651.577845999993</v>
      </c>
      <c r="D13" s="11">
        <v>1118.3730559999999</v>
      </c>
      <c r="E13" s="11">
        <v>4.773517</v>
      </c>
      <c r="F13" s="11">
        <v>285.010828</v>
      </c>
      <c r="G13" s="11">
        <v>4592.3617690000001</v>
      </c>
      <c r="H13" s="12">
        <v>148.453172</v>
      </c>
    </row>
    <row r="14" spans="1:9" ht="12" customHeight="1" x14ac:dyDescent="0.2">
      <c r="A14" s="225"/>
      <c r="B14" s="25" t="s">
        <v>191</v>
      </c>
      <c r="C14" s="11">
        <v>24590.358502999999</v>
      </c>
      <c r="D14" s="11">
        <v>129.56868900000001</v>
      </c>
      <c r="E14" s="11">
        <v>0</v>
      </c>
      <c r="F14" s="11">
        <v>44.892876999999999</v>
      </c>
      <c r="G14" s="11">
        <v>750.15303099999994</v>
      </c>
      <c r="H14" s="12">
        <v>20.424227999999999</v>
      </c>
    </row>
    <row r="15" spans="1:9" ht="12" customHeight="1" x14ac:dyDescent="0.2">
      <c r="A15" s="225"/>
      <c r="B15" s="25" t="s">
        <v>197</v>
      </c>
      <c r="C15" s="11">
        <v>17295.620523999998</v>
      </c>
      <c r="D15" s="11">
        <v>66.800049000000001</v>
      </c>
      <c r="E15" s="11">
        <v>0</v>
      </c>
      <c r="F15" s="11">
        <v>542.62735899999996</v>
      </c>
      <c r="G15" s="11">
        <v>1344.2486819999999</v>
      </c>
      <c r="H15" s="12">
        <v>8.2223760000000006</v>
      </c>
    </row>
    <row r="16" spans="1:9" ht="12" customHeight="1" x14ac:dyDescent="0.2">
      <c r="A16" s="225"/>
      <c r="B16" s="25" t="s">
        <v>198</v>
      </c>
      <c r="C16" s="11">
        <v>17583.816631000002</v>
      </c>
      <c r="D16" s="11">
        <v>524.74524000000008</v>
      </c>
      <c r="E16" s="11">
        <v>5.1367000000000003E-2</v>
      </c>
      <c r="F16" s="11">
        <v>143.37870200000003</v>
      </c>
      <c r="G16" s="11">
        <v>1362.8267729999998</v>
      </c>
      <c r="H16" s="12">
        <v>147.34239299999999</v>
      </c>
    </row>
    <row r="17" spans="1:9" ht="12" customHeight="1" x14ac:dyDescent="0.2">
      <c r="A17" s="225"/>
      <c r="B17" s="25" t="s">
        <v>194</v>
      </c>
      <c r="C17" s="11">
        <v>464.6317899999558</v>
      </c>
      <c r="D17" s="11">
        <v>1.6409199999989141</v>
      </c>
      <c r="E17" s="11">
        <v>1.000000000139778E-6</v>
      </c>
      <c r="F17" s="11">
        <v>3.2039700000000266</v>
      </c>
      <c r="G17" s="11">
        <v>49.913426999999501</v>
      </c>
      <c r="H17" s="12">
        <v>8.4300000003167952E-4</v>
      </c>
    </row>
    <row r="18" spans="1:9" ht="20.100000000000001" customHeight="1" x14ac:dyDescent="0.2">
      <c r="B18" s="26" t="s">
        <v>153</v>
      </c>
      <c r="C18" s="11">
        <v>10757.123625999999</v>
      </c>
      <c r="D18" s="11">
        <v>483.573645</v>
      </c>
      <c r="E18" s="11">
        <v>0</v>
      </c>
      <c r="F18" s="11">
        <v>17.011354000000001</v>
      </c>
      <c r="G18" s="11">
        <v>1395.0942070000001</v>
      </c>
      <c r="H18" s="12">
        <v>14.39438</v>
      </c>
    </row>
    <row r="19" spans="1:9" ht="12" customHeight="1" x14ac:dyDescent="0.2">
      <c r="A19" s="225"/>
      <c r="B19" s="25" t="s">
        <v>187</v>
      </c>
      <c r="C19" s="11">
        <v>5474.9918899999993</v>
      </c>
      <c r="D19" s="11">
        <v>84.213419000000002</v>
      </c>
      <c r="E19" s="11">
        <v>0</v>
      </c>
      <c r="F19" s="11">
        <v>10.411382999999999</v>
      </c>
      <c r="G19" s="11">
        <v>803.65169700000001</v>
      </c>
      <c r="H19" s="12">
        <v>8.6304079999999992</v>
      </c>
    </row>
    <row r="20" spans="1:9" ht="12" customHeight="1" x14ac:dyDescent="0.2">
      <c r="A20" s="225"/>
      <c r="B20" s="25" t="s">
        <v>188</v>
      </c>
      <c r="C20" s="11">
        <v>5282.278956000001</v>
      </c>
      <c r="D20" s="11">
        <v>399.37381299999998</v>
      </c>
      <c r="E20" s="11">
        <v>0</v>
      </c>
      <c r="F20" s="11">
        <v>6.6120590000000004</v>
      </c>
      <c r="G20" s="11">
        <v>591.46171100000015</v>
      </c>
      <c r="H20" s="12">
        <v>5.7639700000000005</v>
      </c>
    </row>
    <row r="21" spans="1:9" ht="20.100000000000001" customHeight="1" x14ac:dyDescent="0.2">
      <c r="B21" s="26" t="s">
        <v>199</v>
      </c>
      <c r="C21" s="11">
        <v>449530.45630700001</v>
      </c>
      <c r="D21" s="11">
        <v>5048.9307369999997</v>
      </c>
      <c r="E21" s="11">
        <v>0</v>
      </c>
      <c r="F21" s="11">
        <v>1517.1892270000003</v>
      </c>
      <c r="G21" s="11">
        <v>20142.218755000002</v>
      </c>
      <c r="H21" s="12">
        <v>986.07167900000013</v>
      </c>
    </row>
    <row r="22" spans="1:9" x14ac:dyDescent="0.2">
      <c r="B22" s="22" t="s">
        <v>172</v>
      </c>
      <c r="C22" s="11">
        <v>181103.99407400002</v>
      </c>
      <c r="D22" s="11">
        <v>1690.414014</v>
      </c>
      <c r="E22" s="11">
        <v>0</v>
      </c>
      <c r="F22" s="11">
        <v>720.20209100000011</v>
      </c>
      <c r="G22" s="11">
        <v>8902.6356390000019</v>
      </c>
      <c r="H22" s="12">
        <v>374.61178800000005</v>
      </c>
    </row>
    <row r="23" spans="1:9" x14ac:dyDescent="0.2">
      <c r="B23" s="22" t="s">
        <v>200</v>
      </c>
      <c r="C23" s="11">
        <v>268426.46223300003</v>
      </c>
      <c r="D23" s="11">
        <v>3358.5167229999997</v>
      </c>
      <c r="E23" s="11">
        <v>0</v>
      </c>
      <c r="F23" s="11">
        <v>796.98713600000008</v>
      </c>
      <c r="G23" s="11">
        <v>11239.583116</v>
      </c>
      <c r="H23" s="12">
        <v>611.45989100000008</v>
      </c>
    </row>
    <row r="24" spans="1:9" ht="12" customHeight="1" x14ac:dyDescent="0.2">
      <c r="A24" s="225"/>
      <c r="B24" s="24" t="s">
        <v>119</v>
      </c>
      <c r="C24" s="11">
        <v>83485.847372999997</v>
      </c>
      <c r="D24" s="11">
        <v>1324.776987</v>
      </c>
      <c r="E24" s="11">
        <v>1.6292999999999998E-2</v>
      </c>
      <c r="F24" s="11">
        <v>545.20666599999993</v>
      </c>
      <c r="G24" s="11">
        <v>4314.6500459999997</v>
      </c>
      <c r="H24" s="12">
        <v>83.799116000000012</v>
      </c>
    </row>
    <row r="25" spans="1:9" ht="12" customHeight="1" x14ac:dyDescent="0.2">
      <c r="A25" s="225"/>
      <c r="B25" s="24" t="s">
        <v>120</v>
      </c>
      <c r="C25" s="11">
        <v>84386.513798</v>
      </c>
      <c r="D25" s="11">
        <v>827.5236329999999</v>
      </c>
      <c r="E25" s="11">
        <v>5.1367000000000003E-2</v>
      </c>
      <c r="F25" s="11">
        <v>307.46184100000005</v>
      </c>
      <c r="G25" s="11">
        <v>5300.6632489999993</v>
      </c>
      <c r="H25" s="12">
        <v>119.35945300000002</v>
      </c>
    </row>
    <row r="26" spans="1:9" ht="12" customHeight="1" x14ac:dyDescent="0.2">
      <c r="A26" s="225"/>
      <c r="B26" s="24" t="s">
        <v>121</v>
      </c>
      <c r="C26" s="11">
        <v>30529.301657</v>
      </c>
      <c r="D26" s="11">
        <v>392.40826499999997</v>
      </c>
      <c r="E26" s="11">
        <v>0</v>
      </c>
      <c r="F26" s="11">
        <v>64.420483000000004</v>
      </c>
      <c r="G26" s="11">
        <v>2212.8058449999999</v>
      </c>
      <c r="H26" s="12">
        <v>8.4821260000000009</v>
      </c>
    </row>
    <row r="27" spans="1:9" ht="12" customHeight="1" x14ac:dyDescent="0.2">
      <c r="A27" s="225"/>
      <c r="B27" s="24" t="s">
        <v>122</v>
      </c>
      <c r="C27" s="11">
        <v>12189.826977999999</v>
      </c>
      <c r="D27" s="11">
        <v>108.72225300000001</v>
      </c>
      <c r="E27" s="11">
        <v>9.55762</v>
      </c>
      <c r="F27" s="11">
        <v>1.366722</v>
      </c>
      <c r="G27" s="11">
        <v>1224.1228080000001</v>
      </c>
      <c r="H27" s="12">
        <v>17.987195</v>
      </c>
    </row>
    <row r="28" spans="1:9" s="243" customFormat="1" ht="20.100000000000001" customHeight="1" x14ac:dyDescent="0.2">
      <c r="B28" s="245" t="s">
        <v>327</v>
      </c>
      <c r="C28" s="11">
        <v>69184.847567999997</v>
      </c>
      <c r="D28" s="11">
        <v>353.58730300000002</v>
      </c>
      <c r="E28" s="11">
        <v>0</v>
      </c>
      <c r="F28" s="11">
        <v>202.66601299999999</v>
      </c>
      <c r="G28" s="11">
        <v>1264.6440660000001</v>
      </c>
      <c r="H28" s="12">
        <v>230.58706499999997</v>
      </c>
    </row>
    <row r="29" spans="1:9" s="243" customFormat="1" ht="12" customHeight="1" x14ac:dyDescent="0.2">
      <c r="A29" s="246"/>
      <c r="B29" s="247" t="s">
        <v>328</v>
      </c>
      <c r="C29" s="11">
        <v>15583.312545000001</v>
      </c>
      <c r="D29" s="11">
        <v>750.25541900000007</v>
      </c>
      <c r="E29" s="11">
        <v>0</v>
      </c>
      <c r="F29" s="11">
        <v>199.96353399999998</v>
      </c>
      <c r="G29" s="11">
        <v>931.36182199999996</v>
      </c>
      <c r="H29" s="12">
        <v>338.58999899999998</v>
      </c>
    </row>
    <row r="30" spans="1:9" s="243" customFormat="1" ht="3" customHeight="1" x14ac:dyDescent="0.2">
      <c r="A30" s="248"/>
      <c r="B30" s="251"/>
      <c r="C30" s="265"/>
      <c r="D30" s="266"/>
      <c r="E30" s="266"/>
      <c r="F30" s="266"/>
      <c r="G30" s="266"/>
      <c r="H30" s="250"/>
      <c r="I30" s="267"/>
    </row>
    <row r="31" spans="1:9" s="273" customFormat="1" ht="20.100000000000001" customHeight="1" x14ac:dyDescent="0.2">
      <c r="A31" s="254"/>
      <c r="B31" s="24" t="s">
        <v>56</v>
      </c>
      <c r="C31" s="294">
        <v>35263.988443000002</v>
      </c>
      <c r="D31" s="294">
        <v>56.411198999999996</v>
      </c>
      <c r="E31" s="294">
        <v>18.204317</v>
      </c>
      <c r="F31" s="294">
        <v>30.344625000000001</v>
      </c>
      <c r="G31" s="294">
        <v>562.57878099999994</v>
      </c>
      <c r="H31" s="256">
        <v>2.1034999999999999</v>
      </c>
    </row>
    <row r="32" spans="1:9" ht="20.100000000000001" customHeight="1" x14ac:dyDescent="0.2">
      <c r="B32" s="26" t="s">
        <v>316</v>
      </c>
      <c r="C32" s="11">
        <v>16193.994046000002</v>
      </c>
      <c r="D32" s="11">
        <v>39.932358000000001</v>
      </c>
      <c r="E32" s="11">
        <v>2.3120120000000002</v>
      </c>
      <c r="F32" s="11">
        <v>3.7679390000000001</v>
      </c>
      <c r="G32" s="11">
        <v>258.82556099999999</v>
      </c>
      <c r="H32" s="12">
        <v>0</v>
      </c>
    </row>
    <row r="33" spans="1:8" ht="12" customHeight="1" x14ac:dyDescent="0.2">
      <c r="A33" s="225"/>
      <c r="B33" s="25" t="s">
        <v>187</v>
      </c>
      <c r="C33" s="11">
        <v>6798.7200860000003</v>
      </c>
      <c r="D33" s="11">
        <v>7.9671109999999992</v>
      </c>
      <c r="E33" s="11">
        <v>0</v>
      </c>
      <c r="F33" s="11">
        <v>0</v>
      </c>
      <c r="G33" s="11">
        <v>160.11933999999999</v>
      </c>
      <c r="H33" s="12">
        <v>0</v>
      </c>
    </row>
    <row r="34" spans="1:8" ht="12" customHeight="1" x14ac:dyDescent="0.2">
      <c r="A34" s="225"/>
      <c r="B34" s="25" t="s">
        <v>188</v>
      </c>
      <c r="C34" s="11">
        <v>9395.2739519999996</v>
      </c>
      <c r="D34" s="11">
        <v>31.965247000000002</v>
      </c>
      <c r="E34" s="11">
        <v>2.3120120000000002</v>
      </c>
      <c r="F34" s="11">
        <v>3.7679390000000001</v>
      </c>
      <c r="G34" s="11">
        <v>98.706218000000007</v>
      </c>
      <c r="H34" s="12">
        <v>0</v>
      </c>
    </row>
    <row r="35" spans="1:8" ht="20.100000000000001" customHeight="1" x14ac:dyDescent="0.2">
      <c r="B35" s="26" t="s">
        <v>152</v>
      </c>
      <c r="C35" s="11">
        <v>18630.445107999996</v>
      </c>
      <c r="D35" s="11">
        <v>15.696784999999998</v>
      </c>
      <c r="E35" s="11">
        <v>11.168181000000001</v>
      </c>
      <c r="F35" s="11">
        <v>26.576684999999998</v>
      </c>
      <c r="G35" s="11">
        <v>289.32227999999998</v>
      </c>
      <c r="H35" s="12">
        <v>2.1034999999999999</v>
      </c>
    </row>
    <row r="36" spans="1:8" ht="12" customHeight="1" x14ac:dyDescent="0.2">
      <c r="A36" s="225"/>
      <c r="B36" s="25" t="s">
        <v>187</v>
      </c>
      <c r="C36" s="11">
        <v>3180.9424040000004</v>
      </c>
      <c r="D36" s="11">
        <v>12.676978999999999</v>
      </c>
      <c r="E36" s="11">
        <v>6.85</v>
      </c>
      <c r="F36" s="11">
        <v>5.6675950000000004</v>
      </c>
      <c r="G36" s="11">
        <v>96.239936</v>
      </c>
      <c r="H36" s="12">
        <v>0</v>
      </c>
    </row>
    <row r="37" spans="1:8" ht="12" customHeight="1" x14ac:dyDescent="0.2">
      <c r="A37" s="225"/>
      <c r="B37" s="25" t="s">
        <v>188</v>
      </c>
      <c r="C37" s="11">
        <v>15449.577937999999</v>
      </c>
      <c r="D37" s="11">
        <v>3.0203059999999997</v>
      </c>
      <c r="E37" s="11">
        <v>4.318181</v>
      </c>
      <c r="F37" s="11">
        <v>20.909089999999999</v>
      </c>
      <c r="G37" s="11">
        <v>193.08334299999999</v>
      </c>
      <c r="H37" s="12">
        <v>2.1034999999999999</v>
      </c>
    </row>
    <row r="38" spans="1:8" ht="20.100000000000001" customHeight="1" x14ac:dyDescent="0.2">
      <c r="B38" s="242" t="s">
        <v>189</v>
      </c>
      <c r="C38" s="11">
        <v>9326.6486960000002</v>
      </c>
      <c r="D38" s="11">
        <v>9.3680319999999995</v>
      </c>
      <c r="E38" s="11">
        <v>0</v>
      </c>
      <c r="F38" s="11">
        <v>10</v>
      </c>
      <c r="G38" s="11">
        <v>257.562456</v>
      </c>
      <c r="H38" s="12">
        <v>0</v>
      </c>
    </row>
    <row r="39" spans="1:8" ht="12" customHeight="1" x14ac:dyDescent="0.2">
      <c r="A39" s="225"/>
      <c r="B39" s="25" t="s">
        <v>190</v>
      </c>
      <c r="C39" s="11">
        <v>2258.695189</v>
      </c>
      <c r="D39" s="11">
        <v>2.6698059999999999</v>
      </c>
      <c r="E39" s="11">
        <v>11.168181000000001</v>
      </c>
      <c r="F39" s="11">
        <v>0.66759500000000005</v>
      </c>
      <c r="G39" s="11">
        <v>30.624323</v>
      </c>
      <c r="H39" s="12">
        <v>2.1034999999999999</v>
      </c>
    </row>
    <row r="40" spans="1:8" ht="12" customHeight="1" x14ac:dyDescent="0.2">
      <c r="A40" s="225"/>
      <c r="B40" s="25" t="s">
        <v>191</v>
      </c>
      <c r="C40" s="11">
        <v>6181.8678749999999</v>
      </c>
      <c r="D40" s="11">
        <v>0</v>
      </c>
      <c r="E40" s="11">
        <v>0</v>
      </c>
      <c r="F40" s="11">
        <v>0</v>
      </c>
      <c r="G40" s="11">
        <v>1.1359999999999999</v>
      </c>
      <c r="H40" s="12">
        <v>0</v>
      </c>
    </row>
    <row r="41" spans="1:8" ht="12" customHeight="1" x14ac:dyDescent="0.2">
      <c r="A41" s="225"/>
      <c r="B41" s="25" t="s">
        <v>197</v>
      </c>
      <c r="C41" s="11">
        <v>527.07654200000002</v>
      </c>
      <c r="D41" s="11">
        <v>3.3089469999999999</v>
      </c>
      <c r="E41" s="11">
        <v>0</v>
      </c>
      <c r="F41" s="11">
        <v>15.909090000000001</v>
      </c>
      <c r="G41" s="11">
        <v>0</v>
      </c>
      <c r="H41" s="12">
        <v>0</v>
      </c>
    </row>
    <row r="42" spans="1:8" ht="12" customHeight="1" x14ac:dyDescent="0.2">
      <c r="A42" s="225"/>
      <c r="B42" s="25" t="s">
        <v>198</v>
      </c>
      <c r="C42" s="11">
        <v>336.06123099999996</v>
      </c>
      <c r="D42" s="11">
        <v>0.35049999999999998</v>
      </c>
      <c r="E42" s="11">
        <v>0</v>
      </c>
      <c r="F42" s="11">
        <v>0</v>
      </c>
      <c r="G42" s="11">
        <v>5.0000000000000001E-4</v>
      </c>
      <c r="H42" s="12">
        <v>0</v>
      </c>
    </row>
    <row r="43" spans="1:8" ht="12" customHeight="1" x14ac:dyDescent="0.2">
      <c r="A43" s="225"/>
      <c r="B43" s="25" t="s">
        <v>194</v>
      </c>
      <c r="C43" s="11">
        <v>9.5574999999371357E-2</v>
      </c>
      <c r="D43" s="11">
        <v>-5.0000000000061107E-4</v>
      </c>
      <c r="E43" s="11">
        <v>0</v>
      </c>
      <c r="F43" s="11">
        <v>0</v>
      </c>
      <c r="G43" s="11">
        <v>-9.9900000003572131E-4</v>
      </c>
      <c r="H43" s="12">
        <v>0</v>
      </c>
    </row>
    <row r="44" spans="1:8" ht="20.100000000000001" customHeight="1" x14ac:dyDescent="0.2">
      <c r="B44" s="26" t="s">
        <v>153</v>
      </c>
      <c r="C44" s="11">
        <v>439.59427000000005</v>
      </c>
      <c r="D44" s="11">
        <v>0.78205499999999994</v>
      </c>
      <c r="E44" s="11">
        <v>4.7241230000000005</v>
      </c>
      <c r="F44" s="11">
        <v>0</v>
      </c>
      <c r="G44" s="11">
        <v>14.449938</v>
      </c>
      <c r="H44" s="12">
        <v>0</v>
      </c>
    </row>
    <row r="45" spans="1:8" ht="12" customHeight="1" x14ac:dyDescent="0.2">
      <c r="A45" s="225"/>
      <c r="B45" s="25" t="s">
        <v>187</v>
      </c>
      <c r="C45" s="11">
        <v>391.23936400000002</v>
      </c>
      <c r="D45" s="11">
        <v>0.78205499999999994</v>
      </c>
      <c r="E45" s="11">
        <v>4.7241230000000005</v>
      </c>
      <c r="F45" s="11">
        <v>0</v>
      </c>
      <c r="G45" s="11">
        <v>14.449938</v>
      </c>
      <c r="H45" s="12">
        <v>0</v>
      </c>
    </row>
    <row r="46" spans="1:8" ht="12" customHeight="1" x14ac:dyDescent="0.2">
      <c r="A46" s="225"/>
      <c r="B46" s="25" t="s">
        <v>188</v>
      </c>
      <c r="C46" s="11">
        <v>48.354905000000002</v>
      </c>
      <c r="D46" s="11">
        <v>0</v>
      </c>
      <c r="E46" s="11">
        <v>0</v>
      </c>
      <c r="F46" s="11">
        <v>0</v>
      </c>
      <c r="G46" s="11">
        <v>0</v>
      </c>
      <c r="H46" s="12">
        <v>0</v>
      </c>
    </row>
    <row r="47" spans="1:8" s="243" customFormat="1" ht="20.100000000000001" customHeight="1" x14ac:dyDescent="0.2">
      <c r="B47" s="245" t="s">
        <v>327</v>
      </c>
      <c r="C47" s="11">
        <v>71.911976999999993</v>
      </c>
      <c r="D47" s="11">
        <v>0</v>
      </c>
      <c r="E47" s="11">
        <v>0</v>
      </c>
      <c r="F47" s="11">
        <v>0</v>
      </c>
      <c r="G47" s="11">
        <v>0</v>
      </c>
      <c r="H47" s="12">
        <v>0</v>
      </c>
    </row>
    <row r="48" spans="1:8" s="243" customFormat="1" ht="12" customHeight="1" x14ac:dyDescent="0.2">
      <c r="A48" s="246"/>
      <c r="B48" s="247" t="s">
        <v>328</v>
      </c>
      <c r="C48" s="11">
        <v>1.8484210000000001</v>
      </c>
      <c r="D48" s="11">
        <v>0</v>
      </c>
      <c r="E48" s="11">
        <v>0</v>
      </c>
      <c r="F48" s="11">
        <v>0</v>
      </c>
      <c r="G48" s="11">
        <v>0</v>
      </c>
      <c r="H48" s="12">
        <v>0</v>
      </c>
    </row>
    <row r="49" spans="1:9" s="258" customFormat="1" ht="5.0999999999999996" customHeight="1" x14ac:dyDescent="0.2">
      <c r="C49" s="276"/>
      <c r="D49" s="276"/>
      <c r="E49" s="276"/>
      <c r="F49" s="276"/>
      <c r="G49" s="276"/>
    </row>
    <row r="50" spans="1:9" ht="29.1" customHeight="1" x14ac:dyDescent="0.2">
      <c r="A50" s="277" t="s">
        <v>3</v>
      </c>
      <c r="B50" s="446" t="s">
        <v>236</v>
      </c>
      <c r="C50" s="446"/>
      <c r="D50" s="446"/>
      <c r="E50" s="446"/>
      <c r="F50" s="446"/>
      <c r="G50" s="446"/>
      <c r="H50" s="446"/>
      <c r="I50" s="231"/>
    </row>
    <row r="52" spans="1:9" x14ac:dyDescent="0.2">
      <c r="B52" s="278"/>
    </row>
  </sheetData>
  <mergeCells count="1">
    <mergeCell ref="B50:H50"/>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2BD82-AE17-4863-994A-A87166F081D7}">
  <sheetPr codeName="Sheet2">
    <pageSetUpPr fitToPage="1"/>
  </sheetPr>
  <dimension ref="A1:K55"/>
  <sheetViews>
    <sheetView showGridLines="0" zoomScaleNormal="100" zoomScaleSheetLayoutView="105" workbookViewId="0"/>
  </sheetViews>
  <sheetFormatPr defaultColWidth="9.140625" defaultRowHeight="12" x14ac:dyDescent="0.2"/>
  <cols>
    <col min="1" max="1" width="1.7109375" style="48" customWidth="1"/>
    <col min="2" max="2" width="30.85546875" style="48" customWidth="1"/>
    <col min="3" max="3" width="11.140625" style="48" customWidth="1"/>
    <col min="4" max="8" width="9.28515625" style="48" customWidth="1"/>
    <col min="9" max="9" width="8.140625" style="48" customWidth="1"/>
    <col min="10" max="10" width="1.7109375" style="48" customWidth="1"/>
    <col min="11" max="11" width="1.7109375" style="329" customWidth="1"/>
    <col min="12" max="16384" width="9.140625" style="48"/>
  </cols>
  <sheetData>
    <row r="1" spans="1:11" s="227" customFormat="1" ht="16.5" x14ac:dyDescent="0.3">
      <c r="A1" s="56"/>
      <c r="B1" s="56" t="s">
        <v>264</v>
      </c>
      <c r="C1" s="56"/>
      <c r="D1" s="56"/>
      <c r="E1" s="56"/>
      <c r="F1" s="56"/>
      <c r="G1" s="56"/>
      <c r="H1" s="56"/>
      <c r="I1" s="56"/>
      <c r="J1" s="57"/>
      <c r="K1" s="326"/>
    </row>
    <row r="2" spans="1:11" s="228" customFormat="1" ht="14.25" x14ac:dyDescent="0.2">
      <c r="B2" s="228" t="s">
        <v>304</v>
      </c>
      <c r="K2" s="327"/>
    </row>
    <row r="3" spans="1:11" s="225" customFormat="1" ht="21" customHeight="1" x14ac:dyDescent="0.2">
      <c r="A3" s="229"/>
      <c r="B3" s="218" t="s">
        <v>566</v>
      </c>
      <c r="C3" s="218"/>
      <c r="D3" s="218"/>
      <c r="E3" s="218"/>
      <c r="F3" s="218"/>
      <c r="G3" s="218"/>
      <c r="H3" s="218"/>
      <c r="I3" s="230" t="s">
        <v>202</v>
      </c>
      <c r="J3" s="218"/>
      <c r="K3" s="328"/>
    </row>
    <row r="4" spans="1:11" ht="12" customHeight="1" x14ac:dyDescent="0.2">
      <c r="A4" s="375"/>
      <c r="B4" s="382"/>
      <c r="C4" s="437" t="s">
        <v>22</v>
      </c>
      <c r="D4" s="439" t="s">
        <v>311</v>
      </c>
      <c r="E4" s="439"/>
      <c r="F4" s="439"/>
      <c r="G4" s="439"/>
      <c r="H4" s="439"/>
      <c r="I4" s="440"/>
      <c r="J4" s="374"/>
    </row>
    <row r="5" spans="1:11" ht="20.100000000000001" customHeight="1" x14ac:dyDescent="0.2">
      <c r="A5" s="383"/>
      <c r="B5" s="262"/>
      <c r="C5" s="438"/>
      <c r="D5" s="263" t="s">
        <v>28</v>
      </c>
      <c r="E5" s="263" t="s">
        <v>30</v>
      </c>
      <c r="F5" s="263" t="s">
        <v>27</v>
      </c>
      <c r="G5" s="263" t="s">
        <v>26</v>
      </c>
      <c r="H5" s="263" t="s">
        <v>31</v>
      </c>
      <c r="I5" s="264" t="s">
        <v>33</v>
      </c>
      <c r="J5" s="231"/>
    </row>
    <row r="6" spans="1:11" s="240" customFormat="1" ht="20.100000000000001" customHeight="1" x14ac:dyDescent="0.25">
      <c r="A6" s="236"/>
      <c r="B6" s="26" t="s">
        <v>57</v>
      </c>
      <c r="C6" s="296">
        <v>2957097.5991359996</v>
      </c>
      <c r="D6" s="11">
        <v>205067.45257599998</v>
      </c>
      <c r="E6" s="11">
        <v>14697.106617999998</v>
      </c>
      <c r="F6" s="11">
        <v>162912.54049200003</v>
      </c>
      <c r="G6" s="11">
        <v>174489.33018399999</v>
      </c>
      <c r="H6" s="11">
        <v>277206.96992399998</v>
      </c>
      <c r="I6" s="12">
        <v>15134.254667999998</v>
      </c>
      <c r="K6" s="330"/>
    </row>
    <row r="7" spans="1:11" ht="20.100000000000001" customHeight="1" x14ac:dyDescent="0.2">
      <c r="B7" s="26" t="s">
        <v>316</v>
      </c>
      <c r="C7" s="9">
        <v>1181079.4582749999</v>
      </c>
      <c r="D7" s="9">
        <v>85391.326927999995</v>
      </c>
      <c r="E7" s="9">
        <v>3725.1476150000003</v>
      </c>
      <c r="F7" s="9">
        <v>67949.341178000002</v>
      </c>
      <c r="G7" s="9">
        <v>69229.805729999993</v>
      </c>
      <c r="H7" s="9">
        <v>108150.87184599999</v>
      </c>
      <c r="I7" s="10">
        <v>5357.5125100000005</v>
      </c>
    </row>
    <row r="8" spans="1:11" ht="12" customHeight="1" x14ac:dyDescent="0.2">
      <c r="A8" s="225"/>
      <c r="B8" s="25" t="s">
        <v>187</v>
      </c>
      <c r="C8" s="9">
        <v>394908.43778499996</v>
      </c>
      <c r="D8" s="9">
        <v>24281.770406999996</v>
      </c>
      <c r="E8" s="9">
        <v>2258.0727820000002</v>
      </c>
      <c r="F8" s="9">
        <v>23709.542560000002</v>
      </c>
      <c r="G8" s="9">
        <v>23731.608269999997</v>
      </c>
      <c r="H8" s="9">
        <v>38263.158536000003</v>
      </c>
      <c r="I8" s="10">
        <v>1534.711544</v>
      </c>
    </row>
    <row r="9" spans="1:11" ht="12" customHeight="1" x14ac:dyDescent="0.2">
      <c r="A9" s="225"/>
      <c r="B9" s="25" t="s">
        <v>188</v>
      </c>
      <c r="C9" s="9">
        <v>786171.02046399994</v>
      </c>
      <c r="D9" s="9">
        <v>61109.556463000001</v>
      </c>
      <c r="E9" s="9">
        <v>1467.074824</v>
      </c>
      <c r="F9" s="9">
        <v>44239.798573</v>
      </c>
      <c r="G9" s="9">
        <v>45498.197402999998</v>
      </c>
      <c r="H9" s="9">
        <v>69887.713279999996</v>
      </c>
      <c r="I9" s="10">
        <v>3822.8009410000004</v>
      </c>
    </row>
    <row r="10" spans="1:11" ht="20.100000000000001" customHeight="1" x14ac:dyDescent="0.2">
      <c r="B10" s="26" t="s">
        <v>152</v>
      </c>
      <c r="C10" s="9">
        <v>1631518.4574779999</v>
      </c>
      <c r="D10" s="9">
        <v>112384.83726999999</v>
      </c>
      <c r="E10" s="9">
        <v>8191.0287239999989</v>
      </c>
      <c r="F10" s="9">
        <v>89868.614475000009</v>
      </c>
      <c r="G10" s="9">
        <v>99015.759587000008</v>
      </c>
      <c r="H10" s="9">
        <v>149052.91327100003</v>
      </c>
      <c r="I10" s="10">
        <v>8434.653922999998</v>
      </c>
    </row>
    <row r="11" spans="1:11" ht="12" customHeight="1" x14ac:dyDescent="0.2">
      <c r="A11" s="225"/>
      <c r="B11" s="25" t="s">
        <v>187</v>
      </c>
      <c r="C11" s="9">
        <v>672673.21261000005</v>
      </c>
      <c r="D11" s="9">
        <v>40046.377817999994</v>
      </c>
      <c r="E11" s="9">
        <v>4662.3368190000001</v>
      </c>
      <c r="F11" s="9">
        <v>39236.335183000003</v>
      </c>
      <c r="G11" s="9">
        <v>36705.271876999999</v>
      </c>
      <c r="H11" s="9">
        <v>72402.823621999996</v>
      </c>
      <c r="I11" s="10">
        <v>3794.6927179999998</v>
      </c>
    </row>
    <row r="12" spans="1:11" ht="12" customHeight="1" x14ac:dyDescent="0.2">
      <c r="A12" s="225"/>
      <c r="B12" s="25" t="s">
        <v>188</v>
      </c>
      <c r="C12" s="9">
        <v>958845.31457299984</v>
      </c>
      <c r="D12" s="9">
        <v>72338.603539000003</v>
      </c>
      <c r="E12" s="9">
        <v>3528.6923200000001</v>
      </c>
      <c r="F12" s="9">
        <v>50632.280067</v>
      </c>
      <c r="G12" s="9">
        <v>62310.428371999995</v>
      </c>
      <c r="H12" s="9">
        <v>76650.058567000015</v>
      </c>
      <c r="I12" s="10">
        <v>4639.9386099999992</v>
      </c>
    </row>
    <row r="13" spans="1:11" ht="20.100000000000001" customHeight="1" x14ac:dyDescent="0.2">
      <c r="B13" s="242" t="s">
        <v>189</v>
      </c>
      <c r="C13" s="9">
        <v>712139.76090300002</v>
      </c>
      <c r="D13" s="9">
        <v>54443.495788000007</v>
      </c>
      <c r="E13" s="9">
        <v>2034.626002</v>
      </c>
      <c r="F13" s="9">
        <v>33913.511597000004</v>
      </c>
      <c r="G13" s="9">
        <v>41872.874664999996</v>
      </c>
      <c r="H13" s="9">
        <v>75530.612185999998</v>
      </c>
      <c r="I13" s="10">
        <v>3561.336816</v>
      </c>
    </row>
    <row r="14" spans="1:11" ht="12" customHeight="1" x14ac:dyDescent="0.2">
      <c r="A14" s="225"/>
      <c r="B14" s="25" t="s">
        <v>190</v>
      </c>
      <c r="C14" s="9">
        <v>441583.49257400003</v>
      </c>
      <c r="D14" s="9">
        <v>27020.043532999996</v>
      </c>
      <c r="E14" s="9">
        <v>2582.8121799999999</v>
      </c>
      <c r="F14" s="9">
        <v>31213.240174999999</v>
      </c>
      <c r="G14" s="9">
        <v>29206.091485000004</v>
      </c>
      <c r="H14" s="9">
        <v>36780.661264000002</v>
      </c>
      <c r="I14" s="10">
        <v>3614.7241019999997</v>
      </c>
    </row>
    <row r="15" spans="1:11" ht="12" customHeight="1" x14ac:dyDescent="0.2">
      <c r="A15" s="225"/>
      <c r="B15" s="25" t="s">
        <v>191</v>
      </c>
      <c r="C15" s="9">
        <v>356764.92271200003</v>
      </c>
      <c r="D15" s="9">
        <v>23223.553373000002</v>
      </c>
      <c r="E15" s="9">
        <v>494.31059299999998</v>
      </c>
      <c r="F15" s="9">
        <v>20325.313582999999</v>
      </c>
      <c r="G15" s="9">
        <v>22343.337548</v>
      </c>
      <c r="H15" s="9">
        <v>28886.861086999997</v>
      </c>
      <c r="I15" s="10">
        <v>729.27829199999996</v>
      </c>
    </row>
    <row r="16" spans="1:11" ht="12" customHeight="1" x14ac:dyDescent="0.2">
      <c r="A16" s="225"/>
      <c r="B16" s="25" t="s">
        <v>197</v>
      </c>
      <c r="C16" s="9">
        <v>26596.513069000001</v>
      </c>
      <c r="D16" s="9">
        <v>974.23642100000006</v>
      </c>
      <c r="E16" s="9">
        <v>108.788291</v>
      </c>
      <c r="F16" s="9">
        <v>1840.5716149999998</v>
      </c>
      <c r="G16" s="9">
        <v>1279.858463</v>
      </c>
      <c r="H16" s="9">
        <v>1501.9760470000001</v>
      </c>
      <c r="I16" s="10">
        <v>139.28409399999998</v>
      </c>
    </row>
    <row r="17" spans="1:11" ht="12" customHeight="1" x14ac:dyDescent="0.2">
      <c r="A17" s="225"/>
      <c r="B17" s="25" t="s">
        <v>198</v>
      </c>
      <c r="C17" s="9">
        <v>91000.253037999995</v>
      </c>
      <c r="D17" s="9">
        <v>6625.0221140000003</v>
      </c>
      <c r="E17" s="9">
        <v>2958.6340300000002</v>
      </c>
      <c r="F17" s="9">
        <v>2249.0278630000003</v>
      </c>
      <c r="G17" s="9">
        <v>4263.6294159999998</v>
      </c>
      <c r="H17" s="9">
        <v>6277.1700089999995</v>
      </c>
      <c r="I17" s="10">
        <v>380.36708900000008</v>
      </c>
    </row>
    <row r="18" spans="1:11" ht="12" customHeight="1" x14ac:dyDescent="0.2">
      <c r="A18" s="225"/>
      <c r="B18" s="25" t="s">
        <v>194</v>
      </c>
      <c r="C18" s="9">
        <v>3433.5151819994207</v>
      </c>
      <c r="D18" s="9">
        <v>98.486040999981924</v>
      </c>
      <c r="E18" s="9">
        <v>11.85762799999884</v>
      </c>
      <c r="F18" s="9">
        <v>326.94964200002141</v>
      </c>
      <c r="G18" s="9">
        <v>49.96801000002597</v>
      </c>
      <c r="H18" s="9">
        <v>75.632678000023589</v>
      </c>
      <c r="I18" s="10">
        <v>9.6635299999998097</v>
      </c>
    </row>
    <row r="19" spans="1:11" ht="20.100000000000001" customHeight="1" x14ac:dyDescent="0.2">
      <c r="B19" s="26" t="s">
        <v>153</v>
      </c>
      <c r="C19" s="9">
        <v>144499.59585099999</v>
      </c>
      <c r="D19" s="9">
        <v>7291.4015529999997</v>
      </c>
      <c r="E19" s="9">
        <v>2780.9269129999998</v>
      </c>
      <c r="F19" s="9">
        <v>5094.4813889999996</v>
      </c>
      <c r="G19" s="9">
        <v>6243.7373130000005</v>
      </c>
      <c r="H19" s="9">
        <v>20003.160367</v>
      </c>
      <c r="I19" s="10">
        <v>1342.068303</v>
      </c>
    </row>
    <row r="20" spans="1:11" ht="12" customHeight="1" x14ac:dyDescent="0.2">
      <c r="A20" s="225"/>
      <c r="B20" s="25" t="s">
        <v>187</v>
      </c>
      <c r="C20" s="9">
        <v>100318.55881999998</v>
      </c>
      <c r="D20" s="9">
        <v>4599.7626970000001</v>
      </c>
      <c r="E20" s="9">
        <v>1694.2334299999998</v>
      </c>
      <c r="F20" s="9">
        <v>3579.290833</v>
      </c>
      <c r="G20" s="9">
        <v>3815.9370690000001</v>
      </c>
      <c r="H20" s="9">
        <v>16656.500642999999</v>
      </c>
      <c r="I20" s="10">
        <v>1099.341314</v>
      </c>
    </row>
    <row r="21" spans="1:11" ht="12" customHeight="1" x14ac:dyDescent="0.2">
      <c r="A21" s="225"/>
      <c r="B21" s="25" t="s">
        <v>188</v>
      </c>
      <c r="C21" s="9">
        <v>44180.727669000007</v>
      </c>
      <c r="D21" s="9">
        <v>2691.6412740000001</v>
      </c>
      <c r="E21" s="9">
        <v>1086.6949009999998</v>
      </c>
      <c r="F21" s="9">
        <v>1515.2377060000001</v>
      </c>
      <c r="G21" s="9">
        <v>2427.8572489999997</v>
      </c>
      <c r="H21" s="9">
        <v>3346.5134370000005</v>
      </c>
      <c r="I21" s="10">
        <v>242.73758100000006</v>
      </c>
    </row>
    <row r="22" spans="1:11" s="243" customFormat="1" ht="20.100000000000001" customHeight="1" x14ac:dyDescent="0.2">
      <c r="B22" s="245" t="s">
        <v>327</v>
      </c>
      <c r="C22" s="9">
        <v>1281226.0034350001</v>
      </c>
      <c r="D22" s="9">
        <v>91488.915110000016</v>
      </c>
      <c r="E22" s="9">
        <v>2378.9743070000004</v>
      </c>
      <c r="F22" s="9">
        <v>75023.615588999994</v>
      </c>
      <c r="G22" s="9">
        <v>84594.552871000007</v>
      </c>
      <c r="H22" s="9">
        <v>105049.953077</v>
      </c>
      <c r="I22" s="10">
        <v>3793.8907559999998</v>
      </c>
      <c r="K22" s="331"/>
    </row>
    <row r="23" spans="1:11" s="243" customFormat="1" ht="12" customHeight="1" x14ac:dyDescent="0.2">
      <c r="A23" s="246"/>
      <c r="B23" s="247" t="s">
        <v>328</v>
      </c>
      <c r="C23" s="11">
        <v>109154.50327000002</v>
      </c>
      <c r="D23" s="11">
        <v>8682.1786119999997</v>
      </c>
      <c r="E23" s="11">
        <v>150.84310499999998</v>
      </c>
      <c r="F23" s="11">
        <v>3028.9177950000003</v>
      </c>
      <c r="G23" s="11">
        <v>5589.2086960000006</v>
      </c>
      <c r="H23" s="11">
        <v>5474.8513680000005</v>
      </c>
      <c r="I23" s="12">
        <v>833.32001900000012</v>
      </c>
      <c r="K23" s="331"/>
    </row>
    <row r="24" spans="1:11" s="243" customFormat="1" ht="3" customHeight="1" x14ac:dyDescent="0.2">
      <c r="A24" s="246"/>
      <c r="B24" s="247"/>
      <c r="C24" s="11"/>
      <c r="D24" s="11"/>
      <c r="E24" s="11"/>
      <c r="F24" s="11"/>
      <c r="G24" s="11"/>
      <c r="H24" s="11"/>
      <c r="I24" s="12"/>
      <c r="K24" s="331"/>
    </row>
    <row r="25" spans="1:11" s="225" customFormat="1" ht="20.100000000000001" customHeight="1" x14ac:dyDescent="0.2">
      <c r="A25" s="356"/>
      <c r="B25" s="321" t="s">
        <v>54</v>
      </c>
      <c r="C25" s="322">
        <v>1846507.851674</v>
      </c>
      <c r="D25" s="322">
        <v>109314.04851399999</v>
      </c>
      <c r="E25" s="322">
        <v>60619.044549000006</v>
      </c>
      <c r="F25" s="322">
        <v>107131.20025200001</v>
      </c>
      <c r="G25" s="322">
        <v>109408.009314</v>
      </c>
      <c r="H25" s="322">
        <v>86680.480568999992</v>
      </c>
      <c r="I25" s="323">
        <v>11194.338292</v>
      </c>
      <c r="J25" s="356"/>
      <c r="K25" s="328"/>
    </row>
    <row r="26" spans="1:11" ht="20.100000000000001" customHeight="1" x14ac:dyDescent="0.2">
      <c r="B26" s="26" t="s">
        <v>316</v>
      </c>
      <c r="C26" s="9">
        <v>625916.24923800013</v>
      </c>
      <c r="D26" s="9">
        <v>44770.076710000001</v>
      </c>
      <c r="E26" s="9">
        <v>24326.229203000003</v>
      </c>
      <c r="F26" s="9">
        <v>26848.222799000003</v>
      </c>
      <c r="G26" s="9">
        <v>33997.921484999999</v>
      </c>
      <c r="H26" s="9">
        <v>34123.867730000005</v>
      </c>
      <c r="I26" s="10">
        <v>5020.2766630000006</v>
      </c>
    </row>
    <row r="27" spans="1:11" ht="12" customHeight="1" x14ac:dyDescent="0.2">
      <c r="A27" s="225"/>
      <c r="B27" s="25" t="s">
        <v>187</v>
      </c>
      <c r="C27" s="9">
        <v>205905.78430400003</v>
      </c>
      <c r="D27" s="9">
        <v>15050.026227</v>
      </c>
      <c r="E27" s="9">
        <v>10775.287537</v>
      </c>
      <c r="F27" s="9">
        <v>9266.8782719999999</v>
      </c>
      <c r="G27" s="9">
        <v>11422.140537000001</v>
      </c>
      <c r="H27" s="9">
        <v>11682.263070000001</v>
      </c>
      <c r="I27" s="10">
        <v>1382.326356</v>
      </c>
    </row>
    <row r="28" spans="1:11" ht="12" customHeight="1" x14ac:dyDescent="0.2">
      <c r="A28" s="225"/>
      <c r="B28" s="25" t="s">
        <v>188</v>
      </c>
      <c r="C28" s="9">
        <v>420010.464913</v>
      </c>
      <c r="D28" s="9">
        <v>29720.050456999998</v>
      </c>
      <c r="E28" s="9">
        <v>13550.941652000001</v>
      </c>
      <c r="F28" s="9">
        <v>17581.344501</v>
      </c>
      <c r="G28" s="9">
        <v>22575.780917999997</v>
      </c>
      <c r="H28" s="9">
        <v>22441.604633999999</v>
      </c>
      <c r="I28" s="10">
        <v>3637.9502980000002</v>
      </c>
    </row>
    <row r="29" spans="1:11" ht="20.100000000000001" customHeight="1" x14ac:dyDescent="0.2">
      <c r="B29" s="26" t="s">
        <v>152</v>
      </c>
      <c r="C29" s="9">
        <v>1136850.9566649999</v>
      </c>
      <c r="D29" s="9">
        <v>59740.383394000004</v>
      </c>
      <c r="E29" s="9">
        <v>31967.331816999998</v>
      </c>
      <c r="F29" s="9">
        <v>77360.768387000004</v>
      </c>
      <c r="G29" s="9">
        <v>71803.062873000003</v>
      </c>
      <c r="H29" s="9">
        <v>45991.634105999998</v>
      </c>
      <c r="I29" s="10">
        <v>5399.3962479999991</v>
      </c>
    </row>
    <row r="30" spans="1:11" ht="12" customHeight="1" x14ac:dyDescent="0.2">
      <c r="A30" s="225"/>
      <c r="B30" s="25" t="s">
        <v>187</v>
      </c>
      <c r="C30" s="9">
        <v>545637.38491999998</v>
      </c>
      <c r="D30" s="9">
        <v>20607.879271999998</v>
      </c>
      <c r="E30" s="9">
        <v>12847.288864000002</v>
      </c>
      <c r="F30" s="9">
        <v>46982.721166000003</v>
      </c>
      <c r="G30" s="9">
        <v>42503.197446999999</v>
      </c>
      <c r="H30" s="9">
        <v>16217.821154000001</v>
      </c>
      <c r="I30" s="10">
        <v>2137.8453249999998</v>
      </c>
    </row>
    <row r="31" spans="1:11" ht="12" customHeight="1" x14ac:dyDescent="0.2">
      <c r="A31" s="225"/>
      <c r="B31" s="25" t="s">
        <v>188</v>
      </c>
      <c r="C31" s="9">
        <v>591213.13671900006</v>
      </c>
      <c r="D31" s="9">
        <v>39132.499244000006</v>
      </c>
      <c r="E31" s="9">
        <v>19120.042444999999</v>
      </c>
      <c r="F31" s="9">
        <v>30378.073857000003</v>
      </c>
      <c r="G31" s="9">
        <v>29299.730669</v>
      </c>
      <c r="H31" s="9">
        <v>29773.879655999997</v>
      </c>
      <c r="I31" s="10">
        <v>3261.5504070000002</v>
      </c>
    </row>
    <row r="32" spans="1:11" ht="20.100000000000001" customHeight="1" x14ac:dyDescent="0.2">
      <c r="B32" s="242" t="s">
        <v>189</v>
      </c>
      <c r="C32" s="9">
        <v>524615.87205799995</v>
      </c>
      <c r="D32" s="9">
        <v>31535.282495999996</v>
      </c>
      <c r="E32" s="9">
        <v>10884.268331000001</v>
      </c>
      <c r="F32" s="9">
        <v>45985.230822999998</v>
      </c>
      <c r="G32" s="9">
        <v>45451.784932999995</v>
      </c>
      <c r="H32" s="9">
        <v>11116.634081999999</v>
      </c>
      <c r="I32" s="10">
        <v>1488.9118079999998</v>
      </c>
    </row>
    <row r="33" spans="1:11" ht="12" customHeight="1" x14ac:dyDescent="0.2">
      <c r="A33" s="225"/>
      <c r="B33" s="25" t="s">
        <v>190</v>
      </c>
      <c r="C33" s="9">
        <v>377067.66990599997</v>
      </c>
      <c r="D33" s="9">
        <v>19293.986445999999</v>
      </c>
      <c r="E33" s="9">
        <v>11522.217371999999</v>
      </c>
      <c r="F33" s="9">
        <v>19403.620128000002</v>
      </c>
      <c r="G33" s="9">
        <v>16597.367344000002</v>
      </c>
      <c r="H33" s="9">
        <v>19660.236469000003</v>
      </c>
      <c r="I33" s="10">
        <v>3130.6101229999999</v>
      </c>
    </row>
    <row r="34" spans="1:11" ht="12" customHeight="1" x14ac:dyDescent="0.2">
      <c r="A34" s="225"/>
      <c r="B34" s="25" t="s">
        <v>191</v>
      </c>
      <c r="C34" s="9">
        <v>168606.04798999999</v>
      </c>
      <c r="D34" s="9">
        <v>5916.3798740000011</v>
      </c>
      <c r="E34" s="9">
        <v>4905.2153820000003</v>
      </c>
      <c r="F34" s="9">
        <v>9181.6684110000006</v>
      </c>
      <c r="G34" s="9">
        <v>7451.4440280000008</v>
      </c>
      <c r="H34" s="9">
        <v>13254.327649999999</v>
      </c>
      <c r="I34" s="10">
        <v>526.19373399999995</v>
      </c>
    </row>
    <row r="35" spans="1:11" ht="12" customHeight="1" x14ac:dyDescent="0.2">
      <c r="A35" s="225"/>
      <c r="B35" s="25" t="s">
        <v>197</v>
      </c>
      <c r="C35" s="9">
        <v>18046.228159999999</v>
      </c>
      <c r="D35" s="9">
        <v>599.75698899999998</v>
      </c>
      <c r="E35" s="9">
        <v>646.92610500000001</v>
      </c>
      <c r="F35" s="9">
        <v>1596.3549420000002</v>
      </c>
      <c r="G35" s="9">
        <v>774.84505500000012</v>
      </c>
      <c r="H35" s="9">
        <v>543.57701300000008</v>
      </c>
      <c r="I35" s="10">
        <v>57.737596000000011</v>
      </c>
    </row>
    <row r="36" spans="1:11" ht="12" customHeight="1" x14ac:dyDescent="0.2">
      <c r="A36" s="225"/>
      <c r="B36" s="25" t="s">
        <v>198</v>
      </c>
      <c r="C36" s="9">
        <v>46105.715388999997</v>
      </c>
      <c r="D36" s="9">
        <v>2212.2328500000003</v>
      </c>
      <c r="E36" s="9">
        <v>4003.1641629999999</v>
      </c>
      <c r="F36" s="9">
        <v>1080.4409920000001</v>
      </c>
      <c r="G36" s="9">
        <v>1481.1012430000001</v>
      </c>
      <c r="H36" s="9">
        <v>1387.1153370000002</v>
      </c>
      <c r="I36" s="10">
        <v>180.68182899999999</v>
      </c>
    </row>
    <row r="37" spans="1:11" ht="12" customHeight="1" x14ac:dyDescent="0.2">
      <c r="A37" s="225"/>
      <c r="B37" s="25" t="s">
        <v>194</v>
      </c>
      <c r="C37" s="9">
        <v>2409.423162000021</v>
      </c>
      <c r="D37" s="9">
        <v>182.74473900000885</v>
      </c>
      <c r="E37" s="9">
        <v>5.5404639999978826</v>
      </c>
      <c r="F37" s="9">
        <v>113.45309099998849</v>
      </c>
      <c r="G37" s="9">
        <v>46.520270000008168</v>
      </c>
      <c r="H37" s="9">
        <v>29.743554999993648</v>
      </c>
      <c r="I37" s="10">
        <v>15.261157999999341</v>
      </c>
    </row>
    <row r="38" spans="1:11" ht="20.100000000000001" customHeight="1" x14ac:dyDescent="0.2">
      <c r="B38" s="26" t="s">
        <v>153</v>
      </c>
      <c r="C38" s="9">
        <v>83740.711508000008</v>
      </c>
      <c r="D38" s="9">
        <v>4803.5794420000002</v>
      </c>
      <c r="E38" s="9">
        <v>4325.4825840000003</v>
      </c>
      <c r="F38" s="9">
        <v>2922.2194359999999</v>
      </c>
      <c r="G38" s="9">
        <v>3607.0477150000002</v>
      </c>
      <c r="H38" s="9">
        <v>6564.9932090000002</v>
      </c>
      <c r="I38" s="10">
        <v>774.66883100000007</v>
      </c>
    </row>
    <row r="39" spans="1:11" ht="12" customHeight="1" x14ac:dyDescent="0.2">
      <c r="A39" s="225"/>
      <c r="B39" s="25" t="s">
        <v>187</v>
      </c>
      <c r="C39" s="9">
        <v>53271.478908000005</v>
      </c>
      <c r="D39" s="9">
        <v>3228.6330610000005</v>
      </c>
      <c r="E39" s="9">
        <v>3531.5034970000006</v>
      </c>
      <c r="F39" s="9">
        <v>1988.0596740000001</v>
      </c>
      <c r="G39" s="9">
        <v>1839.2833540000001</v>
      </c>
      <c r="H39" s="9">
        <v>4667.6906720000006</v>
      </c>
      <c r="I39" s="10">
        <v>595.07628800000009</v>
      </c>
    </row>
    <row r="40" spans="1:11" ht="12" customHeight="1" x14ac:dyDescent="0.2">
      <c r="A40" s="225"/>
      <c r="B40" s="25" t="s">
        <v>188</v>
      </c>
      <c r="C40" s="9">
        <v>30469.102018000005</v>
      </c>
      <c r="D40" s="9">
        <v>1574.877847</v>
      </c>
      <c r="E40" s="9">
        <v>793.98007399999983</v>
      </c>
      <c r="F40" s="9">
        <v>934.16222699999992</v>
      </c>
      <c r="G40" s="9">
        <v>1767.5748709999998</v>
      </c>
      <c r="H40" s="9">
        <v>1897.457283</v>
      </c>
      <c r="I40" s="10">
        <v>179.59401800000001</v>
      </c>
    </row>
    <row r="41" spans="1:11" ht="20.100000000000001" customHeight="1" x14ac:dyDescent="0.2">
      <c r="B41" s="26" t="s">
        <v>199</v>
      </c>
      <c r="C41" s="9">
        <v>633448.72685500002</v>
      </c>
      <c r="D41" s="9">
        <v>42354.233980999998</v>
      </c>
      <c r="E41" s="9">
        <v>13836.659900999999</v>
      </c>
      <c r="F41" s="9">
        <v>44400.550056</v>
      </c>
      <c r="G41" s="9">
        <v>48281.152124</v>
      </c>
      <c r="H41" s="9">
        <v>34703.717637000002</v>
      </c>
      <c r="I41" s="10">
        <v>2136.1276779999998</v>
      </c>
    </row>
    <row r="42" spans="1:11" ht="12" customHeight="1" x14ac:dyDescent="0.2">
      <c r="A42" s="225"/>
      <c r="B42" s="22" t="s">
        <v>172</v>
      </c>
      <c r="C42" s="9">
        <v>239224.01478599996</v>
      </c>
      <c r="D42" s="9">
        <v>23770.056959999994</v>
      </c>
      <c r="E42" s="9">
        <v>2238.6687229999998</v>
      </c>
      <c r="F42" s="9">
        <v>14463.955608999999</v>
      </c>
      <c r="G42" s="9">
        <v>19278.347974</v>
      </c>
      <c r="H42" s="9">
        <v>10960.958213999998</v>
      </c>
      <c r="I42" s="10">
        <v>834.01126999999997</v>
      </c>
    </row>
    <row r="43" spans="1:11" ht="12" customHeight="1" x14ac:dyDescent="0.2">
      <c r="A43" s="225"/>
      <c r="B43" s="22" t="s">
        <v>200</v>
      </c>
      <c r="C43" s="9">
        <v>394224.712069</v>
      </c>
      <c r="D43" s="9">
        <v>18584.177021</v>
      </c>
      <c r="E43" s="9">
        <v>11597.991178</v>
      </c>
      <c r="F43" s="9">
        <v>29936.594446999999</v>
      </c>
      <c r="G43" s="9">
        <v>29002.80415</v>
      </c>
      <c r="H43" s="9">
        <v>23742.759423000003</v>
      </c>
      <c r="I43" s="10">
        <v>1302.1164079999999</v>
      </c>
    </row>
    <row r="44" spans="1:11" ht="12" customHeight="1" x14ac:dyDescent="0.2">
      <c r="A44" s="225"/>
      <c r="B44" s="26" t="s">
        <v>119</v>
      </c>
      <c r="C44" s="9">
        <v>545667.43258300005</v>
      </c>
      <c r="D44" s="9">
        <v>30524.737785999998</v>
      </c>
      <c r="E44" s="9">
        <v>26407.397792</v>
      </c>
      <c r="F44" s="9">
        <v>33902.716612000004</v>
      </c>
      <c r="G44" s="9">
        <v>32067.132150000001</v>
      </c>
      <c r="H44" s="9">
        <v>19904.000598999999</v>
      </c>
      <c r="I44" s="10">
        <v>4710.5337459999992</v>
      </c>
    </row>
    <row r="45" spans="1:11" ht="12" customHeight="1" x14ac:dyDescent="0.2">
      <c r="A45" s="225"/>
      <c r="B45" s="26" t="s">
        <v>120</v>
      </c>
      <c r="C45" s="9">
        <v>508574.470913</v>
      </c>
      <c r="D45" s="9">
        <v>27983.273723000002</v>
      </c>
      <c r="E45" s="9">
        <v>13639.339516</v>
      </c>
      <c r="F45" s="9">
        <v>22507.091161000004</v>
      </c>
      <c r="G45" s="9">
        <v>22189.258700000002</v>
      </c>
      <c r="H45" s="9">
        <v>19387.100682</v>
      </c>
      <c r="I45" s="10">
        <v>2903.2067059999999</v>
      </c>
    </row>
    <row r="46" spans="1:11" ht="12" customHeight="1" x14ac:dyDescent="0.2">
      <c r="A46" s="225"/>
      <c r="B46" s="26" t="s">
        <v>121</v>
      </c>
      <c r="C46" s="9">
        <v>101156.888249</v>
      </c>
      <c r="D46" s="9">
        <v>6561.9586390000004</v>
      </c>
      <c r="E46" s="9">
        <v>4519.6506019999997</v>
      </c>
      <c r="F46" s="9">
        <v>4805.4652969999997</v>
      </c>
      <c r="G46" s="9">
        <v>5039.0121079999999</v>
      </c>
      <c r="H46" s="9">
        <v>5952.5591040000008</v>
      </c>
      <c r="I46" s="10">
        <v>1043.8924689999999</v>
      </c>
    </row>
    <row r="47" spans="1:11" ht="12" customHeight="1" x14ac:dyDescent="0.2">
      <c r="A47" s="225"/>
      <c r="B47" s="26" t="s">
        <v>122</v>
      </c>
      <c r="C47" s="9">
        <v>57659.482724999994</v>
      </c>
      <c r="D47" s="9">
        <v>1889.673018</v>
      </c>
      <c r="E47" s="9">
        <v>2216.023365</v>
      </c>
      <c r="F47" s="9">
        <v>1514.9710089999999</v>
      </c>
      <c r="G47" s="9">
        <v>1831.4092709999995</v>
      </c>
      <c r="H47" s="9">
        <v>6733.3750909999999</v>
      </c>
      <c r="I47" s="10">
        <v>400.42216700000006</v>
      </c>
    </row>
    <row r="48" spans="1:11" s="243" customFormat="1" ht="20.100000000000001" customHeight="1" x14ac:dyDescent="0.2">
      <c r="B48" s="245" t="s">
        <v>327</v>
      </c>
      <c r="C48" s="9">
        <v>370746.65236599999</v>
      </c>
      <c r="D48" s="9">
        <v>9555.050577</v>
      </c>
      <c r="E48" s="9">
        <v>10155.538809</v>
      </c>
      <c r="F48" s="9">
        <v>12985.703192000003</v>
      </c>
      <c r="G48" s="9">
        <v>18124.781242000001</v>
      </c>
      <c r="H48" s="9">
        <v>33530.494382000004</v>
      </c>
      <c r="I48" s="10">
        <v>2202.455665</v>
      </c>
      <c r="K48" s="331"/>
    </row>
    <row r="49" spans="1:11" s="243" customFormat="1" ht="12" customHeight="1" x14ac:dyDescent="0.2">
      <c r="A49" s="246"/>
      <c r="B49" s="247" t="s">
        <v>328</v>
      </c>
      <c r="C49" s="9">
        <v>21427.324438</v>
      </c>
      <c r="D49" s="9">
        <v>1289.688005</v>
      </c>
      <c r="E49" s="9">
        <v>849.60518099999979</v>
      </c>
      <c r="F49" s="9">
        <v>406.74452500000001</v>
      </c>
      <c r="G49" s="9">
        <v>1574.3487720000001</v>
      </c>
      <c r="H49" s="9">
        <v>2158.2436400000001</v>
      </c>
      <c r="I49" s="10">
        <v>452.11036100000001</v>
      </c>
      <c r="K49" s="331"/>
    </row>
    <row r="50" spans="1:11" s="243" customFormat="1" ht="12" customHeight="1" x14ac:dyDescent="0.2">
      <c r="A50" s="246"/>
      <c r="B50" s="247" t="s">
        <v>329</v>
      </c>
      <c r="C50" s="9">
        <v>337934.67278800003</v>
      </c>
      <c r="D50" s="13">
        <v>0</v>
      </c>
      <c r="E50" s="13">
        <v>0</v>
      </c>
      <c r="F50" s="13">
        <v>0</v>
      </c>
      <c r="G50" s="13">
        <v>0</v>
      </c>
      <c r="H50" s="13">
        <v>0</v>
      </c>
      <c r="I50" s="14">
        <v>0</v>
      </c>
      <c r="K50" s="331"/>
    </row>
    <row r="51" spans="1:11" s="258" customFormat="1" ht="5.0999999999999996" customHeight="1" x14ac:dyDescent="0.2">
      <c r="B51" s="298"/>
      <c r="C51" s="260"/>
      <c r="D51" s="260"/>
      <c r="E51" s="260"/>
      <c r="F51" s="260"/>
      <c r="G51" s="260"/>
      <c r="H51" s="260"/>
      <c r="I51" s="292"/>
      <c r="K51" s="333"/>
    </row>
    <row r="52" spans="1:11" ht="36" customHeight="1" x14ac:dyDescent="0.2">
      <c r="A52" s="277" t="s">
        <v>3</v>
      </c>
      <c r="B52" s="436" t="s">
        <v>201</v>
      </c>
      <c r="C52" s="436"/>
      <c r="D52" s="436"/>
      <c r="E52" s="436"/>
      <c r="F52" s="436"/>
      <c r="G52" s="436"/>
      <c r="H52" s="436"/>
      <c r="I52" s="436"/>
      <c r="J52" s="231"/>
    </row>
    <row r="54" spans="1:11" x14ac:dyDescent="0.2">
      <c r="B54" s="278"/>
    </row>
    <row r="55" spans="1:11" x14ac:dyDescent="0.2">
      <c r="B55" s="26"/>
    </row>
  </sheetData>
  <mergeCells count="3">
    <mergeCell ref="B52:I52"/>
    <mergeCell ref="C4:C5"/>
    <mergeCell ref="D4:I4"/>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79DF2-57BD-4C47-B557-41DE7E7B6046}">
  <sheetPr>
    <pageSetUpPr fitToPage="1"/>
  </sheetPr>
  <dimension ref="A1:J50"/>
  <sheetViews>
    <sheetView showGridLines="0" zoomScaleNormal="100" zoomScaleSheetLayoutView="100" workbookViewId="0"/>
  </sheetViews>
  <sheetFormatPr defaultColWidth="9.140625" defaultRowHeight="12" x14ac:dyDescent="0.2"/>
  <cols>
    <col min="1" max="1" width="1.7109375" style="48" customWidth="1"/>
    <col min="2" max="6" width="12.7109375" style="48" customWidth="1"/>
    <col min="7" max="7" width="1.7109375" style="48" customWidth="1"/>
    <col min="8" max="8" width="30.28515625" style="48" customWidth="1"/>
    <col min="9" max="10" width="1.7109375" style="48" customWidth="1"/>
    <col min="11" max="16384" width="9.140625" style="48"/>
  </cols>
  <sheetData>
    <row r="1" spans="1:10" s="227" customFormat="1" ht="16.5" x14ac:dyDescent="0.3">
      <c r="A1" s="56"/>
      <c r="B1" s="56" t="s">
        <v>264</v>
      </c>
      <c r="C1" s="56"/>
      <c r="D1" s="56"/>
      <c r="E1" s="56"/>
      <c r="F1" s="56"/>
      <c r="G1" s="56"/>
      <c r="H1" s="56"/>
      <c r="I1" s="226"/>
    </row>
    <row r="2" spans="1:10" s="228" customFormat="1" ht="14.25" x14ac:dyDescent="0.2">
      <c r="B2" s="228" t="s">
        <v>323</v>
      </c>
    </row>
    <row r="3" spans="1:10" s="225" customFormat="1" ht="21" customHeight="1" x14ac:dyDescent="0.2">
      <c r="A3" s="229"/>
      <c r="B3" s="218" t="s">
        <v>566</v>
      </c>
      <c r="C3" s="218"/>
      <c r="D3" s="218"/>
      <c r="E3" s="218"/>
      <c r="F3" s="218"/>
      <c r="G3" s="218"/>
      <c r="H3" s="230" t="s">
        <v>251</v>
      </c>
      <c r="I3" s="218"/>
    </row>
    <row r="4" spans="1:10" ht="20.100000000000001" customHeight="1" x14ac:dyDescent="0.2">
      <c r="A4" s="231"/>
      <c r="B4" s="232" t="s">
        <v>49</v>
      </c>
      <c r="C4" s="232" t="s">
        <v>21</v>
      </c>
      <c r="D4" s="232" t="s">
        <v>45</v>
      </c>
      <c r="E4" s="232" t="s">
        <v>222</v>
      </c>
      <c r="F4" s="232" t="s">
        <v>223</v>
      </c>
      <c r="G4" s="238"/>
      <c r="H4" s="279"/>
    </row>
    <row r="5" spans="1:10" s="240" customFormat="1" ht="20.100000000000001" customHeight="1" x14ac:dyDescent="0.25">
      <c r="A5" s="236"/>
      <c r="B5" s="241">
        <v>2093.3480790000008</v>
      </c>
      <c r="C5" s="241">
        <v>588402.67455500003</v>
      </c>
      <c r="D5" s="241">
        <v>1448.3120070000002</v>
      </c>
      <c r="E5" s="241">
        <v>9621.8514569994295</v>
      </c>
      <c r="F5" s="241">
        <v>13998.129389000591</v>
      </c>
      <c r="G5" s="280"/>
      <c r="H5" s="239" t="s">
        <v>55</v>
      </c>
      <c r="I5" s="281"/>
      <c r="J5" s="282"/>
    </row>
    <row r="6" spans="1:10" ht="20.100000000000001" customHeight="1" x14ac:dyDescent="0.2">
      <c r="B6" s="241">
        <v>746.61898600000006</v>
      </c>
      <c r="C6" s="241">
        <v>338546.73192000005</v>
      </c>
      <c r="D6" s="241">
        <v>483.62372699999997</v>
      </c>
      <c r="E6" s="241">
        <v>3536.7591450000764</v>
      </c>
      <c r="F6" s="241">
        <v>6439.4276419998496</v>
      </c>
      <c r="G6" s="10"/>
      <c r="H6" s="26" t="s">
        <v>316</v>
      </c>
      <c r="I6" s="253"/>
      <c r="J6" s="253"/>
    </row>
    <row r="7" spans="1:10" ht="12" customHeight="1" x14ac:dyDescent="0.2">
      <c r="A7" s="225"/>
      <c r="B7" s="15">
        <v>124.13070300000001</v>
      </c>
      <c r="C7" s="15">
        <v>80394.940265000012</v>
      </c>
      <c r="D7" s="15">
        <v>53.262478999999999</v>
      </c>
      <c r="E7" s="15">
        <v>1090.0184339999687</v>
      </c>
      <c r="F7" s="15">
        <v>451.01317800002289</v>
      </c>
      <c r="G7" s="10"/>
      <c r="H7" s="25" t="s">
        <v>187</v>
      </c>
      <c r="I7" s="253"/>
      <c r="J7" s="253"/>
    </row>
    <row r="8" spans="1:10" ht="12" customHeight="1" x14ac:dyDescent="0.2">
      <c r="A8" s="225"/>
      <c r="B8" s="15">
        <v>622.48828100000003</v>
      </c>
      <c r="C8" s="15">
        <v>258151.79164400001</v>
      </c>
      <c r="D8" s="15">
        <v>430.36124599999999</v>
      </c>
      <c r="E8" s="15">
        <v>2446.7407080000849</v>
      </c>
      <c r="F8" s="15">
        <v>5988.4144739999319</v>
      </c>
      <c r="G8" s="10"/>
      <c r="H8" s="25" t="s">
        <v>188</v>
      </c>
      <c r="I8" s="253"/>
      <c r="J8" s="253"/>
    </row>
    <row r="9" spans="1:10" ht="20.100000000000001" customHeight="1" x14ac:dyDescent="0.2">
      <c r="B9" s="241">
        <v>1334.5057850000001</v>
      </c>
      <c r="C9" s="241">
        <v>241759.85365999996</v>
      </c>
      <c r="D9" s="241">
        <v>964.14489200000003</v>
      </c>
      <c r="E9" s="241">
        <v>5713.4533850002917</v>
      </c>
      <c r="F9" s="241">
        <v>7192.1481429997366</v>
      </c>
      <c r="G9" s="10"/>
      <c r="H9" s="26" t="s">
        <v>152</v>
      </c>
      <c r="I9" s="253"/>
      <c r="J9" s="253"/>
    </row>
    <row r="10" spans="1:10" ht="12" customHeight="1" x14ac:dyDescent="0.2">
      <c r="A10" s="225"/>
      <c r="B10" s="15">
        <v>752.07059700000002</v>
      </c>
      <c r="C10" s="15">
        <v>69537.268431000004</v>
      </c>
      <c r="D10" s="15">
        <v>664.99224000000004</v>
      </c>
      <c r="E10" s="15">
        <v>4396.8899609999353</v>
      </c>
      <c r="F10" s="15">
        <v>2222.3409070000489</v>
      </c>
      <c r="G10" s="10"/>
      <c r="H10" s="25" t="s">
        <v>187</v>
      </c>
      <c r="I10" s="253"/>
      <c r="J10" s="253"/>
    </row>
    <row r="11" spans="1:10" ht="12" customHeight="1" x14ac:dyDescent="0.2">
      <c r="A11" s="225"/>
      <c r="B11" s="15">
        <v>582.43468700000005</v>
      </c>
      <c r="C11" s="15">
        <v>172222.58420899999</v>
      </c>
      <c r="D11" s="15">
        <v>299.152649</v>
      </c>
      <c r="E11" s="15">
        <v>1316.549737000023</v>
      </c>
      <c r="F11" s="15">
        <v>4969.8073569999542</v>
      </c>
      <c r="G11" s="10"/>
      <c r="H11" s="25" t="s">
        <v>188</v>
      </c>
      <c r="I11" s="253"/>
      <c r="J11" s="253"/>
    </row>
    <row r="12" spans="1:10" ht="20.100000000000001" customHeight="1" x14ac:dyDescent="0.2">
      <c r="B12" s="241">
        <v>463.23148599999996</v>
      </c>
      <c r="C12" s="241">
        <v>151184.68048299997</v>
      </c>
      <c r="D12" s="241">
        <v>286.20719600000001</v>
      </c>
      <c r="E12" s="241">
        <v>2463.8169469999848</v>
      </c>
      <c r="F12" s="241">
        <v>2269.1777280000388</v>
      </c>
      <c r="G12" s="10"/>
      <c r="H12" s="242" t="s">
        <v>189</v>
      </c>
      <c r="I12" s="253"/>
      <c r="J12" s="253"/>
    </row>
    <row r="13" spans="1:10" ht="12" customHeight="1" x14ac:dyDescent="0.2">
      <c r="A13" s="225"/>
      <c r="B13" s="15">
        <v>46.068824000000006</v>
      </c>
      <c r="C13" s="15">
        <v>41805.398782999997</v>
      </c>
      <c r="D13" s="15">
        <v>29.842209</v>
      </c>
      <c r="E13" s="15">
        <v>1608.8484659999813</v>
      </c>
      <c r="F13" s="15">
        <v>2012.4472220000171</v>
      </c>
      <c r="G13" s="10"/>
      <c r="H13" s="25" t="s">
        <v>190</v>
      </c>
      <c r="I13" s="253"/>
      <c r="J13" s="253"/>
    </row>
    <row r="14" spans="1:10" ht="12" customHeight="1" x14ac:dyDescent="0.2">
      <c r="A14" s="225"/>
      <c r="B14" s="15">
        <v>2.3345470000000001</v>
      </c>
      <c r="C14" s="15">
        <v>22960.883566999997</v>
      </c>
      <c r="D14" s="15">
        <v>0.48702099999999998</v>
      </c>
      <c r="E14" s="15">
        <v>157.35156299999653</v>
      </c>
      <c r="F14" s="15">
        <v>524.26298000000315</v>
      </c>
      <c r="G14" s="10"/>
      <c r="H14" s="25" t="s">
        <v>191</v>
      </c>
      <c r="I14" s="253"/>
      <c r="J14" s="253"/>
    </row>
    <row r="15" spans="1:10" ht="12" customHeight="1" x14ac:dyDescent="0.2">
      <c r="A15" s="225"/>
      <c r="B15" s="15">
        <v>4.0619999999999996E-3</v>
      </c>
      <c r="C15" s="15">
        <v>15028.052616999999</v>
      </c>
      <c r="D15" s="15">
        <v>1.4E-5</v>
      </c>
      <c r="E15" s="15">
        <v>135.93889800000034</v>
      </c>
      <c r="F15" s="15">
        <v>169.72646699999677</v>
      </c>
      <c r="G15" s="12"/>
      <c r="H15" s="25" t="s">
        <v>197</v>
      </c>
      <c r="I15" s="282"/>
      <c r="J15" s="282"/>
    </row>
    <row r="16" spans="1:10" ht="12" customHeight="1" x14ac:dyDescent="0.2">
      <c r="A16" s="225"/>
      <c r="B16" s="15">
        <v>822.86635999999999</v>
      </c>
      <c r="C16" s="15">
        <v>10427.099226999999</v>
      </c>
      <c r="D16" s="15">
        <v>647.60844599999996</v>
      </c>
      <c r="E16" s="15">
        <v>1315.9744269999937</v>
      </c>
      <c r="F16" s="15">
        <v>2191.9236960000089</v>
      </c>
      <c r="G16" s="10"/>
      <c r="H16" s="25" t="s">
        <v>198</v>
      </c>
      <c r="I16" s="253"/>
      <c r="J16" s="253"/>
    </row>
    <row r="17" spans="1:10" ht="12" customHeight="1" x14ac:dyDescent="0.2">
      <c r="A17" s="225"/>
      <c r="B17" s="15">
        <v>5.0600000008671486E-4</v>
      </c>
      <c r="C17" s="15">
        <v>353.73898300001747</v>
      </c>
      <c r="D17" s="15">
        <v>5.9999999848514562E-6</v>
      </c>
      <c r="E17" s="15">
        <v>31.523084000335075</v>
      </c>
      <c r="F17" s="15">
        <v>24.610049999604712</v>
      </c>
      <c r="G17" s="10"/>
      <c r="H17" s="25" t="s">
        <v>194</v>
      </c>
      <c r="I17" s="253"/>
      <c r="J17" s="253"/>
    </row>
    <row r="18" spans="1:10" ht="20.100000000000001" customHeight="1" x14ac:dyDescent="0.2">
      <c r="B18" s="241">
        <v>12.223837</v>
      </c>
      <c r="C18" s="241">
        <v>8096.0902560000013</v>
      </c>
      <c r="D18" s="241">
        <v>0.54338600000000004</v>
      </c>
      <c r="E18" s="241">
        <v>371.63940700000239</v>
      </c>
      <c r="F18" s="241">
        <v>366.55315399999563</v>
      </c>
      <c r="G18" s="10"/>
      <c r="H18" s="26" t="s">
        <v>153</v>
      </c>
      <c r="I18" s="253"/>
      <c r="J18" s="253"/>
    </row>
    <row r="19" spans="1:10" ht="12" customHeight="1" x14ac:dyDescent="0.2">
      <c r="A19" s="225"/>
      <c r="B19" s="15">
        <v>3.2962199999999999</v>
      </c>
      <c r="C19" s="15">
        <v>4008.4043190000002</v>
      </c>
      <c r="D19" s="15">
        <v>5.6681000000000002E-2</v>
      </c>
      <c r="E19" s="15">
        <v>307.84526900000401</v>
      </c>
      <c r="F19" s="15">
        <v>248.48249399999531</v>
      </c>
      <c r="G19" s="10"/>
      <c r="H19" s="25" t="s">
        <v>187</v>
      </c>
      <c r="I19" s="253"/>
      <c r="J19" s="253"/>
    </row>
    <row r="20" spans="1:10" ht="12" customHeight="1" x14ac:dyDescent="0.2">
      <c r="A20" s="225"/>
      <c r="B20" s="15">
        <v>8.9276149999999994</v>
      </c>
      <c r="C20" s="15">
        <v>4087.7470180000009</v>
      </c>
      <c r="D20" s="15">
        <v>0.48670400000000003</v>
      </c>
      <c r="E20" s="15">
        <v>63.84040400000049</v>
      </c>
      <c r="F20" s="15">
        <v>118.06566199999997</v>
      </c>
      <c r="G20" s="10"/>
      <c r="H20" s="25" t="s">
        <v>188</v>
      </c>
      <c r="I20" s="253"/>
      <c r="J20" s="253"/>
    </row>
    <row r="21" spans="1:10" ht="20.100000000000001" customHeight="1" x14ac:dyDescent="0.2">
      <c r="A21" s="243"/>
      <c r="B21" s="283">
        <v>2024.144268</v>
      </c>
      <c r="C21" s="283">
        <v>402397.11692900001</v>
      </c>
      <c r="D21" s="283">
        <v>1423.6088730000001</v>
      </c>
      <c r="E21" s="283">
        <v>5743.0319420000887</v>
      </c>
      <c r="F21" s="283">
        <v>10248.143896999885</v>
      </c>
      <c r="G21" s="275"/>
      <c r="H21" s="26" t="s">
        <v>199</v>
      </c>
      <c r="I21" s="284"/>
      <c r="J21" s="253"/>
    </row>
    <row r="22" spans="1:10" x14ac:dyDescent="0.2">
      <c r="A22" s="243"/>
      <c r="B22" s="283">
        <v>1110.7679760000001</v>
      </c>
      <c r="C22" s="283">
        <v>161374.72838799999</v>
      </c>
      <c r="D22" s="283">
        <v>851.683764</v>
      </c>
      <c r="E22" s="283">
        <v>2770.4346570000052</v>
      </c>
      <c r="F22" s="283">
        <v>3308.5157570000447</v>
      </c>
      <c r="G22" s="275"/>
      <c r="H22" s="22" t="s">
        <v>172</v>
      </c>
      <c r="I22" s="284"/>
      <c r="J22" s="253"/>
    </row>
    <row r="23" spans="1:10" x14ac:dyDescent="0.2">
      <c r="A23" s="243"/>
      <c r="B23" s="283">
        <v>913.37629200000003</v>
      </c>
      <c r="C23" s="283">
        <v>241022.38854100002</v>
      </c>
      <c r="D23" s="283">
        <v>571.92510900000002</v>
      </c>
      <c r="E23" s="283">
        <v>2972.5972850001417</v>
      </c>
      <c r="F23" s="283">
        <v>6939.6281399998697</v>
      </c>
      <c r="G23" s="275"/>
      <c r="H23" s="22" t="s">
        <v>200</v>
      </c>
      <c r="I23" s="284"/>
      <c r="J23" s="253"/>
    </row>
    <row r="24" spans="1:10" ht="12" customHeight="1" x14ac:dyDescent="0.2">
      <c r="A24" s="246"/>
      <c r="B24" s="285">
        <v>51.435592000000007</v>
      </c>
      <c r="C24" s="285">
        <v>74641.799859999999</v>
      </c>
      <c r="D24" s="285">
        <v>7.8541500000000006</v>
      </c>
      <c r="E24" s="285">
        <v>1044.2145159999491</v>
      </c>
      <c r="F24" s="285">
        <v>1472.0941470000544</v>
      </c>
      <c r="G24" s="275"/>
      <c r="H24" s="24" t="s">
        <v>119</v>
      </c>
      <c r="I24" s="284"/>
      <c r="J24" s="253"/>
    </row>
    <row r="25" spans="1:10" ht="12" customHeight="1" x14ac:dyDescent="0.2">
      <c r="A25" s="246"/>
      <c r="B25" s="285">
        <v>14.820192</v>
      </c>
      <c r="C25" s="285">
        <v>74357.175187999994</v>
      </c>
      <c r="D25" s="285">
        <v>13.802486999999999</v>
      </c>
      <c r="E25" s="285">
        <v>1791.4457970000076</v>
      </c>
      <c r="F25" s="285">
        <v>1654.21059100001</v>
      </c>
      <c r="G25" s="275"/>
      <c r="H25" s="24" t="s">
        <v>120</v>
      </c>
      <c r="I25" s="284"/>
      <c r="J25" s="253"/>
    </row>
    <row r="26" spans="1:10" ht="12" customHeight="1" x14ac:dyDescent="0.2">
      <c r="A26" s="246"/>
      <c r="B26" s="285">
        <v>2.7413620000000005</v>
      </c>
      <c r="C26" s="285">
        <v>26438.029868999998</v>
      </c>
      <c r="D26" s="285">
        <v>2.941379</v>
      </c>
      <c r="E26" s="285">
        <v>850.09942800000135</v>
      </c>
      <c r="F26" s="285">
        <v>557.37290000000212</v>
      </c>
      <c r="G26" s="275"/>
      <c r="H26" s="24" t="s">
        <v>121</v>
      </c>
      <c r="I26" s="284"/>
      <c r="J26" s="253"/>
    </row>
    <row r="27" spans="1:10" ht="12" customHeight="1" x14ac:dyDescent="0.25">
      <c r="A27" s="286"/>
      <c r="B27" s="283">
        <v>0.20625499999999999</v>
      </c>
      <c r="C27" s="283">
        <v>10568.499399</v>
      </c>
      <c r="D27" s="283">
        <v>0.105479</v>
      </c>
      <c r="E27" s="283">
        <v>193.05384400000185</v>
      </c>
      <c r="F27" s="283">
        <v>66.205402999996295</v>
      </c>
      <c r="G27" s="275"/>
      <c r="H27" s="26" t="s">
        <v>122</v>
      </c>
      <c r="I27" s="284"/>
      <c r="J27" s="253"/>
    </row>
    <row r="28" spans="1:10" s="243" customFormat="1" ht="20.100000000000001" customHeight="1" x14ac:dyDescent="0.2">
      <c r="A28" s="48"/>
      <c r="B28" s="241">
        <v>364.30052899999998</v>
      </c>
      <c r="C28" s="241">
        <v>64718.183127000004</v>
      </c>
      <c r="D28" s="241">
        <v>120.86828</v>
      </c>
      <c r="E28" s="241">
        <v>462.30560000000696</v>
      </c>
      <c r="F28" s="241">
        <v>1467.7055849999888</v>
      </c>
      <c r="G28" s="10"/>
      <c r="H28" s="245" t="s">
        <v>327</v>
      </c>
      <c r="I28" s="253"/>
      <c r="J28" s="253"/>
    </row>
    <row r="29" spans="1:10" s="243" customFormat="1" ht="12" customHeight="1" x14ac:dyDescent="0.2">
      <c r="A29" s="225"/>
      <c r="B29" s="15">
        <v>941.95173199999999</v>
      </c>
      <c r="C29" s="15">
        <v>8833.1437049999986</v>
      </c>
      <c r="D29" s="15">
        <v>593.83401200000003</v>
      </c>
      <c r="E29" s="15">
        <v>1566.594000000001</v>
      </c>
      <c r="F29" s="15">
        <v>1427.6183220000021</v>
      </c>
      <c r="G29" s="12"/>
      <c r="H29" s="247" t="s">
        <v>328</v>
      </c>
      <c r="I29" s="287"/>
      <c r="J29" s="287"/>
    </row>
    <row r="30" spans="1:10" s="243" customFormat="1" ht="3" customHeight="1" x14ac:dyDescent="0.2">
      <c r="A30" s="248"/>
      <c r="B30" s="249"/>
      <c r="C30" s="250"/>
      <c r="D30" s="250"/>
      <c r="E30" s="250"/>
      <c r="F30" s="250"/>
      <c r="G30" s="250"/>
      <c r="H30" s="251"/>
      <c r="I30" s="252"/>
      <c r="J30" s="253"/>
    </row>
    <row r="31" spans="1:10" s="273" customFormat="1" ht="20.100000000000001" customHeight="1" x14ac:dyDescent="0.2">
      <c r="A31" s="225"/>
      <c r="B31" s="255">
        <v>0</v>
      </c>
      <c r="C31" s="255">
        <v>34127.894313000004</v>
      </c>
      <c r="D31" s="255">
        <v>0</v>
      </c>
      <c r="E31" s="255">
        <v>240.77048999997351</v>
      </c>
      <c r="F31" s="255">
        <v>225.681218000027</v>
      </c>
      <c r="G31" s="256"/>
      <c r="H31" s="24" t="s">
        <v>56</v>
      </c>
      <c r="I31" s="288"/>
      <c r="J31" s="289"/>
    </row>
    <row r="32" spans="1:10" ht="20.100000000000001" customHeight="1" x14ac:dyDescent="0.2">
      <c r="B32" s="241">
        <v>0</v>
      </c>
      <c r="C32" s="241">
        <v>15725.754863</v>
      </c>
      <c r="D32" s="241">
        <v>0</v>
      </c>
      <c r="E32" s="241">
        <v>101.7304120000008</v>
      </c>
      <c r="F32" s="241">
        <v>61.670901000001322</v>
      </c>
      <c r="G32" s="10"/>
      <c r="H32" s="26" t="s">
        <v>316</v>
      </c>
      <c r="I32" s="253"/>
      <c r="J32" s="253"/>
    </row>
    <row r="33" spans="1:10" ht="12" customHeight="1" x14ac:dyDescent="0.2">
      <c r="A33" s="225"/>
      <c r="B33" s="15">
        <v>0</v>
      </c>
      <c r="C33" s="15">
        <v>6556.4669489999997</v>
      </c>
      <c r="D33" s="15">
        <v>0</v>
      </c>
      <c r="E33" s="15">
        <v>59.342423999999482</v>
      </c>
      <c r="F33" s="15">
        <v>14.824262000000999</v>
      </c>
      <c r="G33" s="290"/>
      <c r="H33" s="25" t="s">
        <v>187</v>
      </c>
      <c r="I33" s="282"/>
      <c r="J33" s="282"/>
    </row>
    <row r="34" spans="1:10" ht="12" customHeight="1" x14ac:dyDescent="0.2">
      <c r="A34" s="225"/>
      <c r="B34" s="15">
        <v>0</v>
      </c>
      <c r="C34" s="15">
        <v>9169.2879100000009</v>
      </c>
      <c r="D34" s="15">
        <v>0</v>
      </c>
      <c r="E34" s="15">
        <v>42.387987999998586</v>
      </c>
      <c r="F34" s="15">
        <v>46.846638000000894</v>
      </c>
      <c r="G34" s="10"/>
      <c r="H34" s="25" t="s">
        <v>188</v>
      </c>
      <c r="I34" s="253"/>
      <c r="J34" s="253"/>
    </row>
    <row r="35" spans="1:10" ht="20.100000000000001" customHeight="1" x14ac:dyDescent="0.2">
      <c r="B35" s="241">
        <v>0</v>
      </c>
      <c r="C35" s="241">
        <v>18081.879419000001</v>
      </c>
      <c r="D35" s="241">
        <v>0</v>
      </c>
      <c r="E35" s="241">
        <v>82.781239000003552</v>
      </c>
      <c r="F35" s="241">
        <v>120.91701899999316</v>
      </c>
      <c r="G35" s="10"/>
      <c r="H35" s="26" t="s">
        <v>152</v>
      </c>
      <c r="I35" s="253"/>
      <c r="J35" s="253"/>
    </row>
    <row r="36" spans="1:10" ht="12" customHeight="1" x14ac:dyDescent="0.2">
      <c r="A36" s="225"/>
      <c r="B36" s="15">
        <v>0</v>
      </c>
      <c r="C36" s="15">
        <v>2911.3314850000002</v>
      </c>
      <c r="D36" s="15">
        <v>0</v>
      </c>
      <c r="E36" s="15">
        <v>59.034397000000354</v>
      </c>
      <c r="F36" s="15">
        <v>89.142011999999795</v>
      </c>
      <c r="G36" s="10"/>
      <c r="H36" s="25" t="s">
        <v>187</v>
      </c>
      <c r="I36" s="253"/>
      <c r="J36" s="253"/>
    </row>
    <row r="37" spans="1:10" ht="12" customHeight="1" x14ac:dyDescent="0.2">
      <c r="A37" s="225"/>
      <c r="B37" s="15">
        <v>0</v>
      </c>
      <c r="C37" s="15">
        <v>15170.621671000001</v>
      </c>
      <c r="D37" s="15">
        <v>0</v>
      </c>
      <c r="E37" s="15">
        <v>23.746841999998651</v>
      </c>
      <c r="F37" s="15">
        <v>31.77500499999951</v>
      </c>
      <c r="G37" s="10"/>
      <c r="H37" s="25" t="s">
        <v>188</v>
      </c>
      <c r="I37" s="253"/>
      <c r="J37" s="253"/>
    </row>
    <row r="38" spans="1:10" ht="20.100000000000001" customHeight="1" x14ac:dyDescent="0.2">
      <c r="A38" s="225"/>
      <c r="B38" s="15">
        <v>0</v>
      </c>
      <c r="C38" s="15">
        <v>8995.9393359999995</v>
      </c>
      <c r="D38" s="15">
        <v>0</v>
      </c>
      <c r="E38" s="15">
        <v>44.679064999998445</v>
      </c>
      <c r="F38" s="15">
        <v>9.099807000002329</v>
      </c>
      <c r="G38" s="10"/>
      <c r="H38" s="242" t="s">
        <v>189</v>
      </c>
      <c r="I38" s="253"/>
      <c r="J38" s="253"/>
    </row>
    <row r="39" spans="1:10" ht="12" customHeight="1" x14ac:dyDescent="0.2">
      <c r="A39" s="225"/>
      <c r="B39" s="15">
        <v>0</v>
      </c>
      <c r="C39" s="15">
        <v>2164.1658850000003</v>
      </c>
      <c r="D39" s="15">
        <v>0</v>
      </c>
      <c r="E39" s="15">
        <v>30.34797399999934</v>
      </c>
      <c r="F39" s="15">
        <v>16.947925000000396</v>
      </c>
      <c r="G39" s="10"/>
      <c r="H39" s="25" t="s">
        <v>190</v>
      </c>
      <c r="I39" s="253"/>
      <c r="J39" s="253"/>
    </row>
    <row r="40" spans="1:10" ht="12" customHeight="1" x14ac:dyDescent="0.2">
      <c r="A40" s="225"/>
      <c r="B40" s="15">
        <v>0</v>
      </c>
      <c r="C40" s="15">
        <v>6085.9591479999999</v>
      </c>
      <c r="D40" s="15">
        <v>0</v>
      </c>
      <c r="E40" s="15">
        <v>0</v>
      </c>
      <c r="F40" s="15">
        <v>94.772726999999577</v>
      </c>
      <c r="G40" s="10"/>
      <c r="H40" s="25" t="s">
        <v>191</v>
      </c>
      <c r="I40" s="253"/>
      <c r="J40" s="253"/>
    </row>
    <row r="41" spans="1:10" ht="12" customHeight="1" x14ac:dyDescent="0.2">
      <c r="B41" s="241">
        <v>0</v>
      </c>
      <c r="C41" s="241">
        <v>503.87286699999999</v>
      </c>
      <c r="D41" s="241">
        <v>0</v>
      </c>
      <c r="E41" s="241">
        <v>3.9856379999999945</v>
      </c>
      <c r="F41" s="241">
        <v>0</v>
      </c>
      <c r="G41" s="10"/>
      <c r="H41" s="25" t="s">
        <v>197</v>
      </c>
      <c r="I41" s="253"/>
      <c r="J41" s="253"/>
    </row>
    <row r="42" spans="1:10" ht="12" customHeight="1" x14ac:dyDescent="0.2">
      <c r="A42" s="225"/>
      <c r="B42" s="15">
        <v>0</v>
      </c>
      <c r="C42" s="15">
        <v>331.94167199999998</v>
      </c>
      <c r="D42" s="15">
        <v>0</v>
      </c>
      <c r="E42" s="15">
        <v>3.768558999999982</v>
      </c>
      <c r="F42" s="15">
        <v>0</v>
      </c>
      <c r="G42" s="10"/>
      <c r="H42" s="25" t="s">
        <v>198</v>
      </c>
      <c r="I42" s="253"/>
      <c r="J42" s="253"/>
    </row>
    <row r="43" spans="1:10" ht="12" customHeight="1" x14ac:dyDescent="0.2">
      <c r="A43" s="225"/>
      <c r="B43" s="15">
        <v>0</v>
      </c>
      <c r="C43" s="15">
        <v>5.1100000200676732E-4</v>
      </c>
      <c r="D43" s="15">
        <v>0</v>
      </c>
      <c r="E43" s="15">
        <v>3.0000057904544519E-6</v>
      </c>
      <c r="F43" s="15">
        <v>9.6559999991610468E-2</v>
      </c>
      <c r="G43" s="12"/>
      <c r="H43" s="25" t="s">
        <v>194</v>
      </c>
      <c r="I43" s="287"/>
      <c r="J43" s="287"/>
    </row>
    <row r="44" spans="1:10" ht="20.100000000000001" customHeight="1" x14ac:dyDescent="0.2">
      <c r="B44" s="241">
        <v>0</v>
      </c>
      <c r="C44" s="241">
        <v>320.26202000000001</v>
      </c>
      <c r="D44" s="241">
        <v>0</v>
      </c>
      <c r="E44" s="241">
        <v>56.282832999999982</v>
      </c>
      <c r="F44" s="241">
        <v>43.093301000000054</v>
      </c>
      <c r="G44" s="10"/>
      <c r="H44" s="26" t="s">
        <v>153</v>
      </c>
      <c r="I44" s="253"/>
      <c r="J44" s="253"/>
    </row>
    <row r="45" spans="1:10" ht="12" customHeight="1" x14ac:dyDescent="0.2">
      <c r="A45" s="225"/>
      <c r="B45" s="15">
        <v>0</v>
      </c>
      <c r="C45" s="15">
        <v>271.90711400000004</v>
      </c>
      <c r="D45" s="15">
        <v>0</v>
      </c>
      <c r="E45" s="15">
        <v>56.282832999999926</v>
      </c>
      <c r="F45" s="15">
        <v>43.093301000000054</v>
      </c>
      <c r="G45" s="291"/>
      <c r="H45" s="25" t="s">
        <v>187</v>
      </c>
      <c r="I45" s="292"/>
      <c r="J45" s="292"/>
    </row>
    <row r="46" spans="1:10" ht="12" customHeight="1" x14ac:dyDescent="0.2">
      <c r="A46" s="225"/>
      <c r="B46" s="15">
        <v>0</v>
      </c>
      <c r="C46" s="15">
        <v>48.354905000000002</v>
      </c>
      <c r="D46" s="15">
        <v>0</v>
      </c>
      <c r="E46" s="15">
        <v>0</v>
      </c>
      <c r="F46" s="15">
        <v>0</v>
      </c>
      <c r="G46" s="238"/>
      <c r="H46" s="25" t="s">
        <v>188</v>
      </c>
    </row>
    <row r="47" spans="1:10" s="243" customFormat="1" ht="20.100000000000001" customHeight="1" x14ac:dyDescent="0.2">
      <c r="B47" s="241">
        <v>0</v>
      </c>
      <c r="C47" s="241">
        <v>71.911976999999993</v>
      </c>
      <c r="D47" s="241">
        <v>0</v>
      </c>
      <c r="E47" s="241">
        <v>0</v>
      </c>
      <c r="F47" s="241">
        <v>0</v>
      </c>
      <c r="G47" s="293"/>
      <c r="H47" s="245" t="s">
        <v>327</v>
      </c>
      <c r="I47" s="48"/>
      <c r="J47" s="48"/>
    </row>
    <row r="48" spans="1:10" s="243" customFormat="1" ht="12" customHeight="1" x14ac:dyDescent="0.2">
      <c r="A48" s="246"/>
      <c r="B48" s="241">
        <v>0</v>
      </c>
      <c r="C48" s="241">
        <v>0</v>
      </c>
      <c r="D48" s="241">
        <v>0</v>
      </c>
      <c r="E48" s="241">
        <v>1.8484210000000001</v>
      </c>
      <c r="F48" s="241">
        <v>0</v>
      </c>
      <c r="G48" s="238"/>
      <c r="H48" s="247" t="s">
        <v>328</v>
      </c>
      <c r="I48" s="48"/>
      <c r="J48" s="48"/>
    </row>
    <row r="49" spans="1:10" s="258" customFormat="1" ht="5.0999999999999996" customHeight="1" x14ac:dyDescent="0.2">
      <c r="B49" s="259"/>
      <c r="C49" s="260"/>
      <c r="D49" s="260"/>
      <c r="E49" s="260"/>
      <c r="F49" s="260"/>
      <c r="G49" s="233"/>
      <c r="H49" s="261"/>
      <c r="I49" s="235"/>
      <c r="J49" s="48"/>
    </row>
    <row r="50" spans="1:10" ht="36" customHeight="1" x14ac:dyDescent="0.2">
      <c r="A50" s="231"/>
      <c r="B50" s="446" t="s">
        <v>248</v>
      </c>
      <c r="C50" s="446"/>
      <c r="D50" s="446"/>
      <c r="E50" s="446"/>
      <c r="F50" s="446"/>
      <c r="G50" s="446"/>
      <c r="H50" s="446"/>
      <c r="I50" s="231"/>
    </row>
  </sheetData>
  <mergeCells count="1">
    <mergeCell ref="B50:H50"/>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550C7-9119-4033-BE42-C93D66922177}">
  <sheetPr>
    <pageSetUpPr fitToPage="1"/>
  </sheetPr>
  <dimension ref="A1:I31"/>
  <sheetViews>
    <sheetView showGridLines="0" zoomScaleNormal="100" zoomScaleSheetLayoutView="100" workbookViewId="0"/>
  </sheetViews>
  <sheetFormatPr defaultColWidth="9.140625" defaultRowHeight="12" x14ac:dyDescent="0.2"/>
  <cols>
    <col min="1" max="1" width="1.7109375" style="48" customWidth="1"/>
    <col min="2" max="2" width="32" style="48" customWidth="1"/>
    <col min="3" max="8" width="10.7109375" style="48" customWidth="1"/>
    <col min="9" max="10" width="1.7109375" style="48" customWidth="1"/>
    <col min="11" max="16384" width="9.140625" style="48"/>
  </cols>
  <sheetData>
    <row r="1" spans="1:9" s="227" customFormat="1" ht="16.5" x14ac:dyDescent="0.3">
      <c r="A1" s="56"/>
      <c r="B1" s="56" t="s">
        <v>264</v>
      </c>
      <c r="C1" s="56"/>
      <c r="D1" s="56"/>
      <c r="E1" s="56"/>
      <c r="F1" s="56"/>
      <c r="G1" s="56"/>
      <c r="H1" s="56"/>
      <c r="I1" s="57"/>
    </row>
    <row r="2" spans="1:9" s="228" customFormat="1" ht="14.25" x14ac:dyDescent="0.2">
      <c r="B2" s="228" t="s">
        <v>323</v>
      </c>
    </row>
    <row r="3" spans="1:9" s="225" customFormat="1" ht="21" customHeight="1" x14ac:dyDescent="0.2">
      <c r="A3" s="229"/>
      <c r="B3" s="218" t="s">
        <v>566</v>
      </c>
      <c r="C3" s="218"/>
      <c r="D3" s="218"/>
      <c r="E3" s="218"/>
      <c r="F3" s="218"/>
      <c r="G3" s="218"/>
      <c r="H3" s="230" t="s">
        <v>252</v>
      </c>
      <c r="I3" s="218"/>
    </row>
    <row r="4" spans="1:9" ht="20.100000000000001" customHeight="1" x14ac:dyDescent="0.2">
      <c r="A4" s="234"/>
      <c r="B4" s="262"/>
      <c r="C4" s="263" t="s">
        <v>22</v>
      </c>
      <c r="D4" s="263" t="s">
        <v>28</v>
      </c>
      <c r="E4" s="263" t="s">
        <v>30</v>
      </c>
      <c r="F4" s="263" t="s">
        <v>27</v>
      </c>
      <c r="G4" s="263" t="s">
        <v>23</v>
      </c>
      <c r="H4" s="264" t="s">
        <v>41</v>
      </c>
      <c r="I4" s="231"/>
    </row>
    <row r="5" spans="1:9" s="240" customFormat="1" ht="20.100000000000001" customHeight="1" x14ac:dyDescent="0.25">
      <c r="A5" s="236"/>
      <c r="B5" s="26" t="s">
        <v>211</v>
      </c>
      <c r="C5" s="11">
        <v>101665.73828800001</v>
      </c>
      <c r="D5" s="11">
        <v>2694.232853</v>
      </c>
      <c r="E5" s="11">
        <v>13.357747</v>
      </c>
      <c r="F5" s="11">
        <v>276.788161</v>
      </c>
      <c r="G5" s="11">
        <v>4777.1973219999991</v>
      </c>
      <c r="H5" s="12">
        <v>136.686002</v>
      </c>
    </row>
    <row r="6" spans="1:9" ht="20.100000000000001" customHeight="1" x14ac:dyDescent="0.2">
      <c r="B6" s="26" t="s">
        <v>316</v>
      </c>
      <c r="C6" s="11">
        <v>39651.790246000004</v>
      </c>
      <c r="D6" s="11">
        <v>1106.8645620000002</v>
      </c>
      <c r="E6" s="11">
        <v>13.198247</v>
      </c>
      <c r="F6" s="11">
        <v>91.793069000000003</v>
      </c>
      <c r="G6" s="11">
        <v>2167.9075879999996</v>
      </c>
      <c r="H6" s="12">
        <v>57.967681999999996</v>
      </c>
    </row>
    <row r="7" spans="1:9" ht="12" customHeight="1" x14ac:dyDescent="0.2">
      <c r="A7" s="225"/>
      <c r="B7" s="25" t="s">
        <v>187</v>
      </c>
      <c r="C7" s="11">
        <v>15031.627652000001</v>
      </c>
      <c r="D7" s="11">
        <v>371.38649600000002</v>
      </c>
      <c r="E7" s="11">
        <v>5.9755000000000003</v>
      </c>
      <c r="F7" s="11">
        <v>42.29271</v>
      </c>
      <c r="G7" s="11">
        <v>757.27960299999995</v>
      </c>
      <c r="H7" s="12">
        <v>7.643864999999999</v>
      </c>
    </row>
    <row r="8" spans="1:9" ht="12" customHeight="1" x14ac:dyDescent="0.2">
      <c r="A8" s="225"/>
      <c r="B8" s="25" t="s">
        <v>188</v>
      </c>
      <c r="C8" s="11">
        <v>24620.162576000002</v>
      </c>
      <c r="D8" s="11">
        <v>735.47806400000013</v>
      </c>
      <c r="E8" s="11">
        <v>7.222747</v>
      </c>
      <c r="F8" s="11">
        <v>49.500357000000001</v>
      </c>
      <c r="G8" s="11">
        <v>1410.6279809999999</v>
      </c>
      <c r="H8" s="12">
        <v>50.323813999999999</v>
      </c>
    </row>
    <row r="9" spans="1:9" ht="20.100000000000001" customHeight="1" x14ac:dyDescent="0.2">
      <c r="B9" s="26" t="s">
        <v>152</v>
      </c>
      <c r="C9" s="11">
        <v>55951.848137000008</v>
      </c>
      <c r="D9" s="11">
        <v>1265.9947389999998</v>
      </c>
      <c r="E9" s="11">
        <v>0.1595</v>
      </c>
      <c r="F9" s="11">
        <v>175.39308799999998</v>
      </c>
      <c r="G9" s="11">
        <v>2313.8515970000003</v>
      </c>
      <c r="H9" s="12">
        <v>21.225187999999999</v>
      </c>
    </row>
    <row r="10" spans="1:9" ht="12" customHeight="1" x14ac:dyDescent="0.2">
      <c r="A10" s="225"/>
      <c r="B10" s="25" t="s">
        <v>187</v>
      </c>
      <c r="C10" s="11">
        <v>21986.974328</v>
      </c>
      <c r="D10" s="11">
        <v>627.95940299999995</v>
      </c>
      <c r="E10" s="11">
        <v>0.1595</v>
      </c>
      <c r="F10" s="11">
        <v>81.951976000000002</v>
      </c>
      <c r="G10" s="11">
        <v>724.35035000000005</v>
      </c>
      <c r="H10" s="12">
        <v>7.6631029999999996</v>
      </c>
    </row>
    <row r="11" spans="1:9" ht="12" customHeight="1" x14ac:dyDescent="0.2">
      <c r="A11" s="225"/>
      <c r="B11" s="25" t="s">
        <v>188</v>
      </c>
      <c r="C11" s="11">
        <v>33964.871313999996</v>
      </c>
      <c r="D11" s="11">
        <v>638.0508329999999</v>
      </c>
      <c r="E11" s="11">
        <v>0</v>
      </c>
      <c r="F11" s="11">
        <v>93.441108</v>
      </c>
      <c r="G11" s="11">
        <v>1589.5012590000001</v>
      </c>
      <c r="H11" s="12">
        <v>13.562082</v>
      </c>
    </row>
    <row r="12" spans="1:9" ht="20.100000000000001" customHeight="1" x14ac:dyDescent="0.2">
      <c r="B12" s="242" t="s">
        <v>189</v>
      </c>
      <c r="C12" s="11">
        <v>17718.255119000001</v>
      </c>
      <c r="D12" s="11">
        <v>429.12018399999999</v>
      </c>
      <c r="E12" s="11">
        <v>0</v>
      </c>
      <c r="F12" s="11">
        <v>39.222971000000001</v>
      </c>
      <c r="G12" s="11">
        <v>743.64267700000005</v>
      </c>
      <c r="H12" s="12">
        <v>11.559896999999999</v>
      </c>
    </row>
    <row r="13" spans="1:9" ht="12" customHeight="1" x14ac:dyDescent="0.2">
      <c r="A13" s="225"/>
      <c r="B13" s="25" t="s">
        <v>190</v>
      </c>
      <c r="C13" s="11">
        <v>16247.017015000001</v>
      </c>
      <c r="D13" s="11">
        <v>514.36627900000008</v>
      </c>
      <c r="E13" s="11">
        <v>0.1595</v>
      </c>
      <c r="F13" s="11">
        <v>15.221720999999999</v>
      </c>
      <c r="G13" s="11">
        <v>456.80683199999999</v>
      </c>
      <c r="H13" s="12">
        <v>6.9571520000000007</v>
      </c>
    </row>
    <row r="14" spans="1:9" ht="12" customHeight="1" x14ac:dyDescent="0.2">
      <c r="A14" s="225"/>
      <c r="B14" s="25" t="s">
        <v>191</v>
      </c>
      <c r="C14" s="11">
        <v>13038.403064000002</v>
      </c>
      <c r="D14" s="11">
        <v>211.78814499999999</v>
      </c>
      <c r="E14" s="11">
        <v>0</v>
      </c>
      <c r="F14" s="11">
        <v>66.249460999999997</v>
      </c>
      <c r="G14" s="11">
        <v>786.65432099999998</v>
      </c>
      <c r="H14" s="12">
        <v>2.0012810000000001</v>
      </c>
    </row>
    <row r="15" spans="1:9" ht="12" customHeight="1" x14ac:dyDescent="0.2">
      <c r="A15" s="225"/>
      <c r="B15" s="25" t="s">
        <v>197</v>
      </c>
      <c r="C15" s="11">
        <v>1039.164426</v>
      </c>
      <c r="D15" s="11">
        <v>6.8286619999999996</v>
      </c>
      <c r="E15" s="11">
        <v>0</v>
      </c>
      <c r="F15" s="11">
        <v>1.605</v>
      </c>
      <c r="G15" s="11">
        <v>107.74104</v>
      </c>
      <c r="H15" s="12">
        <v>0</v>
      </c>
    </row>
    <row r="16" spans="1:9" ht="12" customHeight="1" x14ac:dyDescent="0.2">
      <c r="A16" s="225"/>
      <c r="B16" s="25" t="s">
        <v>198</v>
      </c>
      <c r="C16" s="11">
        <v>2457.5011059999997</v>
      </c>
      <c r="D16" s="11">
        <v>13.864143</v>
      </c>
      <c r="E16" s="11">
        <v>0</v>
      </c>
      <c r="F16" s="11">
        <v>4.3439300000000003</v>
      </c>
      <c r="G16" s="11">
        <v>98.316125999999997</v>
      </c>
      <c r="H16" s="12">
        <v>0.70735599999999998</v>
      </c>
    </row>
    <row r="17" spans="1:9" ht="12" customHeight="1" x14ac:dyDescent="0.2">
      <c r="A17" s="225"/>
      <c r="B17" s="25" t="s">
        <v>194</v>
      </c>
      <c r="C17" s="11">
        <v>5451.5074070000119</v>
      </c>
      <c r="D17" s="11">
        <v>90.027325999999675</v>
      </c>
      <c r="E17" s="11">
        <v>0</v>
      </c>
      <c r="F17" s="11">
        <v>48.750004999999973</v>
      </c>
      <c r="G17" s="11">
        <v>120.69060100000024</v>
      </c>
      <c r="H17" s="12">
        <v>-4.9800000000033151E-4</v>
      </c>
    </row>
    <row r="18" spans="1:9" ht="20.100000000000001" customHeight="1" x14ac:dyDescent="0.2">
      <c r="B18" s="26" t="s">
        <v>153</v>
      </c>
      <c r="C18" s="11">
        <v>6062.1127180000003</v>
      </c>
      <c r="D18" s="11">
        <v>321.37404200000003</v>
      </c>
      <c r="E18" s="11">
        <v>0</v>
      </c>
      <c r="F18" s="11">
        <v>9.6014960000000009</v>
      </c>
      <c r="G18" s="11">
        <v>295.39050299999997</v>
      </c>
      <c r="H18" s="12">
        <v>57.493127000000001</v>
      </c>
    </row>
    <row r="19" spans="1:9" ht="12" customHeight="1" x14ac:dyDescent="0.2">
      <c r="A19" s="225"/>
      <c r="B19" s="25" t="s">
        <v>187</v>
      </c>
      <c r="C19" s="11">
        <v>3729.652642</v>
      </c>
      <c r="D19" s="11">
        <v>278.99507300000005</v>
      </c>
      <c r="E19" s="11">
        <v>0</v>
      </c>
      <c r="F19" s="11">
        <v>3.4037850000000001</v>
      </c>
      <c r="G19" s="11">
        <v>180.044737</v>
      </c>
      <c r="H19" s="12">
        <v>42.073707000000006</v>
      </c>
    </row>
    <row r="20" spans="1:9" ht="12" customHeight="1" x14ac:dyDescent="0.2">
      <c r="A20" s="225"/>
      <c r="B20" s="25" t="s">
        <v>188</v>
      </c>
      <c r="C20" s="11">
        <v>2332.5205600000004</v>
      </c>
      <c r="D20" s="11">
        <v>42.378965999999991</v>
      </c>
      <c r="E20" s="11">
        <v>0</v>
      </c>
      <c r="F20" s="11">
        <v>6.1977090000000006</v>
      </c>
      <c r="G20" s="11">
        <v>115.345761</v>
      </c>
      <c r="H20" s="12">
        <v>15.419419000000001</v>
      </c>
    </row>
    <row r="21" spans="1:9" s="243" customFormat="1" ht="20.100000000000001" customHeight="1" x14ac:dyDescent="0.2">
      <c r="B21" s="245" t="s">
        <v>327</v>
      </c>
      <c r="C21" s="11">
        <v>31735.553129000007</v>
      </c>
      <c r="D21" s="11">
        <v>732.11894400000006</v>
      </c>
      <c r="E21" s="11">
        <v>0</v>
      </c>
      <c r="F21" s="11">
        <v>109.74826299999999</v>
      </c>
      <c r="G21" s="11">
        <v>1466.7929979999999</v>
      </c>
      <c r="H21" s="12">
        <v>8.803090000000001</v>
      </c>
    </row>
    <row r="22" spans="1:9" s="243" customFormat="1" ht="12" customHeight="1" x14ac:dyDescent="0.2">
      <c r="A22" s="246"/>
      <c r="B22" s="247" t="s">
        <v>328</v>
      </c>
      <c r="C22" s="11">
        <v>4776.100743</v>
      </c>
      <c r="D22" s="11">
        <v>340.765128</v>
      </c>
      <c r="E22" s="11">
        <v>0</v>
      </c>
      <c r="F22" s="11">
        <v>24.974947</v>
      </c>
      <c r="G22" s="11">
        <v>75.823655000000002</v>
      </c>
      <c r="H22" s="12">
        <v>47.534442999999996</v>
      </c>
    </row>
    <row r="23" spans="1:9" s="243" customFormat="1" ht="3" customHeight="1" x14ac:dyDescent="0.2">
      <c r="A23" s="248"/>
      <c r="B23" s="251"/>
      <c r="C23" s="265"/>
      <c r="D23" s="266"/>
      <c r="E23" s="266"/>
      <c r="F23" s="266"/>
      <c r="G23" s="266"/>
      <c r="H23" s="250"/>
      <c r="I23" s="267"/>
    </row>
    <row r="24" spans="1:9" s="273" customFormat="1" ht="20.100000000000001" customHeight="1" x14ac:dyDescent="0.2">
      <c r="A24" s="268"/>
      <c r="B24" s="269" t="s">
        <v>185</v>
      </c>
      <c r="C24" s="270">
        <v>0</v>
      </c>
      <c r="D24" s="270">
        <v>0</v>
      </c>
      <c r="E24" s="270">
        <v>0</v>
      </c>
      <c r="F24" s="270">
        <v>0</v>
      </c>
      <c r="G24" s="270">
        <v>0</v>
      </c>
      <c r="H24" s="271">
        <v>0</v>
      </c>
      <c r="I24" s="272"/>
    </row>
    <row r="25" spans="1:9" s="240" customFormat="1" ht="20.100000000000001" customHeight="1" x14ac:dyDescent="0.25">
      <c r="A25" s="236"/>
      <c r="B25" s="26" t="s">
        <v>212</v>
      </c>
      <c r="C25" s="11">
        <v>1609604.5106729998</v>
      </c>
      <c r="D25" s="11">
        <v>35242.581672</v>
      </c>
      <c r="E25" s="11">
        <v>219.961051</v>
      </c>
      <c r="F25" s="11">
        <v>8538.3259730000009</v>
      </c>
      <c r="G25" s="11">
        <v>98713.978585999983</v>
      </c>
      <c r="H25" s="12">
        <v>5252.2419049999999</v>
      </c>
    </row>
    <row r="26" spans="1:9" s="243" customFormat="1" ht="20.100000000000001" customHeight="1" x14ac:dyDescent="0.2">
      <c r="B26" s="245" t="s">
        <v>327</v>
      </c>
      <c r="C26" s="11">
        <v>429577.73512199998</v>
      </c>
      <c r="D26" s="11">
        <v>10709.709757000001</v>
      </c>
      <c r="E26" s="11">
        <v>27.945502000000001</v>
      </c>
      <c r="F26" s="11">
        <v>1899.1287200000004</v>
      </c>
      <c r="G26" s="11">
        <v>26045.785680000005</v>
      </c>
      <c r="H26" s="12">
        <v>2096.589129</v>
      </c>
    </row>
    <row r="27" spans="1:9" s="243" customFormat="1" ht="12" customHeight="1" x14ac:dyDescent="0.2">
      <c r="A27" s="246"/>
      <c r="B27" s="247" t="s">
        <v>328</v>
      </c>
      <c r="C27" s="11">
        <v>79318.223255000004</v>
      </c>
      <c r="D27" s="274">
        <v>4959.9671110000008</v>
      </c>
      <c r="E27" s="274">
        <v>0.89734000000000003</v>
      </c>
      <c r="F27" s="274">
        <v>634.57030599999996</v>
      </c>
      <c r="G27" s="274">
        <v>5387.1805649999997</v>
      </c>
      <c r="H27" s="275">
        <v>1563.103572</v>
      </c>
    </row>
    <row r="28" spans="1:9" s="258" customFormat="1" ht="5.0999999999999996" customHeight="1" x14ac:dyDescent="0.2">
      <c r="C28" s="276"/>
      <c r="D28" s="276"/>
      <c r="E28" s="276"/>
      <c r="F28" s="276"/>
      <c r="G28" s="276"/>
    </row>
    <row r="29" spans="1:9" ht="36" customHeight="1" x14ac:dyDescent="0.2">
      <c r="A29" s="277" t="s">
        <v>3</v>
      </c>
      <c r="B29" s="446" t="s">
        <v>236</v>
      </c>
      <c r="C29" s="446"/>
      <c r="D29" s="446"/>
      <c r="E29" s="446"/>
      <c r="F29" s="446"/>
      <c r="G29" s="446"/>
      <c r="H29" s="446"/>
      <c r="I29" s="231"/>
    </row>
    <row r="31" spans="1:9" x14ac:dyDescent="0.2">
      <c r="B31" s="278"/>
    </row>
  </sheetData>
  <mergeCells count="1">
    <mergeCell ref="B29:H29"/>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E2D2D-FA78-40A7-912E-DDA80276AEB8}">
  <sheetPr>
    <pageSetUpPr fitToPage="1"/>
  </sheetPr>
  <dimension ref="A1:J29"/>
  <sheetViews>
    <sheetView showGridLines="0" zoomScaleNormal="100" zoomScaleSheetLayoutView="100" workbookViewId="0"/>
  </sheetViews>
  <sheetFormatPr defaultColWidth="9.140625" defaultRowHeight="12" x14ac:dyDescent="0.2"/>
  <cols>
    <col min="1" max="1" width="1.7109375" style="48" customWidth="1"/>
    <col min="2" max="6" width="12.7109375" style="48" customWidth="1"/>
    <col min="7" max="7" width="1.7109375" style="48" customWidth="1"/>
    <col min="8" max="8" width="30.42578125" style="48" customWidth="1"/>
    <col min="9" max="10" width="1.7109375" style="48" customWidth="1"/>
    <col min="11" max="16384" width="9.140625" style="48"/>
  </cols>
  <sheetData>
    <row r="1" spans="1:10" s="227" customFormat="1" ht="16.5" x14ac:dyDescent="0.3">
      <c r="A1" s="56"/>
      <c r="B1" s="56" t="s">
        <v>264</v>
      </c>
      <c r="C1" s="56"/>
      <c r="D1" s="56"/>
      <c r="E1" s="56"/>
      <c r="F1" s="56"/>
      <c r="G1" s="56"/>
      <c r="H1" s="56"/>
      <c r="I1" s="226"/>
    </row>
    <row r="2" spans="1:10" s="228" customFormat="1" ht="14.25" x14ac:dyDescent="0.2">
      <c r="B2" s="228" t="s">
        <v>323</v>
      </c>
    </row>
    <row r="3" spans="1:10" s="225" customFormat="1" ht="21" customHeight="1" x14ac:dyDescent="0.2">
      <c r="A3" s="229"/>
      <c r="B3" s="218" t="s">
        <v>566</v>
      </c>
      <c r="C3" s="218"/>
      <c r="D3" s="218"/>
      <c r="E3" s="218"/>
      <c r="F3" s="218"/>
      <c r="G3" s="218"/>
      <c r="H3" s="230" t="s">
        <v>253</v>
      </c>
      <c r="I3" s="218"/>
    </row>
    <row r="4" spans="1:10" ht="20.100000000000001" customHeight="1" x14ac:dyDescent="0.2">
      <c r="A4" s="231"/>
      <c r="B4" s="232" t="s">
        <v>49</v>
      </c>
      <c r="C4" s="232" t="s">
        <v>21</v>
      </c>
      <c r="D4" s="232" t="s">
        <v>45</v>
      </c>
      <c r="E4" s="232" t="s">
        <v>222</v>
      </c>
      <c r="F4" s="232" t="s">
        <v>223</v>
      </c>
      <c r="G4" s="233"/>
      <c r="H4" s="234"/>
      <c r="I4" s="235"/>
    </row>
    <row r="5" spans="1:10" s="240" customFormat="1" ht="20.100000000000001" customHeight="1" x14ac:dyDescent="0.25">
      <c r="A5" s="236"/>
      <c r="B5" s="237">
        <v>0</v>
      </c>
      <c r="C5" s="12">
        <v>89050.941032999996</v>
      </c>
      <c r="D5" s="12">
        <v>5.2137859999999998</v>
      </c>
      <c r="E5" s="12">
        <v>1655.1525720000209</v>
      </c>
      <c r="F5" s="12">
        <v>3056.1688120000035</v>
      </c>
      <c r="G5" s="238"/>
      <c r="H5" s="239" t="s">
        <v>211</v>
      </c>
      <c r="I5" s="48"/>
      <c r="J5" s="48"/>
    </row>
    <row r="6" spans="1:10" ht="20.100000000000001" customHeight="1" x14ac:dyDescent="0.2">
      <c r="B6" s="241">
        <v>0</v>
      </c>
      <c r="C6" s="12">
        <v>34424.599768</v>
      </c>
      <c r="D6" s="12">
        <v>2.7793460000000003</v>
      </c>
      <c r="E6" s="12">
        <v>576.04468800001632</v>
      </c>
      <c r="F6" s="12">
        <v>1210.6352959999858</v>
      </c>
      <c r="G6" s="238"/>
      <c r="H6" s="26" t="s">
        <v>316</v>
      </c>
    </row>
    <row r="7" spans="1:10" ht="12" customHeight="1" x14ac:dyDescent="0.2">
      <c r="A7" s="225"/>
      <c r="B7" s="241">
        <v>0</v>
      </c>
      <c r="C7" s="12">
        <v>13079.713777000001</v>
      </c>
      <c r="D7" s="12">
        <v>0.97075</v>
      </c>
      <c r="E7" s="12">
        <v>315.93529500000477</v>
      </c>
      <c r="F7" s="12">
        <v>450.42965599999479</v>
      </c>
      <c r="G7" s="238"/>
      <c r="H7" s="25" t="s">
        <v>187</v>
      </c>
    </row>
    <row r="8" spans="1:10" ht="12" customHeight="1" x14ac:dyDescent="0.2">
      <c r="A8" s="225"/>
      <c r="B8" s="241">
        <v>0</v>
      </c>
      <c r="C8" s="12">
        <v>21344.885983999997</v>
      </c>
      <c r="D8" s="12">
        <v>1.8085960000000001</v>
      </c>
      <c r="E8" s="12">
        <v>260.1093880000044</v>
      </c>
      <c r="F8" s="12">
        <v>760.20564500000182</v>
      </c>
      <c r="G8" s="238"/>
      <c r="H8" s="25" t="s">
        <v>188</v>
      </c>
    </row>
    <row r="9" spans="1:10" ht="20.100000000000001" customHeight="1" x14ac:dyDescent="0.2">
      <c r="B9" s="241">
        <v>0</v>
      </c>
      <c r="C9" s="12">
        <v>49739.577485999995</v>
      </c>
      <c r="D9" s="12">
        <v>0.67301800000000001</v>
      </c>
      <c r="E9" s="12">
        <v>731.89663500000461</v>
      </c>
      <c r="F9" s="12">
        <v>1703.0768860000098</v>
      </c>
      <c r="G9" s="238"/>
      <c r="H9" s="26" t="s">
        <v>152</v>
      </c>
    </row>
    <row r="10" spans="1:10" ht="12" customHeight="1" x14ac:dyDescent="0.2">
      <c r="A10" s="225"/>
      <c r="B10" s="241">
        <v>0</v>
      </c>
      <c r="C10" s="12">
        <v>19644.719283999999</v>
      </c>
      <c r="D10" s="12">
        <v>0</v>
      </c>
      <c r="E10" s="12">
        <v>303.13567400000466</v>
      </c>
      <c r="F10" s="12">
        <v>597.03503799999817</v>
      </c>
      <c r="G10" s="238"/>
      <c r="H10" s="25" t="s">
        <v>187</v>
      </c>
    </row>
    <row r="11" spans="1:10" ht="12" customHeight="1" x14ac:dyDescent="0.2">
      <c r="A11" s="225"/>
      <c r="B11" s="241">
        <v>0</v>
      </c>
      <c r="C11" s="12">
        <v>30094.857698</v>
      </c>
      <c r="D11" s="12">
        <v>0.67301800000000001</v>
      </c>
      <c r="E11" s="12">
        <v>428.76095799999166</v>
      </c>
      <c r="F11" s="12">
        <v>1106.0243580000024</v>
      </c>
      <c r="G11" s="238"/>
      <c r="H11" s="25" t="s">
        <v>188</v>
      </c>
    </row>
    <row r="12" spans="1:10" ht="20.100000000000001" customHeight="1" x14ac:dyDescent="0.2">
      <c r="B12" s="241">
        <v>0</v>
      </c>
      <c r="C12" s="12">
        <v>15770.867476000001</v>
      </c>
      <c r="D12" s="12">
        <v>0.336509</v>
      </c>
      <c r="E12" s="12">
        <v>114.38264199999321</v>
      </c>
      <c r="F12" s="12">
        <v>609.12276300000667</v>
      </c>
      <c r="G12" s="238"/>
      <c r="H12" s="242" t="s">
        <v>189</v>
      </c>
    </row>
    <row r="13" spans="1:10" ht="12" customHeight="1" x14ac:dyDescent="0.2">
      <c r="A13" s="225"/>
      <c r="B13" s="241">
        <v>0</v>
      </c>
      <c r="C13" s="12">
        <v>14475.379335</v>
      </c>
      <c r="D13" s="12">
        <v>0</v>
      </c>
      <c r="E13" s="12">
        <v>320.59309500000381</v>
      </c>
      <c r="F13" s="12">
        <v>457.53310099999726</v>
      </c>
      <c r="G13" s="238"/>
      <c r="H13" s="25" t="s">
        <v>190</v>
      </c>
    </row>
    <row r="14" spans="1:10" ht="12" customHeight="1" x14ac:dyDescent="0.2">
      <c r="A14" s="225"/>
      <c r="B14" s="241">
        <v>0</v>
      </c>
      <c r="C14" s="12">
        <v>11523.000013999999</v>
      </c>
      <c r="D14" s="12">
        <v>0</v>
      </c>
      <c r="E14" s="12">
        <v>68.084189000001061</v>
      </c>
      <c r="F14" s="12">
        <v>380.62565300000097</v>
      </c>
      <c r="G14" s="238"/>
      <c r="H14" s="25" t="s">
        <v>191</v>
      </c>
    </row>
    <row r="15" spans="1:10" ht="12" customHeight="1" x14ac:dyDescent="0.2">
      <c r="A15" s="225"/>
      <c r="B15" s="241">
        <v>0</v>
      </c>
      <c r="C15" s="12">
        <v>717.15898300000003</v>
      </c>
      <c r="D15" s="12">
        <v>0</v>
      </c>
      <c r="E15" s="12">
        <v>165.90660599999978</v>
      </c>
      <c r="F15" s="12">
        <v>39.924135000000206</v>
      </c>
      <c r="G15" s="238"/>
      <c r="H15" s="25" t="s">
        <v>197</v>
      </c>
    </row>
    <row r="16" spans="1:10" ht="12" customHeight="1" x14ac:dyDescent="0.2">
      <c r="A16" s="225"/>
      <c r="B16" s="241">
        <v>0</v>
      </c>
      <c r="C16" s="12">
        <v>2202.7656519999996</v>
      </c>
      <c r="D16" s="12">
        <v>0.336509</v>
      </c>
      <c r="E16" s="12">
        <v>60.324102000000039</v>
      </c>
      <c r="F16" s="12">
        <v>76.84328800000003</v>
      </c>
      <c r="G16" s="238"/>
      <c r="H16" s="25" t="s">
        <v>198</v>
      </c>
    </row>
    <row r="17" spans="1:10" ht="12" customHeight="1" x14ac:dyDescent="0.2">
      <c r="A17" s="225"/>
      <c r="B17" s="241">
        <v>0</v>
      </c>
      <c r="C17" s="12">
        <v>5050.4060259999897</v>
      </c>
      <c r="D17" s="12">
        <v>0</v>
      </c>
      <c r="E17" s="12">
        <v>2.6060010000066995</v>
      </c>
      <c r="F17" s="12">
        <v>139.02794600001562</v>
      </c>
      <c r="G17" s="238"/>
      <c r="H17" s="25" t="s">
        <v>194</v>
      </c>
    </row>
    <row r="18" spans="1:10" ht="20.100000000000001" customHeight="1" x14ac:dyDescent="0.2">
      <c r="B18" s="241">
        <v>0</v>
      </c>
      <c r="C18" s="12">
        <v>4886.7637590000004</v>
      </c>
      <c r="D18" s="12">
        <v>1.7614210000000001</v>
      </c>
      <c r="E18" s="12">
        <v>347.212236999997</v>
      </c>
      <c r="F18" s="12">
        <v>142.51613300000281</v>
      </c>
      <c r="G18" s="238"/>
      <c r="H18" s="26" t="s">
        <v>153</v>
      </c>
    </row>
    <row r="19" spans="1:10" ht="12" customHeight="1" x14ac:dyDescent="0.2">
      <c r="A19" s="225"/>
      <c r="B19" s="241">
        <v>0</v>
      </c>
      <c r="C19" s="12">
        <v>2783.287112</v>
      </c>
      <c r="D19" s="12">
        <v>1.2988200000000001</v>
      </c>
      <c r="E19" s="12">
        <v>340.91906499999914</v>
      </c>
      <c r="F19" s="12">
        <v>99.630343000000721</v>
      </c>
      <c r="G19" s="238"/>
      <c r="H19" s="25" t="s">
        <v>187</v>
      </c>
    </row>
    <row r="20" spans="1:10" ht="12" customHeight="1" x14ac:dyDescent="0.2">
      <c r="A20" s="225"/>
      <c r="B20" s="241">
        <v>0</v>
      </c>
      <c r="C20" s="12">
        <v>2103.4766450000002</v>
      </c>
      <c r="D20" s="12">
        <v>0.46260099999999998</v>
      </c>
      <c r="E20" s="12">
        <v>6.293170999999802</v>
      </c>
      <c r="F20" s="12">
        <v>42.946288000000095</v>
      </c>
      <c r="G20" s="238"/>
      <c r="H20" s="25" t="s">
        <v>188</v>
      </c>
    </row>
    <row r="21" spans="1:10" s="243" customFormat="1" ht="20.100000000000001" customHeight="1" x14ac:dyDescent="0.2">
      <c r="B21" s="241">
        <v>0</v>
      </c>
      <c r="C21" s="12">
        <v>28471.786486000005</v>
      </c>
      <c r="D21" s="12">
        <v>1.5708E-2</v>
      </c>
      <c r="E21" s="12">
        <v>223.85033900000417</v>
      </c>
      <c r="F21" s="12">
        <v>722.43730099999812</v>
      </c>
      <c r="G21" s="244"/>
      <c r="H21" s="245" t="s">
        <v>327</v>
      </c>
      <c r="I21" s="48"/>
      <c r="J21" s="48"/>
    </row>
    <row r="22" spans="1:10" s="243" customFormat="1" ht="12" customHeight="1" x14ac:dyDescent="0.2">
      <c r="A22" s="246"/>
      <c r="B22" s="241">
        <v>0</v>
      </c>
      <c r="C22" s="12">
        <v>3873.7588569999998</v>
      </c>
      <c r="D22" s="12">
        <v>1.953314</v>
      </c>
      <c r="E22" s="12">
        <v>316.25282800000241</v>
      </c>
      <c r="F22" s="12">
        <v>95.037570999997115</v>
      </c>
      <c r="G22" s="244"/>
      <c r="H22" s="247" t="s">
        <v>328</v>
      </c>
      <c r="I22" s="48"/>
      <c r="J22" s="48"/>
    </row>
    <row r="23" spans="1:10" s="240" customFormat="1" ht="20.100000000000001" customHeight="1" x14ac:dyDescent="0.25">
      <c r="A23" s="236"/>
      <c r="B23" s="241">
        <v>0</v>
      </c>
      <c r="C23" s="12">
        <v>0</v>
      </c>
      <c r="D23" s="12">
        <v>0</v>
      </c>
      <c r="E23" s="12">
        <v>0</v>
      </c>
      <c r="F23" s="12">
        <v>0</v>
      </c>
      <c r="G23" s="238"/>
      <c r="H23" s="26" t="s">
        <v>185</v>
      </c>
      <c r="I23" s="48"/>
      <c r="J23" s="48"/>
    </row>
    <row r="24" spans="1:10" s="243" customFormat="1" ht="3" customHeight="1" x14ac:dyDescent="0.2">
      <c r="A24" s="248"/>
      <c r="B24" s="249"/>
      <c r="C24" s="250"/>
      <c r="D24" s="250"/>
      <c r="E24" s="250"/>
      <c r="F24" s="250"/>
      <c r="G24" s="250"/>
      <c r="H24" s="251"/>
      <c r="I24" s="252"/>
      <c r="J24" s="253"/>
    </row>
    <row r="25" spans="1:10" s="240" customFormat="1" ht="20.100000000000001" customHeight="1" x14ac:dyDescent="0.2">
      <c r="A25" s="254"/>
      <c r="B25" s="255">
        <v>2205.4716120000007</v>
      </c>
      <c r="C25" s="256">
        <v>1371959.5447380003</v>
      </c>
      <c r="D25" s="256">
        <v>1833.0564800000002</v>
      </c>
      <c r="E25" s="256">
        <v>31679.454117998481</v>
      </c>
      <c r="F25" s="256">
        <v>53959.894538001157</v>
      </c>
      <c r="G25" s="257"/>
      <c r="H25" s="24" t="s">
        <v>212</v>
      </c>
      <c r="I25" s="225"/>
      <c r="J25" s="48"/>
    </row>
    <row r="26" spans="1:10" s="243" customFormat="1" ht="20.100000000000001" customHeight="1" x14ac:dyDescent="0.2">
      <c r="B26" s="241">
        <v>398.18772200000001</v>
      </c>
      <c r="C26" s="12">
        <v>367076.87250099995</v>
      </c>
      <c r="D26" s="12">
        <v>226.85737599999999</v>
      </c>
      <c r="E26" s="12">
        <v>7821.3104610000155</v>
      </c>
      <c r="F26" s="12">
        <v>13275.348273999989</v>
      </c>
      <c r="G26" s="244"/>
      <c r="H26" s="245" t="s">
        <v>327</v>
      </c>
      <c r="I26" s="48"/>
      <c r="J26" s="48"/>
    </row>
    <row r="27" spans="1:10" s="243" customFormat="1" ht="12" customHeight="1" x14ac:dyDescent="0.2">
      <c r="A27" s="246"/>
      <c r="B27" s="15">
        <v>994.40692100000001</v>
      </c>
      <c r="C27" s="10">
        <v>53811.685938000002</v>
      </c>
      <c r="D27" s="10">
        <v>725.25309000000004</v>
      </c>
      <c r="E27" s="10">
        <v>7049.1053789999714</v>
      </c>
      <c r="F27" s="10">
        <v>4192.0530330000329</v>
      </c>
      <c r="G27" s="244"/>
      <c r="H27" s="247" t="s">
        <v>328</v>
      </c>
      <c r="I27" s="48"/>
      <c r="J27" s="48"/>
    </row>
    <row r="28" spans="1:10" s="258" customFormat="1" ht="5.0999999999999996" customHeight="1" x14ac:dyDescent="0.2">
      <c r="B28" s="259"/>
      <c r="C28" s="260"/>
      <c r="D28" s="260"/>
      <c r="E28" s="260"/>
      <c r="F28" s="260"/>
      <c r="G28" s="233"/>
      <c r="H28" s="261"/>
      <c r="I28" s="48"/>
      <c r="J28" s="48"/>
    </row>
    <row r="29" spans="1:10" ht="39" customHeight="1" x14ac:dyDescent="0.2">
      <c r="A29" s="231"/>
      <c r="B29" s="446" t="s">
        <v>248</v>
      </c>
      <c r="C29" s="446"/>
      <c r="D29" s="446"/>
      <c r="E29" s="446"/>
      <c r="F29" s="446"/>
      <c r="G29" s="446"/>
      <c r="H29" s="446"/>
      <c r="I29" s="231"/>
    </row>
  </sheetData>
  <mergeCells count="1">
    <mergeCell ref="B29:H29"/>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6">
    <pageSetUpPr fitToPage="1"/>
  </sheetPr>
  <dimension ref="A1:J57"/>
  <sheetViews>
    <sheetView showGridLines="0" zoomScaleNormal="100" zoomScaleSheetLayoutView="100" workbookViewId="0"/>
  </sheetViews>
  <sheetFormatPr defaultColWidth="9.140625" defaultRowHeight="12" x14ac:dyDescent="0.2"/>
  <cols>
    <col min="1" max="1" width="1.7109375" style="2" customWidth="1"/>
    <col min="2" max="2" width="29.5703125" style="2" customWidth="1"/>
    <col min="3" max="3" width="11.7109375" style="2" customWidth="1"/>
    <col min="4" max="9" width="9.140625" style="2" customWidth="1"/>
    <col min="10" max="10" width="1.7109375" style="2" customWidth="1"/>
    <col min="11" max="16384" width="9.140625" style="2"/>
  </cols>
  <sheetData>
    <row r="1" spans="1:10" s="74" customFormat="1" ht="16.5" customHeight="1" x14ac:dyDescent="0.3">
      <c r="A1" s="132"/>
      <c r="B1" s="58" t="s">
        <v>265</v>
      </c>
      <c r="C1" s="76"/>
      <c r="D1" s="76"/>
      <c r="E1" s="76"/>
      <c r="F1" s="76"/>
      <c r="G1" s="76"/>
      <c r="H1" s="76"/>
      <c r="I1" s="76"/>
      <c r="J1" s="66"/>
    </row>
    <row r="2" spans="1:10" s="133" customFormat="1" ht="21" customHeight="1" x14ac:dyDescent="0.2">
      <c r="A2" s="174"/>
      <c r="B2" s="218" t="s">
        <v>563</v>
      </c>
      <c r="C2" s="218"/>
      <c r="D2" s="218"/>
      <c r="E2" s="218"/>
      <c r="F2" s="218"/>
      <c r="G2" s="218"/>
      <c r="H2" s="218"/>
      <c r="I2" s="219" t="s">
        <v>134</v>
      </c>
    </row>
    <row r="3" spans="1:10" ht="12" customHeight="1" x14ac:dyDescent="0.2">
      <c r="A3" s="221"/>
      <c r="B3" s="223"/>
      <c r="C3" s="447" t="s">
        <v>22</v>
      </c>
      <c r="D3" s="449" t="s">
        <v>311</v>
      </c>
      <c r="E3" s="450"/>
      <c r="F3" s="450"/>
      <c r="G3" s="450"/>
      <c r="H3" s="450"/>
      <c r="I3" s="450"/>
      <c r="J3" s="191"/>
    </row>
    <row r="4" spans="1:10" ht="30" customHeight="1" x14ac:dyDescent="0.2">
      <c r="A4" s="222"/>
      <c r="B4" s="192"/>
      <c r="C4" s="448"/>
      <c r="D4" s="179" t="s">
        <v>28</v>
      </c>
      <c r="E4" s="179" t="s">
        <v>30</v>
      </c>
      <c r="F4" s="179" t="s">
        <v>27</v>
      </c>
      <c r="G4" s="179" t="s">
        <v>26</v>
      </c>
      <c r="H4" s="194" t="s">
        <v>31</v>
      </c>
      <c r="I4" s="194" t="s">
        <v>33</v>
      </c>
      <c r="J4" s="191"/>
    </row>
    <row r="5" spans="1:10" ht="12" customHeight="1" x14ac:dyDescent="0.25">
      <c r="A5" s="198"/>
      <c r="B5" s="187" t="s">
        <v>507</v>
      </c>
      <c r="C5" s="196">
        <v>1371.096091000001</v>
      </c>
      <c r="D5" s="196">
        <v>9.0200000000000002E-4</v>
      </c>
      <c r="E5" s="196">
        <v>0.98785999999999996</v>
      </c>
      <c r="F5" s="196">
        <v>0.18129999999999999</v>
      </c>
      <c r="G5" s="196">
        <v>2.308719</v>
      </c>
      <c r="H5" s="196">
        <v>1.9295359999999997</v>
      </c>
      <c r="I5" s="197">
        <v>1.3299999999999998E-4</v>
      </c>
    </row>
    <row r="6" spans="1:10" ht="12" customHeight="1" x14ac:dyDescent="0.2">
      <c r="A6" s="133"/>
      <c r="B6" s="1" t="s">
        <v>508</v>
      </c>
      <c r="C6" s="197">
        <v>200926.48123299997</v>
      </c>
      <c r="D6" s="197">
        <v>93702.663686000044</v>
      </c>
      <c r="E6" s="197">
        <v>44.310999000000017</v>
      </c>
      <c r="F6" s="197">
        <v>6059.7933629999952</v>
      </c>
      <c r="G6" s="197">
        <v>4974.3279930000026</v>
      </c>
      <c r="H6" s="197">
        <v>3481.8523120000009</v>
      </c>
      <c r="I6" s="197">
        <v>574.28697599999987</v>
      </c>
    </row>
    <row r="7" spans="1:10" ht="12" customHeight="1" x14ac:dyDescent="0.2">
      <c r="A7" s="133"/>
      <c r="B7" s="1" t="s">
        <v>509</v>
      </c>
      <c r="C7" s="197">
        <v>18227.204885000014</v>
      </c>
      <c r="D7" s="197">
        <v>577.76507500000037</v>
      </c>
      <c r="E7" s="197">
        <v>0.19891599999999998</v>
      </c>
      <c r="F7" s="197">
        <v>174.72326499999988</v>
      </c>
      <c r="G7" s="197">
        <v>1823.915052000001</v>
      </c>
      <c r="H7" s="197">
        <v>44.851067000000008</v>
      </c>
      <c r="I7" s="197">
        <v>53.133284000000017</v>
      </c>
    </row>
    <row r="8" spans="1:10" ht="12" customHeight="1" x14ac:dyDescent="0.2">
      <c r="A8" s="133"/>
      <c r="B8" s="1" t="s">
        <v>510</v>
      </c>
      <c r="C8" s="197">
        <v>2342.6988630000005</v>
      </c>
      <c r="D8" s="197">
        <v>4.515560999999999</v>
      </c>
      <c r="E8" s="197">
        <v>0</v>
      </c>
      <c r="F8" s="197">
        <v>2.8087790000000008</v>
      </c>
      <c r="G8" s="197">
        <v>96.486156000000008</v>
      </c>
      <c r="H8" s="197">
        <v>7.5968660000000003</v>
      </c>
      <c r="I8" s="197">
        <v>1.5859780000000001</v>
      </c>
    </row>
    <row r="9" spans="1:10" ht="12" customHeight="1" x14ac:dyDescent="0.2">
      <c r="A9" s="133"/>
      <c r="B9" s="1" t="s">
        <v>511</v>
      </c>
      <c r="C9" s="197">
        <v>41460.528374999878</v>
      </c>
      <c r="D9" s="197">
        <v>353.19601900000009</v>
      </c>
      <c r="E9" s="197">
        <v>28.075996999999997</v>
      </c>
      <c r="F9" s="197">
        <v>394.77096100000017</v>
      </c>
      <c r="G9" s="197">
        <v>1118.6591090000006</v>
      </c>
      <c r="H9" s="197">
        <v>255.70760500000006</v>
      </c>
      <c r="I9" s="197">
        <v>438.59944800000022</v>
      </c>
    </row>
    <row r="10" spans="1:10" ht="12" customHeight="1" x14ac:dyDescent="0.2">
      <c r="A10" s="133"/>
      <c r="B10" s="1" t="s">
        <v>512</v>
      </c>
      <c r="C10" s="197">
        <v>29655.069727000009</v>
      </c>
      <c r="D10" s="197">
        <v>805.98842800000011</v>
      </c>
      <c r="E10" s="197">
        <v>17087.443465999993</v>
      </c>
      <c r="F10" s="197">
        <v>864.55420300000003</v>
      </c>
      <c r="G10" s="197">
        <v>534.76122599999985</v>
      </c>
      <c r="H10" s="197">
        <v>859.30502000000013</v>
      </c>
      <c r="I10" s="197">
        <v>2.6182090000000007</v>
      </c>
    </row>
    <row r="11" spans="1:10" ht="12" customHeight="1" x14ac:dyDescent="0.2">
      <c r="A11" s="133"/>
      <c r="B11" s="1" t="s">
        <v>513</v>
      </c>
      <c r="C11" s="197">
        <v>4475.8897210000032</v>
      </c>
      <c r="D11" s="197">
        <v>0.14411999999999994</v>
      </c>
      <c r="E11" s="197">
        <v>0</v>
      </c>
      <c r="F11" s="197">
        <v>2.5442659999999999</v>
      </c>
      <c r="G11" s="197">
        <v>7.4226789999999987</v>
      </c>
      <c r="H11" s="197">
        <v>4.5531959999999998</v>
      </c>
      <c r="I11" s="197">
        <v>0.45947000000000005</v>
      </c>
    </row>
    <row r="12" spans="1:10" ht="12" customHeight="1" x14ac:dyDescent="0.2">
      <c r="A12" s="133"/>
      <c r="B12" s="1" t="s">
        <v>514</v>
      </c>
      <c r="C12" s="197">
        <v>242621.55316300006</v>
      </c>
      <c r="D12" s="197">
        <v>9133.3161449999989</v>
      </c>
      <c r="E12" s="197">
        <v>1068.2839360000003</v>
      </c>
      <c r="F12" s="197">
        <v>123816.19774700011</v>
      </c>
      <c r="G12" s="197">
        <v>9697.0723699999944</v>
      </c>
      <c r="H12" s="197">
        <v>1470.5884350000003</v>
      </c>
      <c r="I12" s="197">
        <v>700.31703899999923</v>
      </c>
    </row>
    <row r="13" spans="1:10" ht="12" customHeight="1" x14ac:dyDescent="0.2">
      <c r="A13" s="133"/>
      <c r="B13" s="1" t="s">
        <v>515</v>
      </c>
      <c r="C13" s="197">
        <v>11409.200177999996</v>
      </c>
      <c r="D13" s="197">
        <v>49.962447999999981</v>
      </c>
      <c r="E13" s="197">
        <v>5.1480270000000008</v>
      </c>
      <c r="F13" s="197">
        <v>3.9649469999999991</v>
      </c>
      <c r="G13" s="197">
        <v>13.707443999999999</v>
      </c>
      <c r="H13" s="197">
        <v>51.270221999999997</v>
      </c>
      <c r="I13" s="197">
        <v>0.12145600000000001</v>
      </c>
    </row>
    <row r="14" spans="1:10" ht="12" customHeight="1" x14ac:dyDescent="0.2">
      <c r="A14" s="133"/>
      <c r="B14" s="1" t="s">
        <v>516</v>
      </c>
      <c r="C14" s="197">
        <v>235050.33164400005</v>
      </c>
      <c r="D14" s="197">
        <v>2961.3596250000001</v>
      </c>
      <c r="E14" s="197">
        <v>20.024263999999995</v>
      </c>
      <c r="F14" s="197">
        <v>1781.3289260000001</v>
      </c>
      <c r="G14" s="197">
        <v>919.40743299999997</v>
      </c>
      <c r="H14" s="197">
        <v>182433.66820100008</v>
      </c>
      <c r="I14" s="197">
        <v>3.7725560000000007</v>
      </c>
    </row>
    <row r="15" spans="1:10" ht="12" customHeight="1" x14ac:dyDescent="0.25">
      <c r="A15" s="198"/>
      <c r="B15" s="1" t="s">
        <v>517</v>
      </c>
      <c r="C15" s="197">
        <v>45479.09755799995</v>
      </c>
      <c r="D15" s="197">
        <v>2585.8843790000001</v>
      </c>
      <c r="E15" s="197">
        <v>11.651131999999999</v>
      </c>
      <c r="F15" s="197">
        <v>399.80759199999989</v>
      </c>
      <c r="G15" s="197">
        <v>522.63152599999967</v>
      </c>
      <c r="H15" s="197">
        <v>6381.6386190000003</v>
      </c>
      <c r="I15" s="197">
        <v>121.77900899999999</v>
      </c>
    </row>
    <row r="16" spans="1:10" ht="12" customHeight="1" x14ac:dyDescent="0.2">
      <c r="A16" s="199"/>
      <c r="B16" s="1" t="s">
        <v>518</v>
      </c>
      <c r="C16" s="197">
        <v>7293.3398870000028</v>
      </c>
      <c r="D16" s="197">
        <v>0.52079200000000014</v>
      </c>
      <c r="E16" s="197">
        <v>11.213499999999996</v>
      </c>
      <c r="F16" s="197">
        <v>4.3122050000000005</v>
      </c>
      <c r="G16" s="197">
        <v>3.3678780000000001</v>
      </c>
      <c r="H16" s="197">
        <v>4.2271999999999997E-2</v>
      </c>
      <c r="I16" s="197">
        <v>0</v>
      </c>
    </row>
    <row r="17" spans="1:9" ht="12" customHeight="1" x14ac:dyDescent="0.2">
      <c r="A17" s="225"/>
      <c r="B17" s="1" t="s">
        <v>519</v>
      </c>
      <c r="C17" s="197">
        <v>8824.0909130000109</v>
      </c>
      <c r="D17" s="197">
        <v>8.6103169999999949</v>
      </c>
      <c r="E17" s="197">
        <v>0</v>
      </c>
      <c r="F17" s="197">
        <v>65.714613999999997</v>
      </c>
      <c r="G17" s="197">
        <v>30.217078000000008</v>
      </c>
      <c r="H17" s="197">
        <v>1.9377219999999997</v>
      </c>
      <c r="I17" s="197">
        <v>5.6539120000000009</v>
      </c>
    </row>
    <row r="18" spans="1:9" ht="12" customHeight="1" x14ac:dyDescent="0.2">
      <c r="A18" s="199"/>
      <c r="B18" s="1" t="s">
        <v>520</v>
      </c>
      <c r="C18" s="197">
        <v>102040.98177100008</v>
      </c>
      <c r="D18" s="197">
        <v>1781.3166990000007</v>
      </c>
      <c r="E18" s="197">
        <v>6.9484099999999964</v>
      </c>
      <c r="F18" s="197">
        <v>1893.6659020000006</v>
      </c>
      <c r="G18" s="197">
        <v>4345.2511549999999</v>
      </c>
      <c r="H18" s="197">
        <v>222.15676399999995</v>
      </c>
      <c r="I18" s="197">
        <v>24467.963322999978</v>
      </c>
    </row>
    <row r="19" spans="1:9" ht="12" customHeight="1" x14ac:dyDescent="0.2">
      <c r="A19" s="199"/>
      <c r="B19" s="1" t="s">
        <v>522</v>
      </c>
      <c r="C19" s="197">
        <v>10069.714633000001</v>
      </c>
      <c r="D19" s="197">
        <v>152.57367999999997</v>
      </c>
      <c r="E19" s="197">
        <v>16.329843</v>
      </c>
      <c r="F19" s="197">
        <v>283.52772000000004</v>
      </c>
      <c r="G19" s="197">
        <v>500.19318299999958</v>
      </c>
      <c r="H19" s="197">
        <v>67.528641000000007</v>
      </c>
      <c r="I19" s="197">
        <v>1341.3475249999999</v>
      </c>
    </row>
    <row r="20" spans="1:9" ht="12" customHeight="1" x14ac:dyDescent="0.2">
      <c r="A20" s="199"/>
      <c r="B20" s="1" t="s">
        <v>523</v>
      </c>
      <c r="C20" s="197">
        <v>242216.76911700011</v>
      </c>
      <c r="D20" s="197">
        <v>5664.9078250000039</v>
      </c>
      <c r="E20" s="197">
        <v>965.81616600000018</v>
      </c>
      <c r="F20" s="197">
        <v>6495.5930880000014</v>
      </c>
      <c r="G20" s="197">
        <v>14105.476384000011</v>
      </c>
      <c r="H20" s="197">
        <v>2817.6825630000003</v>
      </c>
      <c r="I20" s="197">
        <v>2255.0546089999998</v>
      </c>
    </row>
    <row r="21" spans="1:9" ht="12" customHeight="1" x14ac:dyDescent="0.2">
      <c r="A21" s="199"/>
      <c r="B21" s="1" t="s">
        <v>524</v>
      </c>
      <c r="C21" s="197">
        <v>386077.0959960008</v>
      </c>
      <c r="D21" s="197">
        <v>7934.9857670000019</v>
      </c>
      <c r="E21" s="197">
        <v>1194.7416760000003</v>
      </c>
      <c r="F21" s="197">
        <v>8717.986471999995</v>
      </c>
      <c r="G21" s="197">
        <v>34607.914644999983</v>
      </c>
      <c r="H21" s="197">
        <v>7648.8900850000036</v>
      </c>
      <c r="I21" s="197">
        <v>5611.5156710000065</v>
      </c>
    </row>
    <row r="22" spans="1:9" ht="12" customHeight="1" x14ac:dyDescent="0.2">
      <c r="A22" s="199"/>
      <c r="B22" s="1" t="s">
        <v>525</v>
      </c>
      <c r="C22" s="197">
        <v>1065.1116739999995</v>
      </c>
      <c r="D22" s="197">
        <v>21.441249000000006</v>
      </c>
      <c r="E22" s="197">
        <v>0</v>
      </c>
      <c r="F22" s="197">
        <v>17.396642999999997</v>
      </c>
      <c r="G22" s="197">
        <v>108.52769899999998</v>
      </c>
      <c r="H22" s="197">
        <v>0.76584999999999992</v>
      </c>
      <c r="I22" s="197">
        <v>0.12548799999999999</v>
      </c>
    </row>
    <row r="23" spans="1:9" ht="12" customHeight="1" x14ac:dyDescent="0.2">
      <c r="A23" s="199"/>
      <c r="B23" s="1" t="s">
        <v>526</v>
      </c>
      <c r="C23" s="197">
        <v>883067.00640700117</v>
      </c>
      <c r="D23" s="197">
        <v>44168.391102999951</v>
      </c>
      <c r="E23" s="197">
        <v>3739.0932879999996</v>
      </c>
      <c r="F23" s="197">
        <v>11447.247734000004</v>
      </c>
      <c r="G23" s="197">
        <v>19930.174867000009</v>
      </c>
      <c r="H23" s="197">
        <v>315058.47449800011</v>
      </c>
      <c r="I23" s="197">
        <v>1644.7408410000012</v>
      </c>
    </row>
    <row r="24" spans="1:9" ht="12" customHeight="1" x14ac:dyDescent="0.2">
      <c r="A24" s="199"/>
      <c r="B24" s="1" t="s">
        <v>527</v>
      </c>
      <c r="C24" s="197">
        <v>11833.741697000007</v>
      </c>
      <c r="D24" s="197">
        <v>15.417888</v>
      </c>
      <c r="E24" s="197">
        <v>7.5651089999999979</v>
      </c>
      <c r="F24" s="197">
        <v>14.053441999999995</v>
      </c>
      <c r="G24" s="197">
        <v>329.90145199999989</v>
      </c>
      <c r="H24" s="197">
        <v>2.5165230000000007</v>
      </c>
      <c r="I24" s="197">
        <v>5.2830559999999984</v>
      </c>
    </row>
    <row r="25" spans="1:9" ht="12" customHeight="1" x14ac:dyDescent="0.2">
      <c r="A25" s="199"/>
      <c r="B25" s="1" t="s">
        <v>528</v>
      </c>
      <c r="C25" s="197">
        <v>86603.210319000034</v>
      </c>
      <c r="D25" s="197">
        <v>379.52345199999996</v>
      </c>
      <c r="E25" s="197">
        <v>7.7628450000000004</v>
      </c>
      <c r="F25" s="197">
        <v>215.17708199999996</v>
      </c>
      <c r="G25" s="197">
        <v>1016.1337900000001</v>
      </c>
      <c r="H25" s="197">
        <v>456.52951499999995</v>
      </c>
      <c r="I25" s="197">
        <v>25.345090999999996</v>
      </c>
    </row>
    <row r="26" spans="1:9" ht="12" customHeight="1" x14ac:dyDescent="0.2">
      <c r="A26" s="199"/>
      <c r="B26" s="1" t="s">
        <v>529</v>
      </c>
      <c r="C26" s="197">
        <v>7013.9190900000085</v>
      </c>
      <c r="D26" s="197">
        <v>92.157834999999992</v>
      </c>
      <c r="E26" s="197">
        <v>0</v>
      </c>
      <c r="F26" s="197">
        <v>11.959869000000001</v>
      </c>
      <c r="G26" s="197">
        <v>51.010907000000003</v>
      </c>
      <c r="H26" s="197">
        <v>427.31121300000007</v>
      </c>
      <c r="I26" s="197">
        <v>0.29845800000000011</v>
      </c>
    </row>
    <row r="27" spans="1:9" ht="12" customHeight="1" x14ac:dyDescent="0.2">
      <c r="A27" s="199"/>
      <c r="B27" s="1" t="s">
        <v>530</v>
      </c>
      <c r="C27" s="197"/>
      <c r="D27" s="197"/>
      <c r="E27" s="197"/>
      <c r="F27" s="197"/>
      <c r="G27" s="197"/>
      <c r="H27" s="197"/>
      <c r="I27" s="197"/>
    </row>
    <row r="28" spans="1:9" ht="12" customHeight="1" x14ac:dyDescent="0.2">
      <c r="A28" s="199"/>
      <c r="B28" s="1" t="s">
        <v>531</v>
      </c>
      <c r="C28" s="197">
        <v>11757.782874000006</v>
      </c>
      <c r="D28" s="197">
        <v>3.2773400000000001</v>
      </c>
      <c r="E28" s="197">
        <v>3.1999999999999999E-5</v>
      </c>
      <c r="F28" s="197">
        <v>8.2159250000000004</v>
      </c>
      <c r="G28" s="197">
        <v>5.6699130000000002</v>
      </c>
      <c r="H28" s="197">
        <v>3.5276089999999996</v>
      </c>
      <c r="I28" s="197">
        <v>0.16410499999999997</v>
      </c>
    </row>
    <row r="29" spans="1:9" ht="12" customHeight="1" x14ac:dyDescent="0.2">
      <c r="A29" s="199"/>
      <c r="B29" s="1" t="s">
        <v>532</v>
      </c>
      <c r="C29" s="197">
        <v>19817.077075000008</v>
      </c>
      <c r="D29" s="197">
        <v>696.73651799999982</v>
      </c>
      <c r="E29" s="197">
        <v>1.576003</v>
      </c>
      <c r="F29" s="197">
        <v>511.03147700000005</v>
      </c>
      <c r="G29" s="197">
        <v>1833.9346720000001</v>
      </c>
      <c r="H29" s="197">
        <v>207.91140700000003</v>
      </c>
      <c r="I29" s="197">
        <v>142.24392600000002</v>
      </c>
    </row>
    <row r="30" spans="1:9" ht="12" customHeight="1" x14ac:dyDescent="0.2">
      <c r="A30" s="199"/>
      <c r="B30" s="1" t="s">
        <v>533</v>
      </c>
      <c r="C30" s="197">
        <v>440230.51186000096</v>
      </c>
      <c r="D30" s="197">
        <v>28595.788478999995</v>
      </c>
      <c r="E30" s="197">
        <v>97.687427999999997</v>
      </c>
      <c r="F30" s="197">
        <v>6547.1190730000017</v>
      </c>
      <c r="G30" s="197">
        <v>12480.363163000002</v>
      </c>
      <c r="H30" s="197">
        <v>7089.7195370000027</v>
      </c>
      <c r="I30" s="197">
        <v>1893.6853899999996</v>
      </c>
    </row>
    <row r="31" spans="1:9" ht="12" customHeight="1" x14ac:dyDescent="0.2">
      <c r="A31" s="199"/>
      <c r="B31" s="1" t="s">
        <v>534</v>
      </c>
      <c r="C31" s="197">
        <v>85718.383732000104</v>
      </c>
      <c r="D31" s="197">
        <v>1257.4457800000002</v>
      </c>
      <c r="E31" s="197">
        <v>65.59104099999999</v>
      </c>
      <c r="F31" s="197">
        <v>514.72514200000001</v>
      </c>
      <c r="G31" s="197">
        <v>176.20925200000008</v>
      </c>
      <c r="H31" s="197">
        <v>3403.6369589999999</v>
      </c>
      <c r="I31" s="197">
        <v>51.812417999999994</v>
      </c>
    </row>
    <row r="32" spans="1:9" ht="12" customHeight="1" x14ac:dyDescent="0.2">
      <c r="B32" s="1" t="s">
        <v>536</v>
      </c>
      <c r="C32" s="197">
        <v>70.721880999999996</v>
      </c>
      <c r="D32" s="197">
        <v>2.1635000000000001E-2</v>
      </c>
      <c r="E32" s="197">
        <v>0</v>
      </c>
      <c r="F32" s="197">
        <v>0.128909</v>
      </c>
      <c r="G32" s="197">
        <v>0.44459200000000015</v>
      </c>
      <c r="H32" s="197">
        <v>1.6642000000000001E-2</v>
      </c>
      <c r="I32" s="197">
        <v>0.37718599999999997</v>
      </c>
    </row>
    <row r="33" spans="1:9" ht="12" customHeight="1" x14ac:dyDescent="0.2">
      <c r="B33" s="1" t="s">
        <v>537</v>
      </c>
      <c r="C33" s="197">
        <v>69610.606444999983</v>
      </c>
      <c r="D33" s="197">
        <v>1589.6828129999999</v>
      </c>
      <c r="E33" s="197">
        <v>755.07226700000001</v>
      </c>
      <c r="F33" s="197">
        <v>2871.480305000001</v>
      </c>
      <c r="G33" s="197">
        <v>8551.131468000005</v>
      </c>
      <c r="H33" s="197">
        <v>599.32880799999998</v>
      </c>
      <c r="I33" s="197">
        <v>408.96390300000002</v>
      </c>
    </row>
    <row r="34" spans="1:9" ht="12" customHeight="1" x14ac:dyDescent="0.2">
      <c r="B34" s="1" t="s">
        <v>538</v>
      </c>
      <c r="C34" s="197">
        <v>24368.158365000014</v>
      </c>
      <c r="D34" s="197">
        <v>1328.5388469999994</v>
      </c>
      <c r="E34" s="197">
        <v>0</v>
      </c>
      <c r="F34" s="197">
        <v>49.457024999999994</v>
      </c>
      <c r="G34" s="197">
        <v>321.25747200000006</v>
      </c>
      <c r="H34" s="197">
        <v>621.28204600000015</v>
      </c>
      <c r="I34" s="197">
        <v>0.51508800000000021</v>
      </c>
    </row>
    <row r="35" spans="1:9" ht="12" customHeight="1" x14ac:dyDescent="0.2">
      <c r="B35" s="1" t="s">
        <v>539</v>
      </c>
      <c r="C35" s="197">
        <v>23.076681000000001</v>
      </c>
      <c r="D35" s="197">
        <v>1.4495199999999999</v>
      </c>
      <c r="E35" s="197">
        <v>0</v>
      </c>
      <c r="F35" s="197">
        <v>0.28549800000000003</v>
      </c>
      <c r="G35" s="197">
        <v>0.17648</v>
      </c>
      <c r="H35" s="197">
        <v>0</v>
      </c>
      <c r="I35" s="197">
        <v>1.3080000000000001E-2</v>
      </c>
    </row>
    <row r="36" spans="1:9" ht="12" customHeight="1" x14ac:dyDescent="0.2">
      <c r="B36" s="1" t="s">
        <v>540</v>
      </c>
      <c r="C36" s="197">
        <v>27953.067332000035</v>
      </c>
      <c r="D36" s="197">
        <v>7.766175999999998</v>
      </c>
      <c r="E36" s="197">
        <v>373.64201000000003</v>
      </c>
      <c r="F36" s="197">
        <v>83.599201999999977</v>
      </c>
      <c r="G36" s="197">
        <v>24.30341</v>
      </c>
      <c r="H36" s="197">
        <v>10.798429</v>
      </c>
      <c r="I36" s="197">
        <v>4.144000000000001E-3</v>
      </c>
    </row>
    <row r="37" spans="1:9" ht="12" customHeight="1" x14ac:dyDescent="0.2">
      <c r="B37" s="1" t="s">
        <v>541</v>
      </c>
      <c r="C37" s="197">
        <v>59962.886264999979</v>
      </c>
      <c r="D37" s="197">
        <v>1010.783262</v>
      </c>
      <c r="E37" s="197">
        <v>29.033115999999985</v>
      </c>
      <c r="F37" s="197">
        <v>1278.0282780000007</v>
      </c>
      <c r="G37" s="197">
        <v>3665.4373619999974</v>
      </c>
      <c r="H37" s="197">
        <v>1977.2931180000005</v>
      </c>
      <c r="I37" s="197">
        <v>927.16892300000006</v>
      </c>
    </row>
    <row r="38" spans="1:9" ht="12" customHeight="1" x14ac:dyDescent="0.2">
      <c r="B38" s="1" t="s">
        <v>542</v>
      </c>
      <c r="C38" s="197">
        <v>8581.1550370000023</v>
      </c>
      <c r="D38" s="197">
        <v>1106.2530469999999</v>
      </c>
      <c r="E38" s="197">
        <v>0</v>
      </c>
      <c r="F38" s="197">
        <v>92.03062199999998</v>
      </c>
      <c r="G38" s="197">
        <v>78.678887999999972</v>
      </c>
      <c r="H38" s="197">
        <v>16.671714000000005</v>
      </c>
      <c r="I38" s="197">
        <v>8.610241000000002</v>
      </c>
    </row>
    <row r="39" spans="1:9" ht="12" customHeight="1" x14ac:dyDescent="0.2">
      <c r="B39" s="1" t="s">
        <v>543</v>
      </c>
      <c r="C39" s="197">
        <v>22682.966330999981</v>
      </c>
      <c r="D39" s="197">
        <v>182.541642</v>
      </c>
      <c r="E39" s="197">
        <v>6.3958000000000015E-2</v>
      </c>
      <c r="F39" s="197">
        <v>229.32999000000004</v>
      </c>
      <c r="G39" s="197">
        <v>259.36199099999999</v>
      </c>
      <c r="H39" s="197">
        <v>8.2118739999999981</v>
      </c>
      <c r="I39" s="197">
        <v>689.60686999999962</v>
      </c>
    </row>
    <row r="40" spans="1:9" ht="12" customHeight="1" x14ac:dyDescent="0.2">
      <c r="B40" s="1" t="s">
        <v>544</v>
      </c>
      <c r="C40" s="197">
        <v>3007.5467469999994</v>
      </c>
      <c r="D40" s="197">
        <v>0.17586299999999999</v>
      </c>
      <c r="E40" s="197">
        <v>15.271231999999996</v>
      </c>
      <c r="F40" s="197">
        <v>1.4350269999999996</v>
      </c>
      <c r="G40" s="197">
        <v>1.1001219999999998</v>
      </c>
      <c r="H40" s="197">
        <v>3.4881200000000012</v>
      </c>
      <c r="I40" s="197">
        <v>0</v>
      </c>
    </row>
    <row r="41" spans="1:9" ht="12" customHeight="1" x14ac:dyDescent="0.2">
      <c r="B41" s="1" t="s">
        <v>545</v>
      </c>
      <c r="C41" s="197">
        <v>5949.3548510000137</v>
      </c>
      <c r="D41" s="197">
        <v>72.878245000000007</v>
      </c>
      <c r="E41" s="197">
        <v>0</v>
      </c>
      <c r="F41" s="197">
        <v>9.5212210000000006</v>
      </c>
      <c r="G41" s="197">
        <v>32.752058999999988</v>
      </c>
      <c r="H41" s="197">
        <v>102.02302100000001</v>
      </c>
      <c r="I41" s="197">
        <v>0</v>
      </c>
    </row>
    <row r="42" spans="1:9" ht="12" customHeight="1" x14ac:dyDescent="0.2">
      <c r="A42" s="133"/>
      <c r="B42" s="1" t="s">
        <v>546</v>
      </c>
      <c r="C42" s="197">
        <v>15217.35329400001</v>
      </c>
      <c r="D42" s="197">
        <v>28.926245999999992</v>
      </c>
      <c r="E42" s="197">
        <v>0</v>
      </c>
      <c r="F42" s="197">
        <v>26.333928000000011</v>
      </c>
      <c r="G42" s="197">
        <v>460.92489999999987</v>
      </c>
      <c r="H42" s="197">
        <v>45.742626999999985</v>
      </c>
      <c r="I42" s="197">
        <v>37.243134999999995</v>
      </c>
    </row>
    <row r="43" spans="1:9" ht="12" customHeight="1" x14ac:dyDescent="0.2">
      <c r="A43" s="133"/>
      <c r="B43" s="1" t="s">
        <v>547</v>
      </c>
      <c r="C43" s="197">
        <v>1222.5898799999991</v>
      </c>
      <c r="D43" s="197">
        <v>14.328720999999994</v>
      </c>
      <c r="E43" s="197">
        <v>4.6589999999999999E-3</v>
      </c>
      <c r="F43" s="197">
        <v>37.283216000000003</v>
      </c>
      <c r="G43" s="197">
        <v>43.678553999999998</v>
      </c>
      <c r="H43" s="197">
        <v>14.861080999999999</v>
      </c>
      <c r="I43" s="197">
        <v>2.5738659999999998</v>
      </c>
    </row>
    <row r="44" spans="1:9" ht="12" customHeight="1" x14ac:dyDescent="0.2">
      <c r="A44" s="199"/>
      <c r="B44" s="1" t="s">
        <v>548</v>
      </c>
      <c r="C44" s="197">
        <v>3239.8821880000028</v>
      </c>
      <c r="D44" s="197">
        <v>0.40935900000000003</v>
      </c>
      <c r="E44" s="197">
        <v>0</v>
      </c>
      <c r="F44" s="197">
        <v>10.420847000000002</v>
      </c>
      <c r="G44" s="197">
        <v>40.476082000000012</v>
      </c>
      <c r="H44" s="197">
        <v>0.41045199999999998</v>
      </c>
      <c r="I44" s="197">
        <v>1.6919759999999995</v>
      </c>
    </row>
    <row r="45" spans="1:9" ht="12" customHeight="1" x14ac:dyDescent="0.2">
      <c r="A45" s="199"/>
      <c r="B45" s="1" t="s">
        <v>550</v>
      </c>
      <c r="C45" s="197">
        <v>7386.9090640000049</v>
      </c>
      <c r="D45" s="197">
        <v>4.8823470000000002</v>
      </c>
      <c r="E45" s="197">
        <v>0.26311200000000001</v>
      </c>
      <c r="F45" s="197">
        <v>6.8616090000000014</v>
      </c>
      <c r="G45" s="197">
        <v>24.543924000000001</v>
      </c>
      <c r="H45" s="197">
        <v>5.5254780000000006</v>
      </c>
      <c r="I45" s="197">
        <v>0.20627499999999999</v>
      </c>
    </row>
    <row r="46" spans="1:9" ht="12" customHeight="1" x14ac:dyDescent="0.2">
      <c r="A46" s="199"/>
      <c r="B46" s="1" t="s">
        <v>551</v>
      </c>
      <c r="C46" s="197">
        <v>1485281.6720709959</v>
      </c>
      <c r="D46" s="197">
        <v>140493.02780899999</v>
      </c>
      <c r="E46" s="197">
        <v>2422.1841800000007</v>
      </c>
      <c r="F46" s="197">
        <v>34514.890389000007</v>
      </c>
      <c r="G46" s="197">
        <v>52638.791815000026</v>
      </c>
      <c r="H46" s="197">
        <v>146726.70239999995</v>
      </c>
      <c r="I46" s="197">
        <v>2314.1380339999992</v>
      </c>
    </row>
    <row r="47" spans="1:9" ht="12" customHeight="1" x14ac:dyDescent="0.2">
      <c r="A47" s="199"/>
      <c r="B47" s="1" t="s">
        <v>552</v>
      </c>
      <c r="C47" s="197">
        <v>796.90984800000069</v>
      </c>
      <c r="D47" s="197">
        <v>8.4515710000000013</v>
      </c>
      <c r="E47" s="197">
        <v>0</v>
      </c>
      <c r="F47" s="197">
        <v>8.0753819999999994</v>
      </c>
      <c r="G47" s="197">
        <v>6.2979990000000008</v>
      </c>
      <c r="H47" s="197">
        <v>1.8541099999999995</v>
      </c>
      <c r="I47" s="197">
        <v>0.19753999999999999</v>
      </c>
    </row>
    <row r="48" spans="1:9" ht="12" customHeight="1" x14ac:dyDescent="0.2">
      <c r="A48" s="199"/>
      <c r="B48" s="1" t="s">
        <v>554</v>
      </c>
      <c r="C48" s="197">
        <v>21388.032439999992</v>
      </c>
      <c r="D48" s="197">
        <v>207.14801099999988</v>
      </c>
      <c r="E48" s="197">
        <v>2.2699999999999999E-4</v>
      </c>
      <c r="F48" s="197">
        <v>90.722550999999982</v>
      </c>
      <c r="G48" s="197">
        <v>240.31151999999986</v>
      </c>
      <c r="H48" s="197">
        <v>161.34519499999993</v>
      </c>
      <c r="I48" s="197">
        <v>37.030082999999998</v>
      </c>
    </row>
    <row r="49" spans="1:10" ht="12" customHeight="1" x14ac:dyDescent="0.2">
      <c r="A49" s="199"/>
      <c r="B49" s="1" t="s">
        <v>555</v>
      </c>
      <c r="C49" s="197">
        <v>67855.554838999873</v>
      </c>
      <c r="D49" s="197">
        <v>3025.0179659999999</v>
      </c>
      <c r="E49" s="197">
        <v>1013.3533220000003</v>
      </c>
      <c r="F49" s="197">
        <v>1754.2771830000004</v>
      </c>
      <c r="G49" s="197">
        <v>2755.9452859999983</v>
      </c>
      <c r="H49" s="197">
        <v>480.58599100000026</v>
      </c>
      <c r="I49" s="197">
        <v>502.43059499999987</v>
      </c>
    </row>
    <row r="50" spans="1:10" ht="12" customHeight="1" x14ac:dyDescent="0.2">
      <c r="A50" s="199"/>
      <c r="B50" s="1" t="s">
        <v>556</v>
      </c>
      <c r="C50" s="197">
        <v>41034.630260999955</v>
      </c>
      <c r="D50" s="197">
        <v>321.52749399999976</v>
      </c>
      <c r="E50" s="197">
        <v>29.054338999999999</v>
      </c>
      <c r="F50" s="197">
        <v>1285.5962659999998</v>
      </c>
      <c r="G50" s="197">
        <v>1867.0761669999997</v>
      </c>
      <c r="H50" s="197">
        <v>92.674054999999981</v>
      </c>
      <c r="I50" s="197">
        <v>1475.6572460000007</v>
      </c>
    </row>
    <row r="51" spans="1:10" ht="12" customHeight="1" x14ac:dyDescent="0.2">
      <c r="A51" s="199"/>
      <c r="B51" s="1" t="s">
        <v>557</v>
      </c>
      <c r="C51" s="197">
        <v>370472.22808500036</v>
      </c>
      <c r="D51" s="197">
        <v>16417.498127000006</v>
      </c>
      <c r="E51" s="197">
        <v>1554.0784839999994</v>
      </c>
      <c r="F51" s="197">
        <v>11445.520381000004</v>
      </c>
      <c r="G51" s="197">
        <v>134053.17444200005</v>
      </c>
      <c r="H51" s="197">
        <v>8009.0046980000006</v>
      </c>
      <c r="I51" s="197">
        <v>1579.4284290000007</v>
      </c>
    </row>
    <row r="52" spans="1:10" ht="12" customHeight="1" x14ac:dyDescent="0.2">
      <c r="B52" s="1" t="s">
        <v>558</v>
      </c>
      <c r="C52" s="197">
        <v>17633.168448000011</v>
      </c>
      <c r="D52" s="197">
        <v>118.08205299999999</v>
      </c>
      <c r="E52" s="197">
        <v>0</v>
      </c>
      <c r="F52" s="197">
        <v>4.3868170000000006</v>
      </c>
      <c r="G52" s="197">
        <v>44.316384999999997</v>
      </c>
      <c r="H52" s="197">
        <v>559.59403200000054</v>
      </c>
      <c r="I52" s="197">
        <v>3.6059759999999974</v>
      </c>
    </row>
    <row r="53" spans="1:10" ht="12" customHeight="1" x14ac:dyDescent="0.2">
      <c r="B53" s="1" t="s">
        <v>559</v>
      </c>
      <c r="C53" s="197">
        <v>18554.625862000034</v>
      </c>
      <c r="D53" s="197">
        <v>17.686865000000001</v>
      </c>
      <c r="E53" s="197">
        <v>0</v>
      </c>
      <c r="F53" s="197">
        <v>23.924603999999992</v>
      </c>
      <c r="G53" s="197">
        <v>220.18815399999988</v>
      </c>
      <c r="H53" s="197">
        <v>69.435312999999994</v>
      </c>
      <c r="I53" s="197">
        <v>6.6715159999999978</v>
      </c>
    </row>
    <row r="54" spans="1:10" ht="12" customHeight="1" x14ac:dyDescent="0.2">
      <c r="B54" s="1" t="s">
        <v>560</v>
      </c>
      <c r="C54" s="197">
        <v>38579.42938000006</v>
      </c>
      <c r="D54" s="197">
        <v>354.88160299999998</v>
      </c>
      <c r="E54" s="197">
        <v>3.8546689999999999</v>
      </c>
      <c r="F54" s="197">
        <v>117.30089199999996</v>
      </c>
      <c r="G54" s="197">
        <v>405.43984900000009</v>
      </c>
      <c r="H54" s="197">
        <v>1165.8838010000002</v>
      </c>
      <c r="I54" s="197">
        <v>12.454993999999999</v>
      </c>
    </row>
    <row r="55" spans="1:10" ht="12" customHeight="1" x14ac:dyDescent="0.2">
      <c r="B55" s="1" t="s">
        <v>561</v>
      </c>
      <c r="C55" s="197">
        <v>4745444.8424000069</v>
      </c>
      <c r="D55" s="197">
        <v>236668.26049999997</v>
      </c>
      <c r="E55" s="197">
        <v>35022.735249999976</v>
      </c>
      <c r="F55" s="197">
        <v>259170.18524999995</v>
      </c>
      <c r="G55" s="197">
        <v>324188.99275000003</v>
      </c>
      <c r="H55" s="197">
        <v>234149.63924999989</v>
      </c>
      <c r="I55" s="197">
        <v>35394.027750000008</v>
      </c>
    </row>
    <row r="56" spans="1:10" ht="16.5" customHeight="1" x14ac:dyDescent="0.2">
      <c r="A56" s="133"/>
      <c r="B56" s="200" t="s">
        <v>562</v>
      </c>
      <c r="C56" s="213">
        <v>2334700.2045450062</v>
      </c>
      <c r="D56" s="213">
        <v>177145.56818</v>
      </c>
      <c r="E56" s="213">
        <v>43166.499997999999</v>
      </c>
      <c r="F56" s="213">
        <v>222425.4772719999</v>
      </c>
      <c r="G56" s="213">
        <v>156066.54545300014</v>
      </c>
      <c r="H56" s="213">
        <v>134064.1136349999</v>
      </c>
      <c r="I56" s="213">
        <v>10576.227271999993</v>
      </c>
    </row>
    <row r="57" spans="1:10" ht="54.95" customHeight="1" x14ac:dyDescent="0.2">
      <c r="A57" s="202" t="s">
        <v>3</v>
      </c>
      <c r="B57" s="451" t="s">
        <v>480</v>
      </c>
      <c r="C57" s="451"/>
      <c r="D57" s="451"/>
      <c r="E57" s="451"/>
      <c r="F57" s="451"/>
      <c r="G57" s="451"/>
      <c r="H57" s="451"/>
      <c r="I57" s="451"/>
      <c r="J57" s="191"/>
    </row>
  </sheetData>
  <mergeCells count="3">
    <mergeCell ref="C3:C4"/>
    <mergeCell ref="D3:I3"/>
    <mergeCell ref="B57:I57"/>
  </mergeCells>
  <phoneticPr fontId="0" type="noConversion"/>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K57"/>
  <sheetViews>
    <sheetView showGridLines="0" zoomScaleNormal="100" zoomScaleSheetLayoutView="100" workbookViewId="0"/>
  </sheetViews>
  <sheetFormatPr defaultColWidth="9.140625" defaultRowHeight="12" x14ac:dyDescent="0.2"/>
  <cols>
    <col min="1" max="1" width="1.7109375" style="2" customWidth="1"/>
    <col min="2" max="8" width="9.7109375" style="2" customWidth="1"/>
    <col min="9" max="9" width="1.7109375" style="2" customWidth="1"/>
    <col min="10" max="10" width="26" style="2" customWidth="1"/>
    <col min="11" max="12" width="1.7109375" style="2" customWidth="1"/>
    <col min="13" max="16384" width="9.140625" style="2"/>
  </cols>
  <sheetData>
    <row r="1" spans="1:11" s="74" customFormat="1" ht="16.5" customHeight="1" x14ac:dyDescent="0.3">
      <c r="A1" s="132"/>
      <c r="B1" s="453" t="s">
        <v>265</v>
      </c>
      <c r="C1" s="453"/>
      <c r="D1" s="453"/>
      <c r="E1" s="453"/>
      <c r="F1" s="453"/>
      <c r="G1" s="453"/>
      <c r="H1" s="453"/>
      <c r="I1" s="453"/>
      <c r="J1" s="76"/>
      <c r="K1" s="66"/>
    </row>
    <row r="2" spans="1:11" s="133" customFormat="1" ht="21" customHeight="1" x14ac:dyDescent="0.2">
      <c r="A2" s="174"/>
      <c r="B2" s="218" t="s">
        <v>563</v>
      </c>
      <c r="C2" s="218"/>
      <c r="D2" s="218"/>
      <c r="E2" s="218"/>
      <c r="F2" s="218"/>
      <c r="G2" s="218"/>
      <c r="H2" s="218"/>
      <c r="I2" s="134"/>
      <c r="J2" s="175" t="s">
        <v>135</v>
      </c>
    </row>
    <row r="3" spans="1:11" ht="12" customHeight="1" x14ac:dyDescent="0.2">
      <c r="A3" s="191"/>
      <c r="B3" s="450" t="s">
        <v>311</v>
      </c>
      <c r="C3" s="450"/>
      <c r="D3" s="450"/>
      <c r="E3" s="450"/>
      <c r="F3" s="450"/>
      <c r="G3" s="450"/>
      <c r="H3" s="452"/>
      <c r="I3" s="220"/>
      <c r="J3" s="221"/>
      <c r="K3" s="183"/>
    </row>
    <row r="4" spans="1:11" ht="30" customHeight="1" x14ac:dyDescent="0.2">
      <c r="A4" s="191"/>
      <c r="B4" s="214" t="s">
        <v>23</v>
      </c>
      <c r="C4" s="193" t="s">
        <v>25</v>
      </c>
      <c r="D4" s="193" t="s">
        <v>34</v>
      </c>
      <c r="E4" s="193" t="s">
        <v>35</v>
      </c>
      <c r="F4" s="193" t="s">
        <v>36</v>
      </c>
      <c r="G4" s="193" t="s">
        <v>24</v>
      </c>
      <c r="H4" s="193" t="s">
        <v>38</v>
      </c>
      <c r="I4" s="176"/>
      <c r="J4" s="222"/>
      <c r="K4" s="176"/>
    </row>
    <row r="5" spans="1:11" ht="12" customHeight="1" x14ac:dyDescent="0.2">
      <c r="B5" s="186">
        <v>50.499997</v>
      </c>
      <c r="C5" s="196">
        <v>1.2283689999999998</v>
      </c>
      <c r="D5" s="196">
        <v>0</v>
      </c>
      <c r="E5" s="196">
        <v>0</v>
      </c>
      <c r="F5" s="196">
        <v>0</v>
      </c>
      <c r="G5" s="196">
        <v>0.94960400000000011</v>
      </c>
      <c r="H5" s="210">
        <v>0</v>
      </c>
      <c r="J5" s="187" t="s">
        <v>507</v>
      </c>
    </row>
    <row r="6" spans="1:11" ht="12" customHeight="1" x14ac:dyDescent="0.2">
      <c r="B6" s="190">
        <v>35953.684028999996</v>
      </c>
      <c r="C6" s="197">
        <v>17251.402236000009</v>
      </c>
      <c r="D6" s="197">
        <v>3432.3076420000016</v>
      </c>
      <c r="E6" s="197">
        <v>240.89248199999994</v>
      </c>
      <c r="F6" s="197">
        <v>312.10070700000006</v>
      </c>
      <c r="G6" s="197">
        <v>28136.051688000014</v>
      </c>
      <c r="H6" s="211">
        <v>1247.1971979999996</v>
      </c>
      <c r="J6" s="1" t="s">
        <v>508</v>
      </c>
    </row>
    <row r="7" spans="1:11" ht="12" customHeight="1" x14ac:dyDescent="0.2">
      <c r="B7" s="190">
        <v>14323.054317999997</v>
      </c>
      <c r="C7" s="197">
        <v>765.161653</v>
      </c>
      <c r="D7" s="197">
        <v>533.54547800000023</v>
      </c>
      <c r="E7" s="197">
        <v>2280.5596790000013</v>
      </c>
      <c r="F7" s="197">
        <v>0.90772999999999993</v>
      </c>
      <c r="G7" s="197">
        <v>274.23138299999994</v>
      </c>
      <c r="H7" s="211">
        <v>1.5253840000000001</v>
      </c>
      <c r="J7" s="1" t="s">
        <v>509</v>
      </c>
    </row>
    <row r="8" spans="1:11" ht="12" customHeight="1" x14ac:dyDescent="0.2">
      <c r="B8" s="190">
        <v>375.93861899999996</v>
      </c>
      <c r="C8" s="197">
        <v>512.28505800000005</v>
      </c>
      <c r="D8" s="197">
        <v>4.0854739999999987</v>
      </c>
      <c r="E8" s="197">
        <v>0</v>
      </c>
      <c r="F8" s="197">
        <v>2.418447</v>
      </c>
      <c r="G8" s="197">
        <v>422.44528300000013</v>
      </c>
      <c r="H8" s="211">
        <v>0</v>
      </c>
      <c r="J8" s="1" t="s">
        <v>510</v>
      </c>
    </row>
    <row r="9" spans="1:11" ht="12" customHeight="1" x14ac:dyDescent="0.2">
      <c r="B9" s="190">
        <v>32276.258413000003</v>
      </c>
      <c r="C9" s="197">
        <v>7697.5469710000016</v>
      </c>
      <c r="D9" s="197">
        <v>123.42371699999995</v>
      </c>
      <c r="E9" s="197">
        <v>2062.5384759999997</v>
      </c>
      <c r="F9" s="197">
        <v>13.560220999999999</v>
      </c>
      <c r="G9" s="197">
        <v>1873.9014980000009</v>
      </c>
      <c r="H9" s="211">
        <v>3.9541980000000003</v>
      </c>
      <c r="J9" s="1" t="s">
        <v>511</v>
      </c>
    </row>
    <row r="10" spans="1:11" ht="12" customHeight="1" x14ac:dyDescent="0.2">
      <c r="B10" s="190">
        <v>5055.7052830000002</v>
      </c>
      <c r="C10" s="197">
        <v>450.88411200000019</v>
      </c>
      <c r="D10" s="197">
        <v>313.06652199999996</v>
      </c>
      <c r="E10" s="197">
        <v>77.750542999999979</v>
      </c>
      <c r="F10" s="197">
        <v>24.024338000000011</v>
      </c>
      <c r="G10" s="197">
        <v>1869.997073</v>
      </c>
      <c r="H10" s="211">
        <v>59.763614999999994</v>
      </c>
      <c r="J10" s="1" t="s">
        <v>512</v>
      </c>
    </row>
    <row r="11" spans="1:11" ht="12" customHeight="1" x14ac:dyDescent="0.2">
      <c r="B11" s="190">
        <v>4395.5743150000008</v>
      </c>
      <c r="C11" s="197">
        <v>25.257058999999984</v>
      </c>
      <c r="D11" s="197">
        <v>0</v>
      </c>
      <c r="E11" s="197">
        <v>136.09618799999996</v>
      </c>
      <c r="F11" s="197">
        <v>0</v>
      </c>
      <c r="G11" s="197">
        <v>0.40705000000000008</v>
      </c>
      <c r="H11" s="211">
        <v>0</v>
      </c>
      <c r="J11" s="1" t="s">
        <v>513</v>
      </c>
    </row>
    <row r="12" spans="1:11" ht="12" customHeight="1" x14ac:dyDescent="0.2">
      <c r="B12" s="190">
        <v>33828.624732999997</v>
      </c>
      <c r="C12" s="197">
        <v>28437.282179999998</v>
      </c>
      <c r="D12" s="197">
        <v>1122.9892620000003</v>
      </c>
      <c r="E12" s="197">
        <v>111.40665999999995</v>
      </c>
      <c r="F12" s="197">
        <v>508.3942609999994</v>
      </c>
      <c r="G12" s="197">
        <v>18619.578270000002</v>
      </c>
      <c r="H12" s="211">
        <v>695.05939100000023</v>
      </c>
      <c r="J12" s="1" t="s">
        <v>514</v>
      </c>
    </row>
    <row r="13" spans="1:11" ht="12" customHeight="1" x14ac:dyDescent="0.2">
      <c r="B13" s="190">
        <v>702.312408</v>
      </c>
      <c r="C13" s="197">
        <v>39.065359000000015</v>
      </c>
      <c r="D13" s="197">
        <v>0.34162699999999996</v>
      </c>
      <c r="E13" s="197">
        <v>0</v>
      </c>
      <c r="F13" s="197">
        <v>0</v>
      </c>
      <c r="G13" s="197">
        <v>61.51364499999999</v>
      </c>
      <c r="H13" s="211">
        <v>0</v>
      </c>
      <c r="J13" s="1" t="s">
        <v>515</v>
      </c>
    </row>
    <row r="14" spans="1:11" ht="12" customHeight="1" x14ac:dyDescent="0.2">
      <c r="B14" s="190">
        <v>21949.825004999999</v>
      </c>
      <c r="C14" s="197">
        <v>5357.5780939999995</v>
      </c>
      <c r="D14" s="197">
        <v>9387.0088720000003</v>
      </c>
      <c r="E14" s="197">
        <v>26.406580000000009</v>
      </c>
      <c r="F14" s="197">
        <v>74.946427999999997</v>
      </c>
      <c r="G14" s="197">
        <v>13519.310271999995</v>
      </c>
      <c r="H14" s="211">
        <v>168.57919100000001</v>
      </c>
      <c r="J14" s="1" t="s">
        <v>516</v>
      </c>
    </row>
    <row r="15" spans="1:11" ht="12" customHeight="1" x14ac:dyDescent="0.2">
      <c r="B15" s="190">
        <v>5035.1942270000018</v>
      </c>
      <c r="C15" s="197">
        <v>1235.1153529999997</v>
      </c>
      <c r="D15" s="197">
        <v>2887.9155599999999</v>
      </c>
      <c r="E15" s="197">
        <v>2.4370000000000003E-2</v>
      </c>
      <c r="F15" s="197">
        <v>222.7228320000001</v>
      </c>
      <c r="G15" s="197">
        <v>5083.4750910000021</v>
      </c>
      <c r="H15" s="211">
        <v>726.89338600000053</v>
      </c>
      <c r="J15" s="1" t="s">
        <v>517</v>
      </c>
    </row>
    <row r="16" spans="1:11" ht="12" customHeight="1" x14ac:dyDescent="0.2">
      <c r="B16" s="190">
        <v>219.72943499999988</v>
      </c>
      <c r="C16" s="197">
        <v>42.738070000000008</v>
      </c>
      <c r="D16" s="197">
        <v>5.0000000000000002E-5</v>
      </c>
      <c r="E16" s="197">
        <v>0</v>
      </c>
      <c r="F16" s="197">
        <v>0</v>
      </c>
      <c r="G16" s="197">
        <v>15.501842000000002</v>
      </c>
      <c r="H16" s="211">
        <v>0</v>
      </c>
      <c r="J16" s="1" t="s">
        <v>518</v>
      </c>
    </row>
    <row r="17" spans="2:10" ht="12" customHeight="1" x14ac:dyDescent="0.2">
      <c r="B17" s="190">
        <v>6910.8950030000005</v>
      </c>
      <c r="C17" s="197">
        <v>139.60563899999991</v>
      </c>
      <c r="D17" s="197">
        <v>1.5856999999999996E-2</v>
      </c>
      <c r="E17" s="197">
        <v>73.717903000000064</v>
      </c>
      <c r="F17" s="197">
        <v>1.18E-4</v>
      </c>
      <c r="G17" s="197">
        <v>53.499554000000018</v>
      </c>
      <c r="H17" s="211">
        <v>0</v>
      </c>
      <c r="J17" s="1" t="s">
        <v>519</v>
      </c>
    </row>
    <row r="18" spans="2:10" ht="12" customHeight="1" x14ac:dyDescent="0.2">
      <c r="B18" s="190">
        <v>56958.813933000041</v>
      </c>
      <c r="C18" s="197">
        <v>6470.7344579999963</v>
      </c>
      <c r="D18" s="197">
        <v>281.13136999999995</v>
      </c>
      <c r="E18" s="197">
        <v>406.79399700000022</v>
      </c>
      <c r="F18" s="197">
        <v>14.661032000000001</v>
      </c>
      <c r="G18" s="197">
        <v>4083.2381019999998</v>
      </c>
      <c r="H18" s="211">
        <v>5.6760029999999979</v>
      </c>
      <c r="J18" s="1" t="s">
        <v>520</v>
      </c>
    </row>
    <row r="19" spans="2:10" ht="12" customHeight="1" x14ac:dyDescent="0.2">
      <c r="B19" s="190">
        <v>8337.7320210000034</v>
      </c>
      <c r="C19" s="197">
        <v>466.92510099999993</v>
      </c>
      <c r="D19" s="197">
        <v>165.15494900000007</v>
      </c>
      <c r="E19" s="197">
        <v>39.219601000000004</v>
      </c>
      <c r="F19" s="197">
        <v>11.778672</v>
      </c>
      <c r="G19" s="197">
        <v>91.107269000000031</v>
      </c>
      <c r="H19" s="211">
        <v>0.31744600000000006</v>
      </c>
      <c r="J19" s="1" t="s">
        <v>522</v>
      </c>
    </row>
    <row r="20" spans="2:10" ht="12" customHeight="1" x14ac:dyDescent="0.2">
      <c r="B20" s="190">
        <v>161454.82416399982</v>
      </c>
      <c r="C20" s="197">
        <v>28022.424816999992</v>
      </c>
      <c r="D20" s="197">
        <v>2252.6068849999979</v>
      </c>
      <c r="E20" s="197">
        <v>663.04328700000042</v>
      </c>
      <c r="F20" s="197">
        <v>614.77074699999991</v>
      </c>
      <c r="G20" s="197">
        <v>29585.564458999994</v>
      </c>
      <c r="H20" s="211">
        <v>417.6397379999998</v>
      </c>
      <c r="J20" s="1" t="s">
        <v>523</v>
      </c>
    </row>
    <row r="21" spans="2:10" ht="12" customHeight="1" x14ac:dyDescent="0.2">
      <c r="B21" s="190">
        <v>260760.68451799994</v>
      </c>
      <c r="C21" s="197">
        <v>36855.420005000014</v>
      </c>
      <c r="D21" s="197">
        <v>4368.2615770000039</v>
      </c>
      <c r="E21" s="197">
        <v>3042.521290000002</v>
      </c>
      <c r="F21" s="197">
        <v>862.31235900000058</v>
      </c>
      <c r="G21" s="197">
        <v>32920.830664000023</v>
      </c>
      <c r="H21" s="211">
        <v>743.6793140000002</v>
      </c>
      <c r="J21" s="1" t="s">
        <v>524</v>
      </c>
    </row>
    <row r="22" spans="2:10" ht="12" customHeight="1" x14ac:dyDescent="0.2">
      <c r="B22" s="190">
        <v>955.88657899999998</v>
      </c>
      <c r="C22" s="197">
        <v>100.79034800000005</v>
      </c>
      <c r="D22" s="197">
        <v>0.16291799999999992</v>
      </c>
      <c r="E22" s="197">
        <v>4.3314000000000005E-2</v>
      </c>
      <c r="F22" s="197">
        <v>0</v>
      </c>
      <c r="G22" s="197">
        <v>33.973389000000012</v>
      </c>
      <c r="H22" s="211">
        <v>0</v>
      </c>
      <c r="J22" s="1" t="s">
        <v>525</v>
      </c>
    </row>
    <row r="23" spans="2:10" ht="12" customHeight="1" x14ac:dyDescent="0.2">
      <c r="B23" s="190">
        <v>95231.862787999984</v>
      </c>
      <c r="C23" s="197">
        <v>26349.411367000001</v>
      </c>
      <c r="D23" s="197">
        <v>193899.56447300012</v>
      </c>
      <c r="E23" s="197">
        <v>589.19168400000012</v>
      </c>
      <c r="F23" s="197">
        <v>10494.026814999996</v>
      </c>
      <c r="G23" s="197">
        <v>91467.733604000037</v>
      </c>
      <c r="H23" s="211">
        <v>16609.839762000011</v>
      </c>
      <c r="J23" s="1" t="s">
        <v>526</v>
      </c>
    </row>
    <row r="24" spans="2:10" ht="12" customHeight="1" x14ac:dyDescent="0.2">
      <c r="B24" s="190">
        <v>10342.481114999995</v>
      </c>
      <c r="C24" s="197">
        <v>185.76798599999984</v>
      </c>
      <c r="D24" s="197">
        <v>0.68991900000000028</v>
      </c>
      <c r="E24" s="197">
        <v>9216.8256439999914</v>
      </c>
      <c r="F24" s="197">
        <v>0</v>
      </c>
      <c r="G24" s="197">
        <v>72.79857299999999</v>
      </c>
      <c r="H24" s="211">
        <v>0</v>
      </c>
      <c r="J24" s="1" t="s">
        <v>527</v>
      </c>
    </row>
    <row r="25" spans="2:10" ht="12" customHeight="1" x14ac:dyDescent="0.2">
      <c r="B25" s="190">
        <v>6509.7325059999976</v>
      </c>
      <c r="C25" s="197">
        <v>2186.266759000001</v>
      </c>
      <c r="D25" s="197">
        <v>18.14565</v>
      </c>
      <c r="E25" s="197">
        <v>0.71268699999999985</v>
      </c>
      <c r="F25" s="197">
        <v>73605.131660000014</v>
      </c>
      <c r="G25" s="197">
        <v>1960.5212020000004</v>
      </c>
      <c r="H25" s="211">
        <v>1.8970929999999999</v>
      </c>
      <c r="J25" s="1" t="s">
        <v>528</v>
      </c>
    </row>
    <row r="26" spans="2:10" ht="12" customHeight="1" x14ac:dyDescent="0.2">
      <c r="B26" s="190">
        <v>286.99316900000014</v>
      </c>
      <c r="C26" s="197">
        <v>55.739129999999996</v>
      </c>
      <c r="D26" s="197">
        <v>12.070181000000002</v>
      </c>
      <c r="E26" s="197">
        <v>0</v>
      </c>
      <c r="F26" s="197">
        <v>0.05</v>
      </c>
      <c r="G26" s="197">
        <v>440.56728100000038</v>
      </c>
      <c r="H26" s="211">
        <v>2.3942350000000001</v>
      </c>
      <c r="J26" s="1" t="s">
        <v>529</v>
      </c>
    </row>
    <row r="27" spans="2:10" ht="12" customHeight="1" x14ac:dyDescent="0.2">
      <c r="B27" s="190"/>
      <c r="C27" s="197"/>
      <c r="D27" s="197"/>
      <c r="E27" s="197"/>
      <c r="F27" s="197"/>
      <c r="G27" s="197"/>
      <c r="H27" s="211"/>
      <c r="J27" s="1" t="s">
        <v>530</v>
      </c>
    </row>
    <row r="28" spans="2:10" ht="12" customHeight="1" x14ac:dyDescent="0.2">
      <c r="B28" s="190">
        <v>743.54226700000072</v>
      </c>
      <c r="C28" s="197">
        <v>43.793806000000011</v>
      </c>
      <c r="D28" s="197">
        <v>1.2679350000000005</v>
      </c>
      <c r="E28" s="197">
        <v>0.27102300000000001</v>
      </c>
      <c r="F28" s="197">
        <v>4.2499999999999998E-4</v>
      </c>
      <c r="G28" s="197">
        <v>11.612160999999995</v>
      </c>
      <c r="H28" s="211">
        <v>6.9319999999999998E-3</v>
      </c>
      <c r="J28" s="1" t="s">
        <v>531</v>
      </c>
    </row>
    <row r="29" spans="2:10" ht="12" customHeight="1" x14ac:dyDescent="0.2">
      <c r="B29" s="190">
        <v>13651.789042999995</v>
      </c>
      <c r="C29" s="197">
        <v>3119.2608650000011</v>
      </c>
      <c r="D29" s="197">
        <v>138.161699</v>
      </c>
      <c r="E29" s="197">
        <v>154.05500899999996</v>
      </c>
      <c r="F29" s="197">
        <v>0.9649589999999999</v>
      </c>
      <c r="G29" s="197">
        <v>957.91047299999968</v>
      </c>
      <c r="H29" s="211">
        <v>0.91667099999999979</v>
      </c>
      <c r="J29" s="1" t="s">
        <v>532</v>
      </c>
    </row>
    <row r="30" spans="2:10" ht="12" customHeight="1" x14ac:dyDescent="0.2">
      <c r="B30" s="190">
        <v>65623.931486000001</v>
      </c>
      <c r="C30" s="197">
        <v>22794.257889000022</v>
      </c>
      <c r="D30" s="197">
        <v>3293.9997910000002</v>
      </c>
      <c r="E30" s="197">
        <v>93.319065999999978</v>
      </c>
      <c r="F30" s="197">
        <v>964.82012299999974</v>
      </c>
      <c r="G30" s="197">
        <v>338161.82497200009</v>
      </c>
      <c r="H30" s="211">
        <v>910.00279300000022</v>
      </c>
      <c r="J30" s="1" t="s">
        <v>533</v>
      </c>
    </row>
    <row r="31" spans="2:10" ht="12" customHeight="1" x14ac:dyDescent="0.2">
      <c r="B31" s="190">
        <v>6158.8907030000028</v>
      </c>
      <c r="C31" s="197">
        <v>1180.2468120000008</v>
      </c>
      <c r="D31" s="197">
        <v>611.60879899999986</v>
      </c>
      <c r="E31" s="197">
        <v>4.0830190000000002</v>
      </c>
      <c r="F31" s="197">
        <v>26.734970999999998</v>
      </c>
      <c r="G31" s="197">
        <v>3407.5800589999972</v>
      </c>
      <c r="H31" s="211">
        <v>71817.900377000056</v>
      </c>
      <c r="J31" s="1" t="s">
        <v>534</v>
      </c>
    </row>
    <row r="32" spans="2:10" ht="12" customHeight="1" x14ac:dyDescent="0.2">
      <c r="B32" s="190">
        <v>68.458463999999992</v>
      </c>
      <c r="C32" s="197">
        <v>3.2066889999999999</v>
      </c>
      <c r="D32" s="197">
        <v>3.79E-4</v>
      </c>
      <c r="E32" s="197">
        <v>4.4943999999999998E-2</v>
      </c>
      <c r="F32" s="197">
        <v>0</v>
      </c>
      <c r="G32" s="197">
        <v>0.12135799999999999</v>
      </c>
      <c r="H32" s="211">
        <v>0</v>
      </c>
      <c r="J32" s="1" t="s">
        <v>536</v>
      </c>
    </row>
    <row r="33" spans="2:10" ht="12" customHeight="1" x14ac:dyDescent="0.2">
      <c r="B33" s="190">
        <v>42783.966336999976</v>
      </c>
      <c r="C33" s="197">
        <v>7459.2290810000004</v>
      </c>
      <c r="D33" s="197">
        <v>632.5468050000004</v>
      </c>
      <c r="E33" s="197">
        <v>89.246438999999981</v>
      </c>
      <c r="F33" s="197">
        <v>137.7169879999999</v>
      </c>
      <c r="G33" s="197">
        <v>13951.824577000005</v>
      </c>
      <c r="H33" s="211">
        <v>103.13552200000004</v>
      </c>
      <c r="J33" s="1" t="s">
        <v>537</v>
      </c>
    </row>
    <row r="34" spans="2:10" ht="12" customHeight="1" x14ac:dyDescent="0.2">
      <c r="B34" s="190">
        <v>1046.5115760000003</v>
      </c>
      <c r="C34" s="197">
        <v>2174.4747560000023</v>
      </c>
      <c r="D34" s="197">
        <v>521.00272899999993</v>
      </c>
      <c r="E34" s="197">
        <v>0</v>
      </c>
      <c r="F34" s="197">
        <v>1.6050460000000002</v>
      </c>
      <c r="G34" s="197">
        <v>879.04740399999991</v>
      </c>
      <c r="H34" s="211">
        <v>3.4984000000000008E-2</v>
      </c>
      <c r="J34" s="1" t="s">
        <v>538</v>
      </c>
    </row>
    <row r="35" spans="2:10" ht="12" customHeight="1" x14ac:dyDescent="0.2">
      <c r="B35" s="190">
        <v>17.873052999999995</v>
      </c>
      <c r="C35" s="197">
        <v>9.3301070000000017</v>
      </c>
      <c r="D35" s="197">
        <v>7.9299999999999998E-4</v>
      </c>
      <c r="E35" s="197">
        <v>4.0000000000000002E-4</v>
      </c>
      <c r="F35" s="197">
        <v>1.732774</v>
      </c>
      <c r="G35" s="197">
        <v>1.290279</v>
      </c>
      <c r="H35" s="211">
        <v>0</v>
      </c>
      <c r="J35" s="1" t="s">
        <v>539</v>
      </c>
    </row>
    <row r="36" spans="2:10" ht="12" customHeight="1" x14ac:dyDescent="0.2">
      <c r="B36" s="190">
        <v>1752.0187820000017</v>
      </c>
      <c r="C36" s="197">
        <v>291.21340200000003</v>
      </c>
      <c r="D36" s="197">
        <v>2.5999999999999999E-2</v>
      </c>
      <c r="E36" s="197">
        <v>0</v>
      </c>
      <c r="F36" s="197">
        <v>1.882E-3</v>
      </c>
      <c r="G36" s="197">
        <v>68.162086000000002</v>
      </c>
      <c r="H36" s="211">
        <v>7.4066999999999994E-2</v>
      </c>
      <c r="J36" s="1" t="s">
        <v>540</v>
      </c>
    </row>
    <row r="37" spans="2:10" ht="12" customHeight="1" x14ac:dyDescent="0.2">
      <c r="B37" s="190">
        <v>35896.908508999972</v>
      </c>
      <c r="C37" s="197">
        <v>7260.5544280000104</v>
      </c>
      <c r="D37" s="197">
        <v>1843.5700800000004</v>
      </c>
      <c r="E37" s="197">
        <v>391.09593700000022</v>
      </c>
      <c r="F37" s="197">
        <v>9.9043029999999987</v>
      </c>
      <c r="G37" s="197">
        <v>4490.8006420000002</v>
      </c>
      <c r="H37" s="211">
        <v>28.201476</v>
      </c>
      <c r="J37" s="1" t="s">
        <v>541</v>
      </c>
    </row>
    <row r="38" spans="2:10" ht="12" customHeight="1" x14ac:dyDescent="0.2">
      <c r="B38" s="190">
        <v>479.73922999999974</v>
      </c>
      <c r="C38" s="197">
        <v>212.28413299999991</v>
      </c>
      <c r="D38" s="197">
        <v>101.53241299999993</v>
      </c>
      <c r="E38" s="197">
        <v>2.8703999999999997E-2</v>
      </c>
      <c r="F38" s="197">
        <v>0.9003460000000002</v>
      </c>
      <c r="G38" s="197">
        <v>287.72869400000008</v>
      </c>
      <c r="H38" s="211">
        <v>0.73562700000000003</v>
      </c>
      <c r="J38" s="1" t="s">
        <v>542</v>
      </c>
    </row>
    <row r="39" spans="2:10" ht="12" customHeight="1" x14ac:dyDescent="0.2">
      <c r="B39" s="190">
        <v>8447.5641480000031</v>
      </c>
      <c r="C39" s="197">
        <v>2607.2038659999994</v>
      </c>
      <c r="D39" s="197">
        <v>75.554688999999996</v>
      </c>
      <c r="E39" s="197">
        <v>6.0228729999999997</v>
      </c>
      <c r="F39" s="197">
        <v>0.3323259999999999</v>
      </c>
      <c r="G39" s="197">
        <v>242.14744900000002</v>
      </c>
      <c r="H39" s="211">
        <v>3.0394690000000004</v>
      </c>
      <c r="J39" s="1" t="s">
        <v>543</v>
      </c>
    </row>
    <row r="40" spans="2:10" ht="12" customHeight="1" x14ac:dyDescent="0.2">
      <c r="B40" s="190">
        <v>221.18034800000004</v>
      </c>
      <c r="C40" s="197">
        <v>9.0941040000000033</v>
      </c>
      <c r="D40" s="197">
        <v>1.0207000000000001E-2</v>
      </c>
      <c r="E40" s="197">
        <v>0</v>
      </c>
      <c r="F40" s="197">
        <v>0</v>
      </c>
      <c r="G40" s="197">
        <v>30.193752000000003</v>
      </c>
      <c r="H40" s="211">
        <v>0</v>
      </c>
      <c r="J40" s="1" t="s">
        <v>544</v>
      </c>
    </row>
    <row r="41" spans="2:10" ht="12" customHeight="1" x14ac:dyDescent="0.2">
      <c r="B41" s="190">
        <v>288.02363199999996</v>
      </c>
      <c r="C41" s="197">
        <v>92.976654000000011</v>
      </c>
      <c r="D41" s="197">
        <v>21.057207999999996</v>
      </c>
      <c r="E41" s="197">
        <v>0</v>
      </c>
      <c r="F41" s="197">
        <v>0.33333299999999993</v>
      </c>
      <c r="G41" s="197">
        <v>618.5102999999998</v>
      </c>
      <c r="H41" s="211">
        <v>2.1186470000000006</v>
      </c>
      <c r="J41" s="1" t="s">
        <v>545</v>
      </c>
    </row>
    <row r="42" spans="2:10" ht="12" customHeight="1" x14ac:dyDescent="0.2">
      <c r="B42" s="190">
        <v>9458.367361000006</v>
      </c>
      <c r="C42" s="197">
        <v>370.22564599999987</v>
      </c>
      <c r="D42" s="197">
        <v>0.204734</v>
      </c>
      <c r="E42" s="197">
        <v>553.74670000000015</v>
      </c>
      <c r="F42" s="197">
        <v>5.2436999999999998E-2</v>
      </c>
      <c r="G42" s="197">
        <v>177.91369299999994</v>
      </c>
      <c r="H42" s="211">
        <v>0</v>
      </c>
      <c r="J42" s="1" t="s">
        <v>546</v>
      </c>
    </row>
    <row r="43" spans="2:10" ht="12" customHeight="1" x14ac:dyDescent="0.2">
      <c r="B43" s="190">
        <v>1079.9085960000007</v>
      </c>
      <c r="C43" s="197">
        <v>76.95078799999996</v>
      </c>
      <c r="D43" s="197">
        <v>4.9251339999999999</v>
      </c>
      <c r="E43" s="197">
        <v>0.49558099999999988</v>
      </c>
      <c r="F43" s="197">
        <v>0</v>
      </c>
      <c r="G43" s="197">
        <v>23.128563999999997</v>
      </c>
      <c r="H43" s="211">
        <v>0</v>
      </c>
      <c r="J43" s="1" t="s">
        <v>547</v>
      </c>
    </row>
    <row r="44" spans="2:10" ht="12" customHeight="1" x14ac:dyDescent="0.2">
      <c r="B44" s="190">
        <v>3077.0055140000027</v>
      </c>
      <c r="C44" s="197">
        <v>71.300958999999992</v>
      </c>
      <c r="D44" s="197">
        <v>6.4999999999999994E-5</v>
      </c>
      <c r="E44" s="197">
        <v>17.003989000000001</v>
      </c>
      <c r="F44" s="197">
        <v>0</v>
      </c>
      <c r="G44" s="197">
        <v>31.966515000000012</v>
      </c>
      <c r="H44" s="211">
        <v>0</v>
      </c>
      <c r="J44" s="1" t="s">
        <v>548</v>
      </c>
    </row>
    <row r="45" spans="2:10" ht="12" customHeight="1" x14ac:dyDescent="0.2">
      <c r="B45" s="190">
        <v>726.15239399999973</v>
      </c>
      <c r="C45" s="197">
        <v>257.73178699999994</v>
      </c>
      <c r="D45" s="197">
        <v>2.7338040000000001</v>
      </c>
      <c r="E45" s="197">
        <v>7.5119999999999996E-3</v>
      </c>
      <c r="F45" s="197">
        <v>25.656369000000002</v>
      </c>
      <c r="G45" s="197">
        <v>60.413697999999989</v>
      </c>
      <c r="H45" s="211">
        <v>6.9080000000000003E-2</v>
      </c>
      <c r="J45" s="1" t="s">
        <v>550</v>
      </c>
    </row>
    <row r="46" spans="2:10" ht="12" customHeight="1" x14ac:dyDescent="0.2">
      <c r="B46" s="190">
        <v>203395.8393900001</v>
      </c>
      <c r="C46" s="197">
        <v>78796.914654999971</v>
      </c>
      <c r="D46" s="197">
        <v>97180.804385000069</v>
      </c>
      <c r="E46" s="197">
        <v>1410.2341230000002</v>
      </c>
      <c r="F46" s="197">
        <v>58706.671169000001</v>
      </c>
      <c r="G46" s="197">
        <v>346254.45857800008</v>
      </c>
      <c r="H46" s="211">
        <v>40788.409108000007</v>
      </c>
      <c r="J46" s="1" t="s">
        <v>551</v>
      </c>
    </row>
    <row r="47" spans="2:10" ht="12" customHeight="1" x14ac:dyDescent="0.2">
      <c r="B47" s="190">
        <v>750.12619000000018</v>
      </c>
      <c r="C47" s="197">
        <v>16.311950999999997</v>
      </c>
      <c r="D47" s="197">
        <v>0</v>
      </c>
      <c r="E47" s="197">
        <v>35.186918999999996</v>
      </c>
      <c r="F47" s="197">
        <v>0</v>
      </c>
      <c r="G47" s="197">
        <v>8.0355249999999998</v>
      </c>
      <c r="H47" s="211">
        <v>0</v>
      </c>
      <c r="J47" s="1" t="s">
        <v>552</v>
      </c>
    </row>
    <row r="48" spans="2:10" ht="12" customHeight="1" x14ac:dyDescent="0.2">
      <c r="B48" s="190">
        <v>2882.4338679999969</v>
      </c>
      <c r="C48" s="197">
        <v>1447.0829829999993</v>
      </c>
      <c r="D48" s="197">
        <v>51.175256999999995</v>
      </c>
      <c r="E48" s="197">
        <v>1.0541E-2</v>
      </c>
      <c r="F48" s="197">
        <v>2.1133449999999998</v>
      </c>
      <c r="G48" s="197">
        <v>1769.4265010000006</v>
      </c>
      <c r="H48" s="211">
        <v>5.3200000000000003E-4</v>
      </c>
      <c r="J48" s="1" t="s">
        <v>554</v>
      </c>
    </row>
    <row r="49" spans="1:11" ht="12" customHeight="1" x14ac:dyDescent="0.2">
      <c r="B49" s="190">
        <v>36999.359060000024</v>
      </c>
      <c r="C49" s="197">
        <v>10490.508467000011</v>
      </c>
      <c r="D49" s="197">
        <v>1217.2147330000003</v>
      </c>
      <c r="E49" s="197">
        <v>27.709380999999993</v>
      </c>
      <c r="F49" s="197">
        <v>17.147436000000003</v>
      </c>
      <c r="G49" s="197">
        <v>3574.0669869999997</v>
      </c>
      <c r="H49" s="211">
        <v>0.29126999999999997</v>
      </c>
      <c r="J49" s="1" t="s">
        <v>555</v>
      </c>
    </row>
    <row r="50" spans="1:11" ht="12" customHeight="1" x14ac:dyDescent="0.2">
      <c r="B50" s="190">
        <v>19539.550950999987</v>
      </c>
      <c r="C50" s="197">
        <v>4201.8772790000003</v>
      </c>
      <c r="D50" s="197">
        <v>134.20587599999999</v>
      </c>
      <c r="E50" s="197">
        <v>41.315136000000003</v>
      </c>
      <c r="F50" s="197">
        <v>1.1849580000000002</v>
      </c>
      <c r="G50" s="197">
        <v>1397.2864510000002</v>
      </c>
      <c r="H50" s="211">
        <v>1.1325909999999997</v>
      </c>
      <c r="J50" s="1" t="s">
        <v>556</v>
      </c>
    </row>
    <row r="51" spans="1:11" ht="12" customHeight="1" x14ac:dyDescent="0.2">
      <c r="B51" s="190">
        <v>141338.19685199994</v>
      </c>
      <c r="C51" s="197">
        <v>31912.556110000005</v>
      </c>
      <c r="D51" s="197">
        <v>4262.2682079999995</v>
      </c>
      <c r="E51" s="197">
        <v>1019.426278</v>
      </c>
      <c r="F51" s="197">
        <v>1408.934917000001</v>
      </c>
      <c r="G51" s="197">
        <v>39933.98621000001</v>
      </c>
      <c r="H51" s="211">
        <v>1856.4078240000008</v>
      </c>
      <c r="J51" s="1" t="s">
        <v>557</v>
      </c>
    </row>
    <row r="52" spans="1:11" ht="12" customHeight="1" x14ac:dyDescent="0.2">
      <c r="B52" s="190">
        <v>1194.9266789999999</v>
      </c>
      <c r="C52" s="197">
        <v>218.32592500000004</v>
      </c>
      <c r="D52" s="197">
        <v>85.245579000000006</v>
      </c>
      <c r="E52" s="197">
        <v>0</v>
      </c>
      <c r="F52" s="197">
        <v>3.8779059999999999</v>
      </c>
      <c r="G52" s="197">
        <v>1157.8318360000007</v>
      </c>
      <c r="H52" s="211">
        <v>6.1928109999999972</v>
      </c>
      <c r="J52" s="1" t="s">
        <v>558</v>
      </c>
    </row>
    <row r="53" spans="1:11" ht="12" customHeight="1" x14ac:dyDescent="0.2">
      <c r="B53" s="190">
        <v>8465.7163060000039</v>
      </c>
      <c r="C53" s="197">
        <v>1121.2161540000002</v>
      </c>
      <c r="D53" s="197">
        <v>0.05</v>
      </c>
      <c r="E53" s="197">
        <v>0</v>
      </c>
      <c r="F53" s="197">
        <v>0</v>
      </c>
      <c r="G53" s="197">
        <v>313.42346900000018</v>
      </c>
      <c r="H53" s="211">
        <v>0</v>
      </c>
      <c r="J53" s="1" t="s">
        <v>559</v>
      </c>
    </row>
    <row r="54" spans="1:11" ht="12" customHeight="1" x14ac:dyDescent="0.2">
      <c r="B54" s="190">
        <v>9918.422579</v>
      </c>
      <c r="C54" s="197">
        <v>4316.4601950000006</v>
      </c>
      <c r="D54" s="197">
        <v>498.12698699999981</v>
      </c>
      <c r="E54" s="197">
        <v>14.514600999999999</v>
      </c>
      <c r="F54" s="197">
        <v>940.42443200000025</v>
      </c>
      <c r="G54" s="197">
        <v>1073.8236460000001</v>
      </c>
      <c r="H54" s="211">
        <v>224.52925000000002</v>
      </c>
      <c r="J54" s="1" t="s">
        <v>560</v>
      </c>
    </row>
    <row r="55" spans="1:11" ht="12" customHeight="1" x14ac:dyDescent="0.2">
      <c r="B55" s="190">
        <v>1587107.4564999994</v>
      </c>
      <c r="C55" s="197">
        <v>661152.43575000018</v>
      </c>
      <c r="D55" s="197">
        <v>126973.65174999996</v>
      </c>
      <c r="E55" s="197">
        <v>23459.196750000021</v>
      </c>
      <c r="F55" s="197">
        <v>60300.673750000002</v>
      </c>
      <c r="G55" s="197">
        <v>777134.64374999946</v>
      </c>
      <c r="H55" s="211">
        <v>61745.820749999977</v>
      </c>
      <c r="J55" s="1" t="s">
        <v>561</v>
      </c>
    </row>
    <row r="56" spans="1:11" ht="12" customHeight="1" x14ac:dyDescent="0.2">
      <c r="B56" s="224">
        <v>639687.0909079999</v>
      </c>
      <c r="C56" s="197">
        <v>244641.79545299991</v>
      </c>
      <c r="D56" s="197">
        <v>53367.477271000011</v>
      </c>
      <c r="E56" s="197">
        <v>7332.1136359999973</v>
      </c>
      <c r="F56" s="197">
        <v>21876.613635000002</v>
      </c>
      <c r="G56" s="197">
        <v>368916.77272700024</v>
      </c>
      <c r="H56" s="211">
        <v>20112.954544999993</v>
      </c>
      <c r="J56" s="1" t="s">
        <v>562</v>
      </c>
    </row>
    <row r="57" spans="1:11" ht="42" customHeight="1" x14ac:dyDescent="0.2">
      <c r="A57" s="191"/>
      <c r="B57" s="451" t="s">
        <v>481</v>
      </c>
      <c r="C57" s="451"/>
      <c r="D57" s="451"/>
      <c r="E57" s="451"/>
      <c r="F57" s="451"/>
      <c r="G57" s="451"/>
      <c r="H57" s="451"/>
      <c r="I57" s="451"/>
      <c r="J57" s="451"/>
      <c r="K57" s="191"/>
    </row>
  </sheetData>
  <mergeCells count="3">
    <mergeCell ref="B3:H3"/>
    <mergeCell ref="B1:I1"/>
    <mergeCell ref="B57:J57"/>
  </mergeCells>
  <phoneticPr fontId="0" type="noConversion"/>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J57"/>
  <sheetViews>
    <sheetView showGridLines="0" zoomScaleNormal="100" zoomScaleSheetLayoutView="100" workbookViewId="0"/>
  </sheetViews>
  <sheetFormatPr defaultColWidth="9.140625" defaultRowHeight="12" x14ac:dyDescent="0.2"/>
  <cols>
    <col min="1" max="1" width="1.7109375" style="2" customWidth="1"/>
    <col min="2" max="2" width="34.5703125" style="2" customWidth="1"/>
    <col min="3" max="9" width="8.7109375" style="2" customWidth="1"/>
    <col min="10" max="10" width="1.7109375" style="2" customWidth="1"/>
    <col min="11" max="16384" width="9.140625" style="2"/>
  </cols>
  <sheetData>
    <row r="1" spans="1:10" s="74" customFormat="1" ht="16.5" customHeight="1" x14ac:dyDescent="0.3">
      <c r="A1" s="132"/>
      <c r="B1" s="453" t="s">
        <v>265</v>
      </c>
      <c r="C1" s="453"/>
      <c r="D1" s="453"/>
      <c r="E1" s="453"/>
      <c r="F1" s="453"/>
      <c r="G1" s="453"/>
      <c r="H1" s="453"/>
      <c r="I1" s="453"/>
      <c r="J1" s="66"/>
    </row>
    <row r="2" spans="1:10" s="133" customFormat="1" ht="21" customHeight="1" x14ac:dyDescent="0.2">
      <c r="A2" s="174"/>
      <c r="B2" s="218" t="s">
        <v>563</v>
      </c>
      <c r="C2" s="218"/>
      <c r="D2" s="218"/>
      <c r="E2" s="218"/>
      <c r="F2" s="218"/>
      <c r="G2" s="218"/>
      <c r="H2" s="218"/>
      <c r="I2" s="219" t="s">
        <v>136</v>
      </c>
    </row>
    <row r="3" spans="1:10" ht="12" customHeight="1" x14ac:dyDescent="0.2">
      <c r="A3" s="221"/>
      <c r="B3" s="223"/>
      <c r="C3" s="449" t="s">
        <v>311</v>
      </c>
      <c r="D3" s="450"/>
      <c r="E3" s="450"/>
      <c r="F3" s="450"/>
      <c r="G3" s="450"/>
      <c r="H3" s="450"/>
      <c r="I3" s="450"/>
      <c r="J3" s="191"/>
    </row>
    <row r="4" spans="1:10" ht="30" customHeight="1" x14ac:dyDescent="0.2">
      <c r="A4" s="222"/>
      <c r="B4" s="192"/>
      <c r="C4" s="179" t="s">
        <v>39</v>
      </c>
      <c r="D4" s="179" t="s">
        <v>40</v>
      </c>
      <c r="E4" s="179" t="s">
        <v>41</v>
      </c>
      <c r="F4" s="179" t="s">
        <v>43</v>
      </c>
      <c r="G4" s="179" t="s">
        <v>44</v>
      </c>
      <c r="H4" s="179" t="s">
        <v>29</v>
      </c>
      <c r="I4" s="180" t="s">
        <v>46</v>
      </c>
      <c r="J4" s="176"/>
    </row>
    <row r="5" spans="1:10" ht="12" customHeight="1" x14ac:dyDescent="0.25">
      <c r="A5" s="198"/>
      <c r="B5" s="1" t="s">
        <v>507</v>
      </c>
      <c r="C5" s="210">
        <v>3.506E-3</v>
      </c>
      <c r="D5" s="210">
        <v>6.0522999999999993E-2</v>
      </c>
      <c r="E5" s="210">
        <v>1.668E-3</v>
      </c>
      <c r="F5" s="210">
        <v>0</v>
      </c>
      <c r="G5" s="210">
        <v>0</v>
      </c>
      <c r="H5" s="210">
        <v>7.9606999999999997E-2</v>
      </c>
      <c r="I5" s="196">
        <v>0</v>
      </c>
    </row>
    <row r="6" spans="1:10" ht="12" customHeight="1" x14ac:dyDescent="0.2">
      <c r="A6" s="133"/>
      <c r="B6" s="1" t="s">
        <v>508</v>
      </c>
      <c r="C6" s="211">
        <v>615.52485400000012</v>
      </c>
      <c r="D6" s="211">
        <v>799.51155900000026</v>
      </c>
      <c r="E6" s="211">
        <v>15753.114567000002</v>
      </c>
      <c r="F6" s="211">
        <v>195.0268190000001</v>
      </c>
      <c r="G6" s="211">
        <v>0</v>
      </c>
      <c r="H6" s="211">
        <v>1434.5442729999995</v>
      </c>
      <c r="I6" s="197">
        <v>2487.5930219999991</v>
      </c>
    </row>
    <row r="7" spans="1:10" ht="12" customHeight="1" x14ac:dyDescent="0.2">
      <c r="A7" s="133"/>
      <c r="B7" s="1" t="s">
        <v>509</v>
      </c>
      <c r="C7" s="211">
        <v>34.454056000000008</v>
      </c>
      <c r="D7" s="211">
        <v>302.25778000000008</v>
      </c>
      <c r="E7" s="211">
        <v>58.392569999999999</v>
      </c>
      <c r="F7" s="211">
        <v>572.15264300000013</v>
      </c>
      <c r="G7" s="211">
        <v>25.459164999999995</v>
      </c>
      <c r="H7" s="211">
        <v>129.34064099999992</v>
      </c>
      <c r="I7" s="197">
        <v>44.890668999999995</v>
      </c>
    </row>
    <row r="8" spans="1:10" ht="12" customHeight="1" x14ac:dyDescent="0.2">
      <c r="A8" s="133"/>
      <c r="B8" s="1" t="s">
        <v>510</v>
      </c>
      <c r="C8" s="211">
        <v>0</v>
      </c>
      <c r="D8" s="211">
        <v>5.0007330000000003</v>
      </c>
      <c r="E8" s="211">
        <v>7.272494</v>
      </c>
      <c r="F8" s="211">
        <v>0</v>
      </c>
      <c r="G8" s="211">
        <v>0</v>
      </c>
      <c r="H8" s="211">
        <v>0.48782599999999998</v>
      </c>
      <c r="I8" s="197">
        <v>0.45231100000000019</v>
      </c>
    </row>
    <row r="9" spans="1:10" ht="12" customHeight="1" x14ac:dyDescent="0.2">
      <c r="A9" s="133"/>
      <c r="B9" s="1" t="s">
        <v>511</v>
      </c>
      <c r="C9" s="211">
        <v>106.90064899999997</v>
      </c>
      <c r="D9" s="211">
        <v>453.88109499999979</v>
      </c>
      <c r="E9" s="211">
        <v>156.78729799999999</v>
      </c>
      <c r="F9" s="211">
        <v>1223.9767180000006</v>
      </c>
      <c r="G9" s="211">
        <v>0</v>
      </c>
      <c r="H9" s="211">
        <v>401.61131400000028</v>
      </c>
      <c r="I9" s="197">
        <v>208.69176199999995</v>
      </c>
    </row>
    <row r="10" spans="1:10" ht="12" customHeight="1" x14ac:dyDescent="0.2">
      <c r="A10" s="133"/>
      <c r="B10" s="1" t="s">
        <v>512</v>
      </c>
      <c r="C10" s="211">
        <v>1417.4991840000002</v>
      </c>
      <c r="D10" s="211">
        <v>70.90448499999998</v>
      </c>
      <c r="E10" s="211">
        <v>118.68123700000001</v>
      </c>
      <c r="F10" s="211">
        <v>47.296077000000011</v>
      </c>
      <c r="G10" s="211">
        <v>0</v>
      </c>
      <c r="H10" s="211">
        <v>345.63457900000014</v>
      </c>
      <c r="I10" s="197">
        <v>341.83474700000005</v>
      </c>
    </row>
    <row r="11" spans="1:10" ht="12" customHeight="1" x14ac:dyDescent="0.2">
      <c r="A11" s="133"/>
      <c r="B11" s="1" t="s">
        <v>513</v>
      </c>
      <c r="C11" s="211">
        <v>0</v>
      </c>
      <c r="D11" s="211">
        <v>0.47956999999999994</v>
      </c>
      <c r="E11" s="211">
        <v>0</v>
      </c>
      <c r="F11" s="211">
        <v>2.1800220000000001</v>
      </c>
      <c r="G11" s="211">
        <v>3.1000000000000001E-5</v>
      </c>
      <c r="H11" s="211">
        <v>0.26220700000000002</v>
      </c>
      <c r="I11" s="197">
        <v>0</v>
      </c>
    </row>
    <row r="12" spans="1:10" ht="12" customHeight="1" x14ac:dyDescent="0.2">
      <c r="A12" s="133"/>
      <c r="B12" s="1" t="s">
        <v>514</v>
      </c>
      <c r="C12" s="211">
        <v>11497.278546000003</v>
      </c>
      <c r="D12" s="211">
        <v>1465.0613209999997</v>
      </c>
      <c r="E12" s="211">
        <v>1689.2637750000006</v>
      </c>
      <c r="F12" s="211">
        <v>229.68704699999989</v>
      </c>
      <c r="G12" s="211">
        <v>0</v>
      </c>
      <c r="H12" s="211">
        <v>1379.220747000001</v>
      </c>
      <c r="I12" s="197">
        <v>755.11019500000009</v>
      </c>
    </row>
    <row r="13" spans="1:10" ht="12" customHeight="1" x14ac:dyDescent="0.2">
      <c r="A13" s="133"/>
      <c r="B13" s="1" t="s">
        <v>515</v>
      </c>
      <c r="C13" s="211">
        <v>8.6991609999999966</v>
      </c>
      <c r="D13" s="211">
        <v>0.84979600000000022</v>
      </c>
      <c r="E13" s="211">
        <v>4.7306999999999988E-2</v>
      </c>
      <c r="F13" s="211">
        <v>0</v>
      </c>
      <c r="G13" s="211">
        <v>0</v>
      </c>
      <c r="H13" s="211">
        <v>4.4365789999999992</v>
      </c>
      <c r="I13" s="197">
        <v>0</v>
      </c>
    </row>
    <row r="14" spans="1:10" ht="12" customHeight="1" x14ac:dyDescent="0.2">
      <c r="A14" s="133"/>
      <c r="B14" s="1" t="s">
        <v>516</v>
      </c>
      <c r="C14" s="211">
        <v>15.287212999999999</v>
      </c>
      <c r="D14" s="211">
        <v>5.9489620000000007</v>
      </c>
      <c r="E14" s="211">
        <v>470.69953400000014</v>
      </c>
      <c r="F14" s="211">
        <v>19.814247999999999</v>
      </c>
      <c r="G14" s="211">
        <v>86.966124999999991</v>
      </c>
      <c r="H14" s="211">
        <v>58.654384</v>
      </c>
      <c r="I14" s="197">
        <v>359.60521699999998</v>
      </c>
    </row>
    <row r="15" spans="1:10" ht="12" customHeight="1" x14ac:dyDescent="0.25">
      <c r="A15" s="198"/>
      <c r="B15" s="1" t="s">
        <v>517</v>
      </c>
      <c r="C15" s="211">
        <v>47.907478999999995</v>
      </c>
      <c r="D15" s="211">
        <v>0.58437999999999979</v>
      </c>
      <c r="E15" s="211">
        <v>584.93802999999991</v>
      </c>
      <c r="F15" s="211">
        <v>5.1897089999999979</v>
      </c>
      <c r="G15" s="211">
        <v>0</v>
      </c>
      <c r="H15" s="211">
        <v>8.763300000000001</v>
      </c>
      <c r="I15" s="197">
        <v>613.08056800000031</v>
      </c>
    </row>
    <row r="16" spans="1:10" ht="12" customHeight="1" x14ac:dyDescent="0.2">
      <c r="A16" s="199"/>
      <c r="B16" s="1" t="s">
        <v>518</v>
      </c>
      <c r="C16" s="211">
        <v>25.854698999999997</v>
      </c>
      <c r="D16" s="211">
        <v>3.7160000000000001E-3</v>
      </c>
      <c r="E16" s="211">
        <v>0</v>
      </c>
      <c r="F16" s="211">
        <v>0</v>
      </c>
      <c r="G16" s="211">
        <v>0</v>
      </c>
      <c r="H16" s="211">
        <v>3.6653000000000005E-2</v>
      </c>
      <c r="I16" s="197">
        <v>0</v>
      </c>
    </row>
    <row r="17" spans="1:9" ht="12" customHeight="1" x14ac:dyDescent="0.2">
      <c r="A17" s="199"/>
      <c r="B17" s="1" t="s">
        <v>519</v>
      </c>
      <c r="C17" s="211">
        <v>16.471499999999999</v>
      </c>
      <c r="D17" s="211">
        <v>53.133491999999997</v>
      </c>
      <c r="E17" s="211">
        <v>9.4201999999999994E-2</v>
      </c>
      <c r="F17" s="211">
        <v>285.50727999999998</v>
      </c>
      <c r="G17" s="211">
        <v>4.1132999999999996E-2</v>
      </c>
      <c r="H17" s="211">
        <v>6.402832000000001</v>
      </c>
      <c r="I17" s="197">
        <v>5.2760000000000003E-3</v>
      </c>
    </row>
    <row r="18" spans="1:9" ht="12" customHeight="1" x14ac:dyDescent="0.2">
      <c r="A18" s="199"/>
      <c r="B18" s="1" t="s">
        <v>520</v>
      </c>
      <c r="C18" s="211">
        <v>266.45298199999985</v>
      </c>
      <c r="D18" s="211">
        <v>11428.470195</v>
      </c>
      <c r="E18" s="211">
        <v>348.55297399999995</v>
      </c>
      <c r="F18" s="211">
        <v>817.21095000000037</v>
      </c>
      <c r="G18" s="211">
        <v>0</v>
      </c>
      <c r="H18" s="211">
        <v>12747.447570000004</v>
      </c>
      <c r="I18" s="197">
        <v>319.04814600000003</v>
      </c>
    </row>
    <row r="19" spans="1:9" ht="12" customHeight="1" x14ac:dyDescent="0.2">
      <c r="A19" s="199"/>
      <c r="B19" s="1" t="s">
        <v>522</v>
      </c>
      <c r="C19" s="211">
        <v>76.970498000000006</v>
      </c>
      <c r="D19" s="211">
        <v>1053.2110849999999</v>
      </c>
      <c r="E19" s="211">
        <v>56.925052999999998</v>
      </c>
      <c r="F19" s="211">
        <v>467.781137</v>
      </c>
      <c r="G19" s="211">
        <v>1.2561500000000001</v>
      </c>
      <c r="H19" s="211">
        <v>1178.3302559999995</v>
      </c>
      <c r="I19" s="197">
        <v>28.267538999999989</v>
      </c>
    </row>
    <row r="20" spans="1:9" ht="12" customHeight="1" x14ac:dyDescent="0.2">
      <c r="A20" s="199"/>
      <c r="B20" s="1" t="s">
        <v>523</v>
      </c>
      <c r="C20" s="211">
        <v>3974.3028349999995</v>
      </c>
      <c r="D20" s="211">
        <v>2885.1194250000008</v>
      </c>
      <c r="E20" s="211">
        <v>794.52754300000026</v>
      </c>
      <c r="F20" s="211">
        <v>2657.4596039999983</v>
      </c>
      <c r="G20" s="211">
        <v>16.885846999999991</v>
      </c>
      <c r="H20" s="211">
        <v>6130.6520750000027</v>
      </c>
      <c r="I20" s="197">
        <v>1936.2306380000009</v>
      </c>
    </row>
    <row r="21" spans="1:9" ht="12" customHeight="1" x14ac:dyDescent="0.2">
      <c r="A21" s="199"/>
      <c r="B21" s="1" t="s">
        <v>524</v>
      </c>
      <c r="C21" s="211">
        <v>2570.8707280000017</v>
      </c>
      <c r="D21" s="211">
        <v>5647.0340330000054</v>
      </c>
      <c r="E21" s="211">
        <v>1632.5882640000007</v>
      </c>
      <c r="F21" s="211">
        <v>9256.1003030000065</v>
      </c>
      <c r="G21" s="211">
        <v>155.92836100000005</v>
      </c>
      <c r="H21" s="211">
        <v>8137.3808320000007</v>
      </c>
      <c r="I21" s="197">
        <v>2645.439426999998</v>
      </c>
    </row>
    <row r="22" spans="1:9" ht="12" customHeight="1" x14ac:dyDescent="0.2">
      <c r="A22" s="199"/>
      <c r="B22" s="1" t="s">
        <v>525</v>
      </c>
      <c r="C22" s="211">
        <v>0</v>
      </c>
      <c r="D22" s="211">
        <v>6.4895799999999992</v>
      </c>
      <c r="E22" s="211">
        <v>2.7728330000000003</v>
      </c>
      <c r="F22" s="211">
        <v>2.6223679999999998</v>
      </c>
      <c r="G22" s="211">
        <v>0</v>
      </c>
      <c r="H22" s="211">
        <v>1.9091859999999998</v>
      </c>
      <c r="I22" s="197">
        <v>0.37016999999999994</v>
      </c>
    </row>
    <row r="23" spans="1:9" ht="12" customHeight="1" x14ac:dyDescent="0.2">
      <c r="A23" s="199"/>
      <c r="B23" s="1" t="s">
        <v>526</v>
      </c>
      <c r="C23" s="211">
        <v>2872.089078</v>
      </c>
      <c r="D23" s="211">
        <v>1225.7102880000002</v>
      </c>
      <c r="E23" s="211">
        <v>8806.5417360000083</v>
      </c>
      <c r="F23" s="211">
        <v>923.62799799999993</v>
      </c>
      <c r="G23" s="211">
        <v>16.879525000000005</v>
      </c>
      <c r="H23" s="211">
        <v>2506.3349710000011</v>
      </c>
      <c r="I23" s="197">
        <v>24902.822893999994</v>
      </c>
    </row>
    <row r="24" spans="1:9" ht="12" customHeight="1" x14ac:dyDescent="0.2">
      <c r="A24" s="199"/>
      <c r="B24" s="1" t="s">
        <v>527</v>
      </c>
      <c r="C24" s="211">
        <v>2.8975619999999997</v>
      </c>
      <c r="D24" s="211">
        <v>22.594788999999999</v>
      </c>
      <c r="E24" s="211">
        <v>5.2374939999999999</v>
      </c>
      <c r="F24" s="211">
        <v>113.01153000000004</v>
      </c>
      <c r="G24" s="211">
        <v>30.619912000000003</v>
      </c>
      <c r="H24" s="211">
        <v>12.909120999999995</v>
      </c>
      <c r="I24" s="197">
        <v>0</v>
      </c>
    </row>
    <row r="25" spans="1:9" ht="12" customHeight="1" x14ac:dyDescent="0.2">
      <c r="A25" s="199"/>
      <c r="B25" s="1" t="s">
        <v>528</v>
      </c>
      <c r="C25" s="211">
        <v>7.0866299999999978</v>
      </c>
      <c r="D25" s="211">
        <v>14.578143000000001</v>
      </c>
      <c r="E25" s="211">
        <v>34.938420000000008</v>
      </c>
      <c r="F25" s="211">
        <v>11.271895000000001</v>
      </c>
      <c r="G25" s="211">
        <v>131.69068399999995</v>
      </c>
      <c r="H25" s="211">
        <v>47.374969999999998</v>
      </c>
      <c r="I25" s="197">
        <v>139.50421000000003</v>
      </c>
    </row>
    <row r="26" spans="1:9" ht="12" customHeight="1" x14ac:dyDescent="0.2">
      <c r="A26" s="199"/>
      <c r="B26" s="1" t="s">
        <v>529</v>
      </c>
      <c r="C26" s="211">
        <v>0</v>
      </c>
      <c r="D26" s="211">
        <v>0.20500000000000004</v>
      </c>
      <c r="E26" s="211">
        <v>4.5614070000000009</v>
      </c>
      <c r="F26" s="211">
        <v>0</v>
      </c>
      <c r="G26" s="211">
        <v>0</v>
      </c>
      <c r="H26" s="211">
        <v>0.7105539999999998</v>
      </c>
      <c r="I26" s="197">
        <v>154.48632399999994</v>
      </c>
    </row>
    <row r="27" spans="1:9" ht="12" customHeight="1" x14ac:dyDescent="0.2">
      <c r="A27" s="199"/>
      <c r="B27" s="1" t="s">
        <v>530</v>
      </c>
      <c r="C27" s="211"/>
      <c r="D27" s="211"/>
      <c r="E27" s="211"/>
      <c r="F27" s="211"/>
      <c r="G27" s="211"/>
      <c r="H27" s="211"/>
      <c r="I27" s="197"/>
    </row>
    <row r="28" spans="1:9" ht="12" customHeight="1" x14ac:dyDescent="0.2">
      <c r="A28" s="199"/>
      <c r="B28" s="1" t="s">
        <v>531</v>
      </c>
      <c r="C28" s="211">
        <v>1.4745000000000001E-2</v>
      </c>
      <c r="D28" s="211">
        <v>1.0723719999999999</v>
      </c>
      <c r="E28" s="211">
        <v>0.10857599999999998</v>
      </c>
      <c r="F28" s="211">
        <v>3.6088280000000013</v>
      </c>
      <c r="G28" s="211">
        <v>0</v>
      </c>
      <c r="H28" s="211">
        <v>1.8552590000000007</v>
      </c>
      <c r="I28" s="197">
        <v>0.49075299999999994</v>
      </c>
    </row>
    <row r="29" spans="1:9" ht="12" customHeight="1" x14ac:dyDescent="0.2">
      <c r="A29" s="199"/>
      <c r="B29" s="1" t="s">
        <v>532</v>
      </c>
      <c r="C29" s="211">
        <v>185.26710699999992</v>
      </c>
      <c r="D29" s="211">
        <v>219.89721499999987</v>
      </c>
      <c r="E29" s="211">
        <v>133.90651399999996</v>
      </c>
      <c r="F29" s="211">
        <v>477.5745750000001</v>
      </c>
      <c r="G29" s="211">
        <v>21.614395000000002</v>
      </c>
      <c r="H29" s="211">
        <v>252.22303400000001</v>
      </c>
      <c r="I29" s="197">
        <v>172.79543499999994</v>
      </c>
    </row>
    <row r="30" spans="1:9" ht="12" customHeight="1" x14ac:dyDescent="0.2">
      <c r="A30" s="199"/>
      <c r="B30" s="1" t="s">
        <v>533</v>
      </c>
      <c r="C30" s="211">
        <v>4782.9628399999983</v>
      </c>
      <c r="D30" s="211">
        <v>898.60265999999967</v>
      </c>
      <c r="E30" s="211">
        <v>7581.1983780000028</v>
      </c>
      <c r="F30" s="211">
        <v>420.60968699999978</v>
      </c>
      <c r="G30" s="211">
        <v>2.5760190000000005</v>
      </c>
      <c r="H30" s="211">
        <v>1123.5423319999998</v>
      </c>
      <c r="I30" s="197">
        <v>2720.0489390000002</v>
      </c>
    </row>
    <row r="31" spans="1:9" ht="12" customHeight="1" x14ac:dyDescent="0.2">
      <c r="A31" s="199"/>
      <c r="B31" s="1" t="s">
        <v>534</v>
      </c>
      <c r="C31" s="211">
        <v>55.388009000000004</v>
      </c>
      <c r="D31" s="211">
        <v>16.25563</v>
      </c>
      <c r="E31" s="211">
        <v>156.45538800000006</v>
      </c>
      <c r="F31" s="211">
        <v>70.87643099999994</v>
      </c>
      <c r="G31" s="211">
        <v>7.645248999999998</v>
      </c>
      <c r="H31" s="211">
        <v>182.40346299999996</v>
      </c>
      <c r="I31" s="197">
        <v>133.75358999999997</v>
      </c>
    </row>
    <row r="32" spans="1:9" ht="12" customHeight="1" x14ac:dyDescent="0.2">
      <c r="B32" s="1" t="s">
        <v>536</v>
      </c>
      <c r="C32" s="211">
        <v>0</v>
      </c>
      <c r="D32" s="211">
        <v>0.90085999999999988</v>
      </c>
      <c r="E32" s="211">
        <v>6.2200000000000005E-4</v>
      </c>
      <c r="F32" s="211">
        <v>1.6072429999999995</v>
      </c>
      <c r="G32" s="211">
        <v>0</v>
      </c>
      <c r="H32" s="211">
        <v>2.20967</v>
      </c>
      <c r="I32" s="197">
        <v>0</v>
      </c>
    </row>
    <row r="33" spans="1:9" ht="12" customHeight="1" x14ac:dyDescent="0.2">
      <c r="B33" s="1" t="s">
        <v>537</v>
      </c>
      <c r="C33" s="211">
        <v>156.63479299999995</v>
      </c>
      <c r="D33" s="211">
        <v>615.59728400000006</v>
      </c>
      <c r="E33" s="211">
        <v>153.43569199999996</v>
      </c>
      <c r="F33" s="211">
        <v>478.88983799999971</v>
      </c>
      <c r="G33" s="211">
        <v>4.9597000000000009E-2</v>
      </c>
      <c r="H33" s="211">
        <v>921.09895399999994</v>
      </c>
      <c r="I33" s="197">
        <v>406.95229100000023</v>
      </c>
    </row>
    <row r="34" spans="1:9" ht="12" customHeight="1" x14ac:dyDescent="0.2">
      <c r="B34" s="1" t="s">
        <v>538</v>
      </c>
      <c r="C34" s="211">
        <v>1.3919999999999996E-3</v>
      </c>
      <c r="D34" s="211">
        <v>1.2436590000000001</v>
      </c>
      <c r="E34" s="211">
        <v>89.527113999999997</v>
      </c>
      <c r="F34" s="211">
        <v>5.3600000000000002E-3</v>
      </c>
      <c r="G34" s="211">
        <v>0</v>
      </c>
      <c r="H34" s="211">
        <v>0.94886900000000018</v>
      </c>
      <c r="I34" s="197">
        <v>3237.8318180000019</v>
      </c>
    </row>
    <row r="35" spans="1:9" ht="12" customHeight="1" x14ac:dyDescent="0.2">
      <c r="B35" s="1" t="s">
        <v>539</v>
      </c>
      <c r="C35" s="211">
        <v>0</v>
      </c>
      <c r="D35" s="211">
        <v>2.529E-2</v>
      </c>
      <c r="E35" s="211">
        <v>2.0273000000000003E-2</v>
      </c>
      <c r="F35" s="211">
        <v>5.0010000000000002E-3</v>
      </c>
      <c r="G35" s="211">
        <v>0</v>
      </c>
      <c r="H35" s="211">
        <v>0.83228199999999986</v>
      </c>
      <c r="I35" s="197">
        <v>3.6680000000000003E-3</v>
      </c>
    </row>
    <row r="36" spans="1:9" ht="12" customHeight="1" x14ac:dyDescent="0.2">
      <c r="B36" s="1" t="s">
        <v>540</v>
      </c>
      <c r="C36" s="211">
        <v>25939.865908000025</v>
      </c>
      <c r="D36" s="211">
        <v>5.7910339999999998</v>
      </c>
      <c r="E36" s="211">
        <v>5.7840000000000009E-3</v>
      </c>
      <c r="F36" s="211">
        <v>4.8600000000000004E-2</v>
      </c>
      <c r="G36" s="211">
        <v>0.16866500000000001</v>
      </c>
      <c r="H36" s="211">
        <v>0.93370399999999998</v>
      </c>
      <c r="I36" s="197">
        <v>6.051E-3</v>
      </c>
    </row>
    <row r="37" spans="1:9" ht="12" customHeight="1" x14ac:dyDescent="0.2">
      <c r="B37" s="1" t="s">
        <v>541</v>
      </c>
      <c r="C37" s="211">
        <v>440.51372600000008</v>
      </c>
      <c r="D37" s="211">
        <v>726.80775700000072</v>
      </c>
      <c r="E37" s="211">
        <v>262.53802299999995</v>
      </c>
      <c r="F37" s="211">
        <v>1014.4089019999999</v>
      </c>
      <c r="G37" s="211">
        <v>3.0811529999999996</v>
      </c>
      <c r="H37" s="211">
        <v>1327.4633760000013</v>
      </c>
      <c r="I37" s="197">
        <v>1382.6141959999995</v>
      </c>
    </row>
    <row r="38" spans="1:9" ht="12" customHeight="1" x14ac:dyDescent="0.2">
      <c r="B38" s="1" t="s">
        <v>542</v>
      </c>
      <c r="C38" s="211">
        <v>1.0127990000000002</v>
      </c>
      <c r="D38" s="211">
        <v>1.9054940000000002</v>
      </c>
      <c r="E38" s="211">
        <v>7080.5867330000037</v>
      </c>
      <c r="F38" s="211">
        <v>1.106E-3</v>
      </c>
      <c r="G38" s="211">
        <v>0</v>
      </c>
      <c r="H38" s="211">
        <v>12.902940999999998</v>
      </c>
      <c r="I38" s="197">
        <v>9.7425759999999979</v>
      </c>
    </row>
    <row r="39" spans="1:9" ht="12" customHeight="1" x14ac:dyDescent="0.2">
      <c r="B39" s="1" t="s">
        <v>543</v>
      </c>
      <c r="C39" s="211">
        <v>5.126824</v>
      </c>
      <c r="D39" s="211">
        <v>14094.791851000002</v>
      </c>
      <c r="E39" s="211">
        <v>15.309320000000008</v>
      </c>
      <c r="F39" s="211">
        <v>290.56258200000008</v>
      </c>
      <c r="G39" s="211">
        <v>0</v>
      </c>
      <c r="H39" s="211">
        <v>1381.9648940000009</v>
      </c>
      <c r="I39" s="197">
        <v>49.896444999999993</v>
      </c>
    </row>
    <row r="40" spans="1:9" ht="12" customHeight="1" x14ac:dyDescent="0.2">
      <c r="B40" s="1" t="s">
        <v>544</v>
      </c>
      <c r="C40" s="211">
        <v>24.037545000000005</v>
      </c>
      <c r="D40" s="211">
        <v>2.4840000000000001E-3</v>
      </c>
      <c r="E40" s="211">
        <v>0</v>
      </c>
      <c r="F40" s="211">
        <v>0</v>
      </c>
      <c r="G40" s="211">
        <v>0</v>
      </c>
      <c r="H40" s="211">
        <v>8.6401000000000006E-2</v>
      </c>
      <c r="I40" s="197">
        <v>0</v>
      </c>
    </row>
    <row r="41" spans="1:9" ht="12" customHeight="1" x14ac:dyDescent="0.2">
      <c r="B41" s="1" t="s">
        <v>545</v>
      </c>
      <c r="C41" s="211">
        <v>0</v>
      </c>
      <c r="D41" s="211">
        <v>0</v>
      </c>
      <c r="E41" s="211">
        <v>5.8759960000000007</v>
      </c>
      <c r="F41" s="211">
        <v>0</v>
      </c>
      <c r="G41" s="211">
        <v>0</v>
      </c>
      <c r="H41" s="211">
        <v>3.8170000000000009E-2</v>
      </c>
      <c r="I41" s="197">
        <v>24.240708999999999</v>
      </c>
    </row>
    <row r="42" spans="1:9" ht="12" customHeight="1" x14ac:dyDescent="0.2">
      <c r="A42" s="133"/>
      <c r="B42" s="1" t="s">
        <v>546</v>
      </c>
      <c r="C42" s="211">
        <v>0.67827200000000021</v>
      </c>
      <c r="D42" s="211">
        <v>57.98164899999999</v>
      </c>
      <c r="E42" s="211">
        <v>1.8377379999999994</v>
      </c>
      <c r="F42" s="211">
        <v>9822.6767170000003</v>
      </c>
      <c r="G42" s="211">
        <v>7.2559999999999999E-2</v>
      </c>
      <c r="H42" s="211">
        <v>49.97750299999997</v>
      </c>
      <c r="I42" s="197">
        <v>0.12539199999999998</v>
      </c>
    </row>
    <row r="43" spans="1:9" ht="12" customHeight="1" x14ac:dyDescent="0.2">
      <c r="A43" s="133"/>
      <c r="B43" s="1" t="s">
        <v>547</v>
      </c>
      <c r="C43" s="211">
        <v>7.8349000000000002E-2</v>
      </c>
      <c r="D43" s="211">
        <v>20.577563000000008</v>
      </c>
      <c r="E43" s="211">
        <v>1.4507340000000002</v>
      </c>
      <c r="F43" s="211">
        <v>56.799804999999985</v>
      </c>
      <c r="G43" s="211">
        <v>0</v>
      </c>
      <c r="H43" s="211">
        <v>6.3431049999999978</v>
      </c>
      <c r="I43" s="197">
        <v>1.0466959999999998</v>
      </c>
    </row>
    <row r="44" spans="1:9" ht="12" customHeight="1" x14ac:dyDescent="0.2">
      <c r="A44" s="199"/>
      <c r="B44" s="1" t="s">
        <v>548</v>
      </c>
      <c r="C44" s="211">
        <v>0</v>
      </c>
      <c r="D44" s="211">
        <v>1.429886</v>
      </c>
      <c r="E44" s="211">
        <v>1.76E-4</v>
      </c>
      <c r="F44" s="211">
        <v>8.4258789999999966</v>
      </c>
      <c r="G44" s="211">
        <v>3.6709999999999998E-3</v>
      </c>
      <c r="H44" s="211">
        <v>0.77100199999999985</v>
      </c>
      <c r="I44" s="197">
        <v>0</v>
      </c>
    </row>
    <row r="45" spans="1:9" ht="12" customHeight="1" x14ac:dyDescent="0.2">
      <c r="A45" s="199"/>
      <c r="B45" s="1" t="s">
        <v>550</v>
      </c>
      <c r="C45" s="211">
        <v>0.19319600000000001</v>
      </c>
      <c r="D45" s="211">
        <v>0.23357900000000004</v>
      </c>
      <c r="E45" s="211">
        <v>0.175232</v>
      </c>
      <c r="F45" s="211">
        <v>8.6719999999999992E-3</v>
      </c>
      <c r="G45" s="211">
        <v>0</v>
      </c>
      <c r="H45" s="211">
        <v>0.219023</v>
      </c>
      <c r="I45" s="197">
        <v>36.431872999999989</v>
      </c>
    </row>
    <row r="46" spans="1:9" ht="12" customHeight="1" x14ac:dyDescent="0.2">
      <c r="A46" s="199"/>
      <c r="B46" s="1" t="s">
        <v>551</v>
      </c>
      <c r="C46" s="211">
        <v>6735.4403500000026</v>
      </c>
      <c r="D46" s="211">
        <v>4689.1680130000013</v>
      </c>
      <c r="E46" s="211">
        <v>30069.707628000015</v>
      </c>
      <c r="F46" s="211">
        <v>1797.2492020000004</v>
      </c>
      <c r="G46" s="211">
        <v>47.586941999999993</v>
      </c>
      <c r="H46" s="211">
        <v>4797.2020190000003</v>
      </c>
      <c r="I46" s="197">
        <v>118873.83016100006</v>
      </c>
    </row>
    <row r="47" spans="1:9" ht="12" customHeight="1" x14ac:dyDescent="0.2">
      <c r="A47" s="199"/>
      <c r="B47" s="1" t="s">
        <v>552</v>
      </c>
      <c r="C47" s="211">
        <v>0</v>
      </c>
      <c r="D47" s="211">
        <v>4.7603809999999998</v>
      </c>
      <c r="E47" s="211">
        <v>0</v>
      </c>
      <c r="F47" s="211">
        <v>21.011894000000002</v>
      </c>
      <c r="G47" s="211">
        <v>1.12948</v>
      </c>
      <c r="H47" s="211">
        <v>2.5519060000000002</v>
      </c>
      <c r="I47" s="197">
        <v>3.326E-3</v>
      </c>
    </row>
    <row r="48" spans="1:9" ht="12" customHeight="1" x14ac:dyDescent="0.2">
      <c r="A48" s="199"/>
      <c r="B48" s="1" t="s">
        <v>554</v>
      </c>
      <c r="C48" s="211">
        <v>76.926193999999995</v>
      </c>
      <c r="D48" s="211">
        <v>3.4511260000000021</v>
      </c>
      <c r="E48" s="211">
        <v>14.342298999999997</v>
      </c>
      <c r="F48" s="211">
        <v>8.5938429999999943</v>
      </c>
      <c r="G48" s="211">
        <v>0</v>
      </c>
      <c r="H48" s="211">
        <v>23.122928999999978</v>
      </c>
      <c r="I48" s="197">
        <v>14.199325999999994</v>
      </c>
    </row>
    <row r="49" spans="1:10" ht="12" customHeight="1" x14ac:dyDescent="0.2">
      <c r="A49" s="199"/>
      <c r="B49" s="1" t="s">
        <v>555</v>
      </c>
      <c r="C49" s="211">
        <v>5927.7082489999975</v>
      </c>
      <c r="D49" s="211">
        <v>903.91805100000033</v>
      </c>
      <c r="E49" s="211">
        <v>31.895261999999988</v>
      </c>
      <c r="F49" s="211">
        <v>1923.7320400000001</v>
      </c>
      <c r="G49" s="211">
        <v>0.229321</v>
      </c>
      <c r="H49" s="211">
        <v>703.55901299999994</v>
      </c>
      <c r="I49" s="197">
        <v>395.79755100000006</v>
      </c>
    </row>
    <row r="50" spans="1:10" ht="12" customHeight="1" x14ac:dyDescent="0.2">
      <c r="B50" s="1" t="s">
        <v>556</v>
      </c>
      <c r="C50" s="211">
        <v>168.44371500000005</v>
      </c>
      <c r="D50" s="211">
        <v>3896.5543730000004</v>
      </c>
      <c r="E50" s="211">
        <v>51.803880999999997</v>
      </c>
      <c r="F50" s="211">
        <v>365.75650000000019</v>
      </c>
      <c r="G50" s="211">
        <v>5.0000000000000001E-3</v>
      </c>
      <c r="H50" s="211">
        <v>17693.980048999998</v>
      </c>
      <c r="I50" s="197">
        <v>154.63956499999992</v>
      </c>
    </row>
    <row r="51" spans="1:10" ht="12" customHeight="1" x14ac:dyDescent="0.2">
      <c r="B51" s="1" t="s">
        <v>557</v>
      </c>
      <c r="C51" s="211">
        <v>2487.8996860000007</v>
      </c>
      <c r="D51" s="211">
        <v>3830.781459000003</v>
      </c>
      <c r="E51" s="211">
        <v>5841.9127110000009</v>
      </c>
      <c r="F51" s="211">
        <v>3135.3599900000004</v>
      </c>
      <c r="G51" s="211">
        <v>2.476302</v>
      </c>
      <c r="H51" s="211">
        <v>5087.029115999997</v>
      </c>
      <c r="I51" s="197">
        <v>4812.5733689999997</v>
      </c>
    </row>
    <row r="52" spans="1:10" ht="12" customHeight="1" x14ac:dyDescent="0.2">
      <c r="B52" s="1" t="s">
        <v>558</v>
      </c>
      <c r="C52" s="211">
        <v>0.67416399999999999</v>
      </c>
      <c r="D52" s="211">
        <v>1.3168479999999998</v>
      </c>
      <c r="E52" s="211">
        <v>5.621442</v>
      </c>
      <c r="F52" s="211">
        <v>5.8699999999999996E-4</v>
      </c>
      <c r="G52" s="211">
        <v>0</v>
      </c>
      <c r="H52" s="211">
        <v>10.281695999999995</v>
      </c>
      <c r="I52" s="197">
        <v>266.69919900000014</v>
      </c>
    </row>
    <row r="53" spans="1:10" ht="12" customHeight="1" x14ac:dyDescent="0.2">
      <c r="B53" s="1" t="s">
        <v>559</v>
      </c>
      <c r="C53" s="211">
        <v>0</v>
      </c>
      <c r="D53" s="211">
        <v>7.1512949999999993</v>
      </c>
      <c r="E53" s="211">
        <v>0</v>
      </c>
      <c r="F53" s="211">
        <v>5.1574990000000005</v>
      </c>
      <c r="G53" s="211">
        <v>38.653905999999999</v>
      </c>
      <c r="H53" s="211">
        <v>21.356916999999996</v>
      </c>
      <c r="I53" s="197">
        <v>0</v>
      </c>
    </row>
    <row r="54" spans="1:10" ht="12" customHeight="1" x14ac:dyDescent="0.2">
      <c r="B54" s="1" t="s">
        <v>560</v>
      </c>
      <c r="C54" s="211">
        <v>18.447575999999998</v>
      </c>
      <c r="D54" s="211">
        <v>29.392863000000013</v>
      </c>
      <c r="E54" s="211">
        <v>42.746075999999995</v>
      </c>
      <c r="F54" s="211">
        <v>16.725229000000006</v>
      </c>
      <c r="G54" s="211">
        <v>2740.4506689999994</v>
      </c>
      <c r="H54" s="211">
        <v>24.032933</v>
      </c>
      <c r="I54" s="197">
        <v>118.85782100000004</v>
      </c>
    </row>
    <row r="55" spans="1:10" ht="12" customHeight="1" x14ac:dyDescent="0.2">
      <c r="B55" s="1" t="s">
        <v>561</v>
      </c>
      <c r="C55" s="211">
        <v>53519.42574999998</v>
      </c>
      <c r="D55" s="211">
        <v>73471.540499999974</v>
      </c>
      <c r="E55" s="211">
        <v>66031.583500000008</v>
      </c>
      <c r="F55" s="211">
        <v>44779.140000000007</v>
      </c>
      <c r="G55" s="211">
        <v>993.43974999999966</v>
      </c>
      <c r="H55" s="211">
        <v>89350.247499999983</v>
      </c>
      <c r="I55" s="197">
        <v>89141.185000000027</v>
      </c>
    </row>
    <row r="56" spans="1:10" s="207" customFormat="1" ht="16.5" customHeight="1" x14ac:dyDescent="0.2">
      <c r="B56" s="200" t="s">
        <v>562</v>
      </c>
      <c r="C56" s="212">
        <v>75358.63636299994</v>
      </c>
      <c r="D56" s="212">
        <v>31591.840907999973</v>
      </c>
      <c r="E56" s="212">
        <v>50908.022725999981</v>
      </c>
      <c r="F56" s="212">
        <v>15988.40908999999</v>
      </c>
      <c r="G56" s="212">
        <v>119.97727200000007</v>
      </c>
      <c r="H56" s="212">
        <v>40547.272726000032</v>
      </c>
      <c r="I56" s="213">
        <v>52956.249999000007</v>
      </c>
    </row>
    <row r="57" spans="1:10" ht="39.950000000000003" customHeight="1" x14ac:dyDescent="0.2">
      <c r="A57" s="202" t="s">
        <v>3</v>
      </c>
      <c r="B57" s="451" t="s">
        <v>481</v>
      </c>
      <c r="C57" s="451"/>
      <c r="D57" s="451"/>
      <c r="E57" s="451"/>
      <c r="F57" s="451"/>
      <c r="G57" s="451"/>
      <c r="H57" s="451"/>
      <c r="I57" s="451"/>
      <c r="J57" s="191"/>
    </row>
  </sheetData>
  <mergeCells count="3">
    <mergeCell ref="B1:I1"/>
    <mergeCell ref="C3:I3"/>
    <mergeCell ref="B57:I57"/>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J57"/>
  <sheetViews>
    <sheetView showGridLines="0" zoomScaleNormal="100" zoomScaleSheetLayoutView="100" workbookViewId="0"/>
  </sheetViews>
  <sheetFormatPr defaultColWidth="9.140625" defaultRowHeight="12" x14ac:dyDescent="0.2"/>
  <cols>
    <col min="1" max="1" width="1.7109375" style="2" customWidth="1"/>
    <col min="2" max="7" width="9.7109375" style="2" customWidth="1"/>
    <col min="8" max="8" width="1.7109375" style="2" customWidth="1"/>
    <col min="9" max="9" width="35.5703125" style="2" customWidth="1"/>
    <col min="10" max="10" width="2" style="2" customWidth="1"/>
    <col min="11" max="11" width="1.7109375" style="2" customWidth="1"/>
    <col min="12" max="16384" width="9.140625" style="2"/>
  </cols>
  <sheetData>
    <row r="1" spans="1:10" s="74" customFormat="1" ht="16.5" customHeight="1" x14ac:dyDescent="0.3">
      <c r="A1" s="132"/>
      <c r="B1" s="453" t="s">
        <v>265</v>
      </c>
      <c r="C1" s="453"/>
      <c r="D1" s="453"/>
      <c r="E1" s="453"/>
      <c r="F1" s="453"/>
      <c r="G1" s="453"/>
      <c r="H1" s="453"/>
      <c r="I1" s="453"/>
      <c r="J1" s="58"/>
    </row>
    <row r="2" spans="1:10" s="133" customFormat="1" ht="21" customHeight="1" x14ac:dyDescent="0.2">
      <c r="A2" s="174"/>
      <c r="B2" s="218" t="s">
        <v>563</v>
      </c>
      <c r="C2" s="218"/>
      <c r="D2" s="218"/>
      <c r="E2" s="218"/>
      <c r="F2" s="218"/>
      <c r="G2" s="218"/>
      <c r="H2" s="218"/>
      <c r="I2" s="219" t="s">
        <v>137</v>
      </c>
      <c r="J2" s="172"/>
    </row>
    <row r="3" spans="1:10" ht="12" customHeight="1" x14ac:dyDescent="0.2">
      <c r="A3" s="191"/>
      <c r="B3" s="450" t="s">
        <v>311</v>
      </c>
      <c r="C3" s="450"/>
      <c r="D3" s="450"/>
      <c r="E3" s="450"/>
      <c r="F3" s="450"/>
      <c r="G3" s="450"/>
      <c r="H3" s="220"/>
      <c r="I3" s="221"/>
      <c r="J3" s="183"/>
    </row>
    <row r="4" spans="1:10" ht="30" customHeight="1" x14ac:dyDescent="0.2">
      <c r="A4" s="191"/>
      <c r="B4" s="214" t="s">
        <v>49</v>
      </c>
      <c r="C4" s="193" t="s">
        <v>47</v>
      </c>
      <c r="D4" s="193" t="s">
        <v>21</v>
      </c>
      <c r="E4" s="193" t="s">
        <v>45</v>
      </c>
      <c r="F4" s="193" t="s">
        <v>123</v>
      </c>
      <c r="G4" s="193" t="s">
        <v>124</v>
      </c>
      <c r="H4" s="176"/>
      <c r="I4" s="222"/>
      <c r="J4" s="176"/>
    </row>
    <row r="5" spans="1:10" ht="12" customHeight="1" x14ac:dyDescent="0.2">
      <c r="B5" s="186">
        <v>0</v>
      </c>
      <c r="C5" s="210">
        <v>0</v>
      </c>
      <c r="D5" s="210">
        <v>1339.4160490000002</v>
      </c>
      <c r="E5" s="210">
        <v>0</v>
      </c>
      <c r="F5" s="210">
        <v>1341.6823700000002</v>
      </c>
      <c r="G5" s="210">
        <v>2.8620390000016869</v>
      </c>
      <c r="I5" s="187" t="s">
        <v>507</v>
      </c>
    </row>
    <row r="6" spans="1:10" ht="12" customHeight="1" x14ac:dyDescent="0.2">
      <c r="B6" s="190">
        <v>41.965726999999973</v>
      </c>
      <c r="C6" s="211">
        <v>277.39281800000009</v>
      </c>
      <c r="D6" s="211">
        <v>180719.07852500016</v>
      </c>
      <c r="E6" s="211">
        <v>333.25054599999999</v>
      </c>
      <c r="F6" s="211">
        <v>762.39443799993023</v>
      </c>
      <c r="G6" s="211">
        <v>3022.6940069997754</v>
      </c>
      <c r="I6" s="187" t="s">
        <v>508</v>
      </c>
    </row>
    <row r="7" spans="1:10" ht="12" customHeight="1" x14ac:dyDescent="0.2">
      <c r="B7" s="190">
        <v>38.006332999999977</v>
      </c>
      <c r="C7" s="211">
        <v>0.57051099999999999</v>
      </c>
      <c r="D7" s="211">
        <v>11577.091896000004</v>
      </c>
      <c r="E7" s="211">
        <v>24.591149000000005</v>
      </c>
      <c r="F7" s="211">
        <v>2427.7181320000091</v>
      </c>
      <c r="G7" s="211">
        <v>365.91194100001286</v>
      </c>
      <c r="I7" s="187" t="s">
        <v>509</v>
      </c>
    </row>
    <row r="8" spans="1:10" ht="12" customHeight="1" x14ac:dyDescent="0.2">
      <c r="B8" s="190">
        <v>21.095803999999998</v>
      </c>
      <c r="C8" s="211">
        <v>0</v>
      </c>
      <c r="D8" s="211">
        <v>1854.7635800000005</v>
      </c>
      <c r="E8" s="211">
        <v>8.0774999999999986E-2</v>
      </c>
      <c r="F8" s="211">
        <v>735.37119199999961</v>
      </c>
      <c r="G8" s="211">
        <v>630.70679000000075</v>
      </c>
      <c r="I8" s="187" t="s">
        <v>510</v>
      </c>
    </row>
    <row r="9" spans="1:10" ht="12" customHeight="1" x14ac:dyDescent="0.2">
      <c r="B9" s="190">
        <v>55.822102000000001</v>
      </c>
      <c r="C9" s="211">
        <v>13.228142999999999</v>
      </c>
      <c r="D9" s="211">
        <v>30644.161551999994</v>
      </c>
      <c r="E9" s="211">
        <v>55.774500000000018</v>
      </c>
      <c r="F9" s="211">
        <v>2900.3905280000035</v>
      </c>
      <c r="G9" s="211">
        <v>59.63845599975636</v>
      </c>
      <c r="I9" s="187" t="s">
        <v>511</v>
      </c>
    </row>
    <row r="10" spans="1:10" ht="12" customHeight="1" x14ac:dyDescent="0.2">
      <c r="B10" s="190">
        <v>14.850773999999998</v>
      </c>
      <c r="C10" s="211">
        <v>18.615963999999995</v>
      </c>
      <c r="D10" s="211">
        <v>28196.423740999988</v>
      </c>
      <c r="E10" s="211">
        <v>68.323188999999957</v>
      </c>
      <c r="F10" s="211">
        <v>650.96243300000788</v>
      </c>
      <c r="G10" s="211">
        <v>13.251006000037478</v>
      </c>
      <c r="I10" s="187" t="s">
        <v>512</v>
      </c>
    </row>
    <row r="11" spans="1:10" ht="12" customHeight="1" x14ac:dyDescent="0.2">
      <c r="B11" s="190">
        <v>9.1402000000000011E-2</v>
      </c>
      <c r="C11" s="211">
        <v>0</v>
      </c>
      <c r="D11" s="211">
        <v>887.22056799999962</v>
      </c>
      <c r="E11" s="211">
        <v>2.5000000000000001E-3</v>
      </c>
      <c r="F11" s="211">
        <v>3488.9255250000015</v>
      </c>
      <c r="G11" s="211">
        <v>0.15927400000697162</v>
      </c>
      <c r="I11" s="187" t="s">
        <v>513</v>
      </c>
    </row>
    <row r="12" spans="1:10" ht="12" customHeight="1" x14ac:dyDescent="0.2">
      <c r="B12" s="190">
        <v>10.180742000000002</v>
      </c>
      <c r="C12" s="211">
        <v>444.68138900000008</v>
      </c>
      <c r="D12" s="211">
        <v>233735.51393900026</v>
      </c>
      <c r="E12" s="211">
        <v>394.67186899999967</v>
      </c>
      <c r="F12" s="211">
        <v>2986.4276629998931</v>
      </c>
      <c r="G12" s="211">
        <v>1446.8986639998166</v>
      </c>
      <c r="I12" s="187" t="s">
        <v>514</v>
      </c>
    </row>
    <row r="13" spans="1:10" ht="12" customHeight="1" x14ac:dyDescent="0.2">
      <c r="B13" s="190">
        <v>0</v>
      </c>
      <c r="C13" s="211">
        <v>0</v>
      </c>
      <c r="D13" s="211">
        <v>11270.057977999993</v>
      </c>
      <c r="E13" s="211">
        <v>1.9002000000000002E-2</v>
      </c>
      <c r="F13" s="211">
        <v>10606.902884999992</v>
      </c>
      <c r="G13" s="211">
        <v>-1.9934999997530716E-2</v>
      </c>
      <c r="I13" s="187" t="s">
        <v>515</v>
      </c>
    </row>
    <row r="14" spans="1:10" ht="12" customHeight="1" x14ac:dyDescent="0.2">
      <c r="B14" s="190">
        <v>4.6974000000000002E-2</v>
      </c>
      <c r="C14" s="211">
        <v>0.56337500000000007</v>
      </c>
      <c r="D14" s="211">
        <v>228699.07415800032</v>
      </c>
      <c r="E14" s="211">
        <v>10.124262</v>
      </c>
      <c r="F14" s="211">
        <v>247.4596929999534</v>
      </c>
      <c r="G14" s="211">
        <v>1523.2036959997179</v>
      </c>
      <c r="I14" s="187" t="s">
        <v>516</v>
      </c>
    </row>
    <row r="15" spans="1:10" ht="12" customHeight="1" x14ac:dyDescent="0.2">
      <c r="B15" s="190">
        <v>0.42191700000000004</v>
      </c>
      <c r="C15" s="211">
        <v>19759.538581000015</v>
      </c>
      <c r="D15" s="211">
        <v>44139.927285999976</v>
      </c>
      <c r="E15" s="211">
        <v>244.5905699999999</v>
      </c>
      <c r="F15" s="211">
        <v>241.36716299997352</v>
      </c>
      <c r="G15" s="211">
        <v>97.153056999930811</v>
      </c>
      <c r="I15" s="187" t="s">
        <v>517</v>
      </c>
    </row>
    <row r="16" spans="1:10" ht="12" customHeight="1" x14ac:dyDescent="0.2">
      <c r="B16" s="190">
        <v>0</v>
      </c>
      <c r="C16" s="211">
        <v>0</v>
      </c>
      <c r="D16" s="211">
        <v>7268.559809999997</v>
      </c>
      <c r="E16" s="211">
        <v>0</v>
      </c>
      <c r="F16" s="211">
        <v>6994.7483109999966</v>
      </c>
      <c r="G16" s="211">
        <v>5.0541000012344739E-2</v>
      </c>
      <c r="I16" s="187" t="s">
        <v>518</v>
      </c>
    </row>
    <row r="17" spans="2:9" ht="12" customHeight="1" x14ac:dyDescent="0.2">
      <c r="B17" s="190">
        <v>3.9186650000000007</v>
      </c>
      <c r="C17" s="211">
        <v>0</v>
      </c>
      <c r="D17" s="211">
        <v>3567.6124820000036</v>
      </c>
      <c r="E17" s="211">
        <v>0.10680699999999999</v>
      </c>
      <c r="F17" s="211">
        <v>6425.0165920000054</v>
      </c>
      <c r="G17" s="211">
        <v>3.84800001313923E-3</v>
      </c>
      <c r="I17" s="187" t="s">
        <v>519</v>
      </c>
    </row>
    <row r="18" spans="2:9" ht="12" customHeight="1" x14ac:dyDescent="0.2">
      <c r="B18" s="190">
        <v>106.22643900000001</v>
      </c>
      <c r="C18" s="211">
        <v>19.156164999999987</v>
      </c>
      <c r="D18" s="211">
        <v>75923.46670499997</v>
      </c>
      <c r="E18" s="211">
        <v>169.23829200000003</v>
      </c>
      <c r="F18" s="211">
        <v>544.89201300000423</v>
      </c>
      <c r="G18" s="211">
        <v>453.4499630001319</v>
      </c>
      <c r="I18" s="187" t="s">
        <v>520</v>
      </c>
    </row>
    <row r="19" spans="2:9" ht="12" customHeight="1" x14ac:dyDescent="0.2">
      <c r="B19" s="190">
        <v>39.397835000000015</v>
      </c>
      <c r="C19" s="211">
        <v>1.0243499999999999</v>
      </c>
      <c r="D19" s="211">
        <v>5196.5507099999995</v>
      </c>
      <c r="E19" s="211">
        <v>58.017725000000006</v>
      </c>
      <c r="F19" s="211">
        <v>253.29391499999838</v>
      </c>
      <c r="G19" s="211">
        <v>254.66736199999983</v>
      </c>
      <c r="I19" s="187" t="s">
        <v>522</v>
      </c>
    </row>
    <row r="20" spans="2:9" ht="12" customHeight="1" x14ac:dyDescent="0.2">
      <c r="B20" s="190">
        <v>830.5948420000002</v>
      </c>
      <c r="C20" s="211">
        <v>353.473073</v>
      </c>
      <c r="D20" s="211">
        <v>200183.13346499996</v>
      </c>
      <c r="E20" s="211">
        <v>1485.0647440000009</v>
      </c>
      <c r="F20" s="211">
        <v>4433.6950140001136</v>
      </c>
      <c r="G20" s="211">
        <v>3436.9943970004115</v>
      </c>
      <c r="I20" s="187" t="s">
        <v>523</v>
      </c>
    </row>
    <row r="21" spans="2:9" ht="12" customHeight="1" x14ac:dyDescent="0.2">
      <c r="B21" s="190">
        <v>1243.5585100000008</v>
      </c>
      <c r="C21" s="211">
        <v>756.24311499999988</v>
      </c>
      <c r="D21" s="211">
        <v>268650.07656800014</v>
      </c>
      <c r="E21" s="211">
        <v>1078.4604480000012</v>
      </c>
      <c r="F21" s="211">
        <v>9125.4488759998931</v>
      </c>
      <c r="G21" s="211">
        <v>55985.31848400156</v>
      </c>
      <c r="I21" s="187" t="s">
        <v>524</v>
      </c>
    </row>
    <row r="22" spans="2:9" ht="12" customHeight="1" x14ac:dyDescent="0.2">
      <c r="B22" s="190">
        <v>2.3357000000000003E-2</v>
      </c>
      <c r="C22" s="211">
        <v>0</v>
      </c>
      <c r="D22" s="211">
        <v>843.64935599999978</v>
      </c>
      <c r="E22" s="211">
        <v>0.25232899999999991</v>
      </c>
      <c r="F22" s="211">
        <v>20.167002000000139</v>
      </c>
      <c r="G22" s="211">
        <v>12.853689999999606</v>
      </c>
      <c r="I22" s="187" t="s">
        <v>525</v>
      </c>
    </row>
    <row r="23" spans="2:9" ht="12" customHeight="1" x14ac:dyDescent="0.2">
      <c r="B23" s="190">
        <v>290.94891999999999</v>
      </c>
      <c r="C23" s="211">
        <v>24122.270314999987</v>
      </c>
      <c r="D23" s="211">
        <v>854775.18442000006</v>
      </c>
      <c r="E23" s="211">
        <v>1219.3519199999996</v>
      </c>
      <c r="F23" s="211">
        <v>8862.7667850002181</v>
      </c>
      <c r="G23" s="211">
        <v>4979.7311400019553</v>
      </c>
      <c r="I23" s="187" t="s">
        <v>526</v>
      </c>
    </row>
    <row r="24" spans="2:9" ht="12" customHeight="1" x14ac:dyDescent="0.2">
      <c r="B24" s="190">
        <v>5.1097129999999993</v>
      </c>
      <c r="C24" s="211">
        <v>0</v>
      </c>
      <c r="D24" s="211">
        <v>3176.2692719999986</v>
      </c>
      <c r="E24" s="211">
        <v>2.7039079999999998</v>
      </c>
      <c r="F24" s="211">
        <v>89.471218000002409</v>
      </c>
      <c r="G24" s="211">
        <v>13.358168000029719</v>
      </c>
      <c r="I24" s="187" t="s">
        <v>527</v>
      </c>
    </row>
    <row r="25" spans="2:9" ht="12" customHeight="1" x14ac:dyDescent="0.2">
      <c r="B25" s="190">
        <v>0.77673100000000006</v>
      </c>
      <c r="C25" s="211">
        <v>0.68939799999999996</v>
      </c>
      <c r="D25" s="211">
        <v>84716.177849999949</v>
      </c>
      <c r="E25" s="211">
        <v>29.818739999999995</v>
      </c>
      <c r="F25" s="211">
        <v>744.00636899992242</v>
      </c>
      <c r="G25" s="211">
        <v>945.62726600014378</v>
      </c>
      <c r="I25" s="187" t="s">
        <v>528</v>
      </c>
    </row>
    <row r="26" spans="2:9" ht="12" customHeight="1" x14ac:dyDescent="0.2">
      <c r="B26" s="190">
        <v>0</v>
      </c>
      <c r="C26" s="211">
        <v>0</v>
      </c>
      <c r="D26" s="211">
        <v>6435.8924689999976</v>
      </c>
      <c r="E26" s="211">
        <v>0</v>
      </c>
      <c r="F26" s="211">
        <v>4862.2035429999996</v>
      </c>
      <c r="G26" s="211">
        <v>1189.2266050000189</v>
      </c>
      <c r="I26" s="187" t="s">
        <v>529</v>
      </c>
    </row>
    <row r="27" spans="2:9" ht="12" customHeight="1" x14ac:dyDescent="0.2">
      <c r="B27" s="190"/>
      <c r="C27" s="211"/>
      <c r="D27" s="211"/>
      <c r="E27" s="211"/>
      <c r="F27" s="211"/>
      <c r="G27" s="211"/>
      <c r="I27" s="187" t="s">
        <v>530</v>
      </c>
    </row>
    <row r="28" spans="2:9" ht="12" customHeight="1" x14ac:dyDescent="0.2">
      <c r="B28" s="190">
        <v>3.4383000000000004E-2</v>
      </c>
      <c r="C28" s="211">
        <v>1.4170000000000001E-3</v>
      </c>
      <c r="D28" s="211">
        <v>10922.183819999997</v>
      </c>
      <c r="E28" s="211">
        <v>0.20162899999999995</v>
      </c>
      <c r="F28" s="211">
        <v>11760.283399000009</v>
      </c>
      <c r="G28" s="211">
        <v>4.3610940000063723</v>
      </c>
      <c r="I28" s="187" t="s">
        <v>531</v>
      </c>
    </row>
    <row r="29" spans="2:9" ht="12" customHeight="1" x14ac:dyDescent="0.2">
      <c r="B29" s="190">
        <v>59.980388000000026</v>
      </c>
      <c r="C29" s="211">
        <v>0</v>
      </c>
      <c r="D29" s="211">
        <v>15896.261802000006</v>
      </c>
      <c r="E29" s="211">
        <v>134.32066499999999</v>
      </c>
      <c r="F29" s="211">
        <v>551.58512400000473</v>
      </c>
      <c r="G29" s="211">
        <v>112.2351740000133</v>
      </c>
      <c r="I29" s="187" t="s">
        <v>532</v>
      </c>
    </row>
    <row r="30" spans="2:9" ht="12" customHeight="1" x14ac:dyDescent="0.2">
      <c r="B30" s="190">
        <v>2183.5938499999993</v>
      </c>
      <c r="C30" s="211">
        <v>755.16513600000019</v>
      </c>
      <c r="D30" s="211">
        <v>365587.93207499984</v>
      </c>
      <c r="E30" s="211">
        <v>2387.9850540000016</v>
      </c>
      <c r="F30" s="211">
        <v>2305.0525849999394</v>
      </c>
      <c r="G30" s="211">
        <v>1165.2349750019375</v>
      </c>
      <c r="I30" s="187" t="s">
        <v>533</v>
      </c>
    </row>
    <row r="31" spans="2:9" ht="12" customHeight="1" x14ac:dyDescent="0.2">
      <c r="B31" s="190">
        <v>32.204001999999988</v>
      </c>
      <c r="C31" s="211">
        <v>5.3779970000000006</v>
      </c>
      <c r="D31" s="211">
        <v>81787.182511999999</v>
      </c>
      <c r="E31" s="211">
        <v>17.653085999999998</v>
      </c>
      <c r="F31" s="211">
        <v>131.48097800006508</v>
      </c>
      <c r="G31" s="211">
        <v>163.62579700009363</v>
      </c>
      <c r="I31" s="187" t="s">
        <v>534</v>
      </c>
    </row>
    <row r="32" spans="2:9" ht="12" customHeight="1" x14ac:dyDescent="0.2">
      <c r="B32" s="190">
        <v>2.5999999999999998E-4</v>
      </c>
      <c r="C32" s="211">
        <v>0</v>
      </c>
      <c r="D32" s="211">
        <v>49.108888999999991</v>
      </c>
      <c r="E32" s="211">
        <v>5.2630000000000003E-3</v>
      </c>
      <c r="F32" s="211">
        <v>2.7385999999978594E-2</v>
      </c>
      <c r="G32" s="211">
        <v>14.762771000000029</v>
      </c>
      <c r="I32" s="187" t="s">
        <v>536</v>
      </c>
    </row>
    <row r="33" spans="2:9" ht="12" customHeight="1" x14ac:dyDescent="0.2">
      <c r="B33" s="190">
        <v>67.938325999999975</v>
      </c>
      <c r="C33" s="211">
        <v>79.386892000000017</v>
      </c>
      <c r="D33" s="211">
        <v>43521.578197999996</v>
      </c>
      <c r="E33" s="211">
        <v>176.79787300000001</v>
      </c>
      <c r="F33" s="211">
        <v>710.19302500001504</v>
      </c>
      <c r="G33" s="211">
        <v>11999.334813999962</v>
      </c>
      <c r="I33" s="187" t="s">
        <v>537</v>
      </c>
    </row>
    <row r="34" spans="2:9" ht="12" customHeight="1" x14ac:dyDescent="0.2">
      <c r="B34" s="190">
        <v>4.17E-4</v>
      </c>
      <c r="C34" s="211">
        <v>0.16114100000000003</v>
      </c>
      <c r="D34" s="211">
        <v>23820.095889000007</v>
      </c>
      <c r="E34" s="211">
        <v>0.65855600000000003</v>
      </c>
      <c r="F34" s="211">
        <v>14267.188123999971</v>
      </c>
      <c r="G34" s="211">
        <v>374.92741800004148</v>
      </c>
      <c r="I34" s="187" t="s">
        <v>538</v>
      </c>
    </row>
    <row r="35" spans="2:9" ht="12" customHeight="1" x14ac:dyDescent="0.2">
      <c r="B35" s="190">
        <v>1.245E-3</v>
      </c>
      <c r="C35" s="211">
        <v>0</v>
      </c>
      <c r="D35" s="211">
        <v>12.702045999999998</v>
      </c>
      <c r="E35" s="211">
        <v>8.7539999999999996E-3</v>
      </c>
      <c r="F35" s="211">
        <v>0.47648799999999625</v>
      </c>
      <c r="G35" s="211">
        <v>-7.3668999999990284E-2</v>
      </c>
      <c r="I35" s="187" t="s">
        <v>539</v>
      </c>
    </row>
    <row r="36" spans="2:9" ht="12" customHeight="1" x14ac:dyDescent="0.2">
      <c r="B36" s="190">
        <v>0</v>
      </c>
      <c r="C36" s="211">
        <v>0</v>
      </c>
      <c r="D36" s="211">
        <v>27326.908284000001</v>
      </c>
      <c r="E36" s="211">
        <v>1.1172E-2</v>
      </c>
      <c r="F36" s="211">
        <v>12.686786999998731</v>
      </c>
      <c r="G36" s="211">
        <v>8.0990850000475678</v>
      </c>
      <c r="I36" s="187" t="s">
        <v>540</v>
      </c>
    </row>
    <row r="37" spans="2:9" ht="12" customHeight="1" x14ac:dyDescent="0.2">
      <c r="B37" s="190">
        <v>219.74403199999998</v>
      </c>
      <c r="C37" s="211">
        <v>4.1157250000000003</v>
      </c>
      <c r="D37" s="211">
        <v>54092.503853999951</v>
      </c>
      <c r="E37" s="211">
        <v>253.73124799999999</v>
      </c>
      <c r="F37" s="211">
        <v>978.16349800002354</v>
      </c>
      <c r="G37" s="211">
        <v>411.30760600000582</v>
      </c>
      <c r="I37" s="187" t="s">
        <v>541</v>
      </c>
    </row>
    <row r="38" spans="2:9" ht="12" customHeight="1" x14ac:dyDescent="0.2">
      <c r="B38" s="190">
        <v>6.7512000000000003E-2</v>
      </c>
      <c r="C38" s="211">
        <v>0</v>
      </c>
      <c r="D38" s="211">
        <v>7633.4914760000047</v>
      </c>
      <c r="E38" s="211">
        <v>2.9907199999999996</v>
      </c>
      <c r="F38" s="211">
        <v>6.834751000002143</v>
      </c>
      <c r="G38" s="211">
        <v>27.580306999994502</v>
      </c>
      <c r="I38" s="187" t="s">
        <v>542</v>
      </c>
    </row>
    <row r="39" spans="2:9" ht="12" customHeight="1" x14ac:dyDescent="0.2">
      <c r="B39" s="190">
        <v>5.7897529999999993</v>
      </c>
      <c r="C39" s="211">
        <v>0.88487900000000019</v>
      </c>
      <c r="D39" s="211">
        <v>16720.281338000001</v>
      </c>
      <c r="E39" s="211">
        <v>11.197151999999999</v>
      </c>
      <c r="F39" s="211">
        <v>32.390785999981745</v>
      </c>
      <c r="G39" s="211">
        <v>6.7556929999706945</v>
      </c>
      <c r="I39" s="187" t="s">
        <v>543</v>
      </c>
    </row>
    <row r="40" spans="2:9" ht="12" customHeight="1" x14ac:dyDescent="0.2">
      <c r="B40" s="190">
        <v>0</v>
      </c>
      <c r="C40" s="211">
        <v>0</v>
      </c>
      <c r="D40" s="211">
        <v>2984.5266219999999</v>
      </c>
      <c r="E40" s="211">
        <v>3.82E-3</v>
      </c>
      <c r="F40" s="211">
        <v>2724.4878119999998</v>
      </c>
      <c r="G40" s="211">
        <v>3.4999999020947099E-5</v>
      </c>
      <c r="I40" s="187" t="s">
        <v>544</v>
      </c>
    </row>
    <row r="41" spans="2:9" ht="12" customHeight="1" x14ac:dyDescent="0.2">
      <c r="B41" s="190">
        <v>6.7000000000000002E-4</v>
      </c>
      <c r="C41" s="211">
        <v>1.3773000000000001E-2</v>
      </c>
      <c r="D41" s="211">
        <v>5755.1414300000024</v>
      </c>
      <c r="E41" s="211">
        <v>0</v>
      </c>
      <c r="F41" s="211">
        <v>4871.7332379999998</v>
      </c>
      <c r="G41" s="211">
        <v>1.4713960000253792</v>
      </c>
      <c r="I41" s="187" t="s">
        <v>545</v>
      </c>
    </row>
    <row r="42" spans="2:9" ht="12" customHeight="1" x14ac:dyDescent="0.2">
      <c r="B42" s="190">
        <v>16.375139000000001</v>
      </c>
      <c r="C42" s="211">
        <v>0</v>
      </c>
      <c r="D42" s="211">
        <v>8182.6839840000021</v>
      </c>
      <c r="E42" s="211">
        <v>4.015307</v>
      </c>
      <c r="F42" s="211">
        <v>1134.0968179999909</v>
      </c>
      <c r="G42" s="211">
        <v>4.5041020000177312</v>
      </c>
      <c r="I42" s="187" t="s">
        <v>546</v>
      </c>
    </row>
    <row r="43" spans="2:9" ht="12" customHeight="1" x14ac:dyDescent="0.2">
      <c r="B43" s="190">
        <v>0.15955699999999998</v>
      </c>
      <c r="C43" s="211">
        <v>0</v>
      </c>
      <c r="D43" s="211">
        <v>1043.7872719999998</v>
      </c>
      <c r="E43" s="211">
        <v>2.946673000000001</v>
      </c>
      <c r="F43" s="211">
        <v>0.81377599999996164</v>
      </c>
      <c r="G43" s="211">
        <v>13.037469999997857</v>
      </c>
      <c r="I43" s="187" t="s">
        <v>547</v>
      </c>
    </row>
    <row r="44" spans="2:9" ht="12" customHeight="1" x14ac:dyDescent="0.2">
      <c r="B44" s="190">
        <v>0.55778499999999998</v>
      </c>
      <c r="C44" s="211">
        <v>0</v>
      </c>
      <c r="D44" s="211">
        <v>441.98829200000011</v>
      </c>
      <c r="E44" s="211">
        <v>3.3400000000000001E-3</v>
      </c>
      <c r="F44" s="211">
        <v>2775.3630980000016</v>
      </c>
      <c r="G44" s="211">
        <v>0.53548900000132849</v>
      </c>
      <c r="I44" s="187" t="s">
        <v>548</v>
      </c>
    </row>
    <row r="45" spans="2:9" ht="12" customHeight="1" x14ac:dyDescent="0.2">
      <c r="B45" s="190">
        <v>11.988002999999997</v>
      </c>
      <c r="C45" s="211">
        <v>2.8499999999999999E-4</v>
      </c>
      <c r="D45" s="211">
        <v>6856.5512360000002</v>
      </c>
      <c r="E45" s="211">
        <v>1.8317929999999996</v>
      </c>
      <c r="F45" s="211">
        <v>4189.7846309999986</v>
      </c>
      <c r="G45" s="211">
        <v>2561.3532160000109</v>
      </c>
      <c r="I45" s="187" t="s">
        <v>550</v>
      </c>
    </row>
    <row r="46" spans="2:9" ht="12" customHeight="1" x14ac:dyDescent="0.2">
      <c r="B46" s="190">
        <v>4470.1547050000017</v>
      </c>
      <c r="C46" s="211">
        <v>39538.275051999983</v>
      </c>
      <c r="D46" s="211">
        <v>1394617.116041</v>
      </c>
      <c r="E46" s="211">
        <v>5369.2307220000021</v>
      </c>
      <c r="F46" s="211">
        <v>106617.55794699909</v>
      </c>
      <c r="G46" s="211">
        <v>47297.759324992199</v>
      </c>
      <c r="I46" s="187" t="s">
        <v>551</v>
      </c>
    </row>
    <row r="47" spans="2:9" ht="12" customHeight="1" x14ac:dyDescent="0.2">
      <c r="B47" s="190">
        <v>1.4791330000000005</v>
      </c>
      <c r="C47" s="211">
        <v>0</v>
      </c>
      <c r="D47" s="211">
        <v>660.70389100000068</v>
      </c>
      <c r="E47" s="211">
        <v>4.2626999999999998E-2</v>
      </c>
      <c r="F47" s="211">
        <v>67.599854999999707</v>
      </c>
      <c r="G47" s="211">
        <v>1.6000000680332915E-5</v>
      </c>
      <c r="I47" s="187" t="s">
        <v>552</v>
      </c>
    </row>
    <row r="48" spans="2:9" ht="12" customHeight="1" x14ac:dyDescent="0.2">
      <c r="B48" s="190">
        <v>6.7243000000000011E-2</v>
      </c>
      <c r="C48" s="211">
        <v>0</v>
      </c>
      <c r="D48" s="211">
        <v>19216.018229999987</v>
      </c>
      <c r="E48" s="211">
        <v>13710.387901000002</v>
      </c>
      <c r="F48" s="211">
        <v>29.304022000011173</v>
      </c>
      <c r="G48" s="211">
        <v>2790.8511529999887</v>
      </c>
      <c r="I48" s="187" t="s">
        <v>554</v>
      </c>
    </row>
    <row r="49" spans="1:10" ht="12" customHeight="1" x14ac:dyDescent="0.2">
      <c r="B49" s="190">
        <v>96.079081000000045</v>
      </c>
      <c r="C49" s="211">
        <v>1.1431E-2</v>
      </c>
      <c r="D49" s="211">
        <v>59265.553814999992</v>
      </c>
      <c r="E49" s="211">
        <v>76.116286999999957</v>
      </c>
      <c r="F49" s="211">
        <v>2844.0141829999629</v>
      </c>
      <c r="G49" s="211">
        <v>1684.58771699973</v>
      </c>
      <c r="I49" s="187" t="s">
        <v>555</v>
      </c>
    </row>
    <row r="50" spans="1:10" ht="12" customHeight="1" x14ac:dyDescent="0.2">
      <c r="B50" s="190">
        <v>17.656984000000001</v>
      </c>
      <c r="C50" s="211">
        <v>0.5824649999999999</v>
      </c>
      <c r="D50" s="211">
        <v>28243.256316000014</v>
      </c>
      <c r="E50" s="211">
        <v>58.852840000000015</v>
      </c>
      <c r="F50" s="211">
        <v>242.37302699996508</v>
      </c>
      <c r="G50" s="211">
        <v>787.21699799993758</v>
      </c>
      <c r="I50" s="187" t="s">
        <v>556</v>
      </c>
    </row>
    <row r="51" spans="1:10" ht="12" customHeight="1" x14ac:dyDescent="0.2">
      <c r="B51" s="190">
        <v>1299.7289860000005</v>
      </c>
      <c r="C51" s="211">
        <v>1751.5711610000008</v>
      </c>
      <c r="D51" s="211">
        <v>309999.74702300038</v>
      </c>
      <c r="E51" s="211">
        <v>2194.0434949999994</v>
      </c>
      <c r="F51" s="211">
        <v>5368.9463840000099</v>
      </c>
      <c r="G51" s="211">
        <v>341.90552800037267</v>
      </c>
      <c r="I51" s="187" t="s">
        <v>557</v>
      </c>
    </row>
    <row r="52" spans="1:10" ht="12" customHeight="1" x14ac:dyDescent="0.2">
      <c r="B52" s="190">
        <v>2.6766000000000002E-2</v>
      </c>
      <c r="C52" s="211">
        <v>1.633788999999999</v>
      </c>
      <c r="D52" s="211">
        <v>16495.043473999998</v>
      </c>
      <c r="E52" s="211">
        <v>9.0789000000000009E-2</v>
      </c>
      <c r="F52" s="211">
        <v>15087.620513999998</v>
      </c>
      <c r="G52" s="211">
        <v>0.94162900002433592</v>
      </c>
      <c r="I52" s="187" t="s">
        <v>558</v>
      </c>
    </row>
    <row r="53" spans="1:10" ht="12" customHeight="1" x14ac:dyDescent="0.2">
      <c r="B53" s="190">
        <v>9602.7711470000031</v>
      </c>
      <c r="C53" s="211">
        <v>0</v>
      </c>
      <c r="D53" s="211">
        <v>15393.492634999997</v>
      </c>
      <c r="E53" s="211">
        <v>20.984417999999998</v>
      </c>
      <c r="F53" s="211">
        <v>110.05129700001999</v>
      </c>
      <c r="G53" s="211">
        <v>1671.3202290000499</v>
      </c>
      <c r="I53" s="187" t="s">
        <v>559</v>
      </c>
    </row>
    <row r="54" spans="1:10" ht="12" customHeight="1" x14ac:dyDescent="0.2">
      <c r="B54" s="190">
        <v>454.15510299999988</v>
      </c>
      <c r="C54" s="211">
        <v>202.11361499999992</v>
      </c>
      <c r="D54" s="211">
        <v>33918.863306000014</v>
      </c>
      <c r="E54" s="211">
        <v>480.1711949999999</v>
      </c>
      <c r="F54" s="211">
        <v>12692.553921000013</v>
      </c>
      <c r="G54" s="211">
        <v>7374.2309550000964</v>
      </c>
      <c r="I54" s="187" t="s">
        <v>560</v>
      </c>
    </row>
    <row r="55" spans="1:10" ht="12" customHeight="1" x14ac:dyDescent="0.2">
      <c r="B55" s="190">
        <v>33207.589999999997</v>
      </c>
      <c r="C55" s="211">
        <v>45028.87475000001</v>
      </c>
      <c r="D55" s="211">
        <v>4233089.1814999962</v>
      </c>
      <c r="E55" s="211">
        <v>49552.583249999974</v>
      </c>
      <c r="F55" s="211">
        <v>121679.29024999961</v>
      </c>
      <c r="G55" s="211">
        <v>168577.8833000196</v>
      </c>
      <c r="I55" s="187" t="s">
        <v>561</v>
      </c>
    </row>
    <row r="56" spans="1:10" ht="15.75" customHeight="1" x14ac:dyDescent="0.2">
      <c r="B56" s="205">
        <v>7350.6363620000029</v>
      </c>
      <c r="C56" s="212">
        <v>15423.909089999986</v>
      </c>
      <c r="D56" s="212">
        <v>2121323.4318180005</v>
      </c>
      <c r="E56" s="212">
        <v>20163.795452999992</v>
      </c>
      <c r="F56" s="212">
        <v>48193.795447002165</v>
      </c>
      <c r="G56" s="212">
        <v>90095.181851009256</v>
      </c>
      <c r="H56" s="207"/>
      <c r="I56" s="200" t="s">
        <v>562</v>
      </c>
    </row>
    <row r="57" spans="1:10" ht="51.95" customHeight="1" x14ac:dyDescent="0.2">
      <c r="A57" s="191"/>
      <c r="B57" s="451" t="s">
        <v>482</v>
      </c>
      <c r="C57" s="451"/>
      <c r="D57" s="451"/>
      <c r="E57" s="451"/>
      <c r="F57" s="451"/>
      <c r="G57" s="451"/>
      <c r="H57" s="451"/>
      <c r="I57" s="451"/>
      <c r="J57" s="191"/>
    </row>
  </sheetData>
  <mergeCells count="3">
    <mergeCell ref="B1:I1"/>
    <mergeCell ref="B3:G3"/>
    <mergeCell ref="B57:I57"/>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7">
    <pageSetUpPr fitToPage="1"/>
  </sheetPr>
  <dimension ref="A1:I57"/>
  <sheetViews>
    <sheetView showGridLines="0" zoomScaleNormal="100" zoomScaleSheetLayoutView="100" workbookViewId="0"/>
  </sheetViews>
  <sheetFormatPr defaultColWidth="9.140625" defaultRowHeight="12" x14ac:dyDescent="0.2"/>
  <cols>
    <col min="1" max="1" width="1.7109375" style="2" customWidth="1"/>
    <col min="2" max="2" width="31.42578125" style="2" customWidth="1"/>
    <col min="3" max="8" width="10.7109375" style="2" customWidth="1"/>
    <col min="9" max="9" width="1.7109375" style="2" customWidth="1"/>
    <col min="10" max="16384" width="9.140625" style="2"/>
  </cols>
  <sheetData>
    <row r="1" spans="1:9" s="74" customFormat="1" ht="16.5" customHeight="1" x14ac:dyDescent="0.3">
      <c r="A1" s="132"/>
      <c r="B1" s="453" t="s">
        <v>265</v>
      </c>
      <c r="C1" s="453"/>
      <c r="D1" s="453"/>
      <c r="E1" s="453"/>
      <c r="F1" s="453"/>
      <c r="G1" s="453"/>
      <c r="H1" s="76"/>
      <c r="I1" s="76"/>
    </row>
    <row r="2" spans="1:9" s="133" customFormat="1" ht="16.5" customHeight="1" x14ac:dyDescent="0.2">
      <c r="B2" s="455" t="s">
        <v>321</v>
      </c>
      <c r="C2" s="455"/>
      <c r="D2" s="455"/>
      <c r="E2" s="455"/>
      <c r="F2" s="455"/>
      <c r="G2" s="455"/>
      <c r="H2" s="149"/>
    </row>
    <row r="3" spans="1:9" s="133" customFormat="1" ht="21" customHeight="1" x14ac:dyDescent="0.2">
      <c r="A3" s="174"/>
      <c r="B3" s="172" t="s">
        <v>563</v>
      </c>
      <c r="C3" s="172"/>
      <c r="D3" s="172"/>
      <c r="E3" s="172"/>
      <c r="F3" s="172"/>
      <c r="G3" s="172"/>
      <c r="H3" s="175" t="s">
        <v>138</v>
      </c>
    </row>
    <row r="4" spans="1:9" ht="30" customHeight="1" x14ac:dyDescent="0.2">
      <c r="A4" s="182"/>
      <c r="B4" s="192"/>
      <c r="C4" s="193" t="s">
        <v>22</v>
      </c>
      <c r="D4" s="193" t="s">
        <v>28</v>
      </c>
      <c r="E4" s="193" t="s">
        <v>30</v>
      </c>
      <c r="F4" s="193" t="s">
        <v>27</v>
      </c>
      <c r="G4" s="193" t="s">
        <v>26</v>
      </c>
      <c r="H4" s="194" t="s">
        <v>31</v>
      </c>
      <c r="I4" s="191"/>
    </row>
    <row r="5" spans="1:9" ht="12" customHeight="1" x14ac:dyDescent="0.25">
      <c r="A5" s="198"/>
      <c r="B5" s="187" t="s">
        <v>507</v>
      </c>
      <c r="C5" s="196">
        <v>1339.4160490000002</v>
      </c>
      <c r="D5" s="196">
        <v>0</v>
      </c>
      <c r="E5" s="196">
        <v>0</v>
      </c>
      <c r="F5" s="196">
        <v>4.8839E-2</v>
      </c>
      <c r="G5" s="196">
        <v>1.5908069999999999</v>
      </c>
      <c r="H5" s="196">
        <v>1.80196</v>
      </c>
      <c r="I5" s="184"/>
    </row>
    <row r="6" spans="1:9" ht="12" customHeight="1" x14ac:dyDescent="0.2">
      <c r="A6" s="133"/>
      <c r="B6" s="1" t="s">
        <v>508</v>
      </c>
      <c r="C6" s="197">
        <v>180719.07852500016</v>
      </c>
      <c r="D6" s="197">
        <v>82855.027031000063</v>
      </c>
      <c r="E6" s="197">
        <v>35.322122999999984</v>
      </c>
      <c r="F6" s="197">
        <v>3870.6514640000041</v>
      </c>
      <c r="G6" s="197">
        <v>3467.3209789999992</v>
      </c>
      <c r="H6" s="197">
        <v>3252.3398460000021</v>
      </c>
    </row>
    <row r="7" spans="1:9" ht="12" customHeight="1" x14ac:dyDescent="0.2">
      <c r="A7" s="133"/>
      <c r="B7" s="1" t="s">
        <v>509</v>
      </c>
      <c r="C7" s="197">
        <v>11577.091896000004</v>
      </c>
      <c r="D7" s="197">
        <v>519.86970700000006</v>
      </c>
      <c r="E7" s="197">
        <v>0.152314</v>
      </c>
      <c r="F7" s="197">
        <v>126.860376</v>
      </c>
      <c r="G7" s="197">
        <v>910.75190200000065</v>
      </c>
      <c r="H7" s="197">
        <v>25.885498000000002</v>
      </c>
    </row>
    <row r="8" spans="1:9" ht="12" customHeight="1" x14ac:dyDescent="0.2">
      <c r="A8" s="133"/>
      <c r="B8" s="1" t="s">
        <v>510</v>
      </c>
      <c r="C8" s="197">
        <v>1854.7635800000005</v>
      </c>
      <c r="D8" s="197">
        <v>1.8455619999999997</v>
      </c>
      <c r="E8" s="197">
        <v>0</v>
      </c>
      <c r="F8" s="197">
        <v>2.6999360000000006</v>
      </c>
      <c r="G8" s="197">
        <v>86.947165000000027</v>
      </c>
      <c r="H8" s="197">
        <v>7.5968660000000003</v>
      </c>
    </row>
    <row r="9" spans="1:9" ht="12" customHeight="1" x14ac:dyDescent="0.2">
      <c r="A9" s="133"/>
      <c r="B9" s="1" t="s">
        <v>511</v>
      </c>
      <c r="C9" s="197">
        <v>30644.161551999994</v>
      </c>
      <c r="D9" s="197">
        <v>240.73409199999998</v>
      </c>
      <c r="E9" s="197">
        <v>19.530438999999998</v>
      </c>
      <c r="F9" s="197">
        <v>220.70118099999985</v>
      </c>
      <c r="G9" s="197">
        <v>744.3722919999999</v>
      </c>
      <c r="H9" s="197">
        <v>181.32202999999993</v>
      </c>
    </row>
    <row r="10" spans="1:9" ht="12" customHeight="1" x14ac:dyDescent="0.2">
      <c r="A10" s="133"/>
      <c r="B10" s="1" t="s">
        <v>512</v>
      </c>
      <c r="C10" s="197">
        <v>28196.423740999988</v>
      </c>
      <c r="D10" s="197">
        <v>765.90649000000008</v>
      </c>
      <c r="E10" s="197">
        <v>16222.661221000004</v>
      </c>
      <c r="F10" s="197">
        <v>854.9102539999999</v>
      </c>
      <c r="G10" s="197">
        <v>327.24723700000004</v>
      </c>
      <c r="H10" s="197">
        <v>827.09260400000005</v>
      </c>
    </row>
    <row r="11" spans="1:9" ht="12" customHeight="1" x14ac:dyDescent="0.2">
      <c r="A11" s="133"/>
      <c r="B11" s="1" t="s">
        <v>513</v>
      </c>
      <c r="C11" s="197">
        <v>887.22056799999962</v>
      </c>
      <c r="D11" s="197">
        <v>7.4999999999999997E-3</v>
      </c>
      <c r="E11" s="197">
        <v>0</v>
      </c>
      <c r="F11" s="197">
        <v>0.16941300000000001</v>
      </c>
      <c r="G11" s="197">
        <v>2.2704000000000002E-2</v>
      </c>
      <c r="H11" s="197">
        <v>4.2040999999999995E-2</v>
      </c>
    </row>
    <row r="12" spans="1:9" ht="12" customHeight="1" x14ac:dyDescent="0.2">
      <c r="A12" s="133"/>
      <c r="B12" s="1" t="s">
        <v>514</v>
      </c>
      <c r="C12" s="197">
        <v>233735.51393900026</v>
      </c>
      <c r="D12" s="197">
        <v>8272.8443699999989</v>
      </c>
      <c r="E12" s="197">
        <v>1052.1691510000007</v>
      </c>
      <c r="F12" s="197">
        <v>118896.43415200006</v>
      </c>
      <c r="G12" s="197">
        <v>8903.4821890000076</v>
      </c>
      <c r="H12" s="197">
        <v>1439.013607000001</v>
      </c>
    </row>
    <row r="13" spans="1:9" ht="12" customHeight="1" x14ac:dyDescent="0.2">
      <c r="A13" s="133"/>
      <c r="B13" s="1" t="s">
        <v>515</v>
      </c>
      <c r="C13" s="197">
        <v>11270.057977999993</v>
      </c>
      <c r="D13" s="197">
        <v>49.698943</v>
      </c>
      <c r="E13" s="197">
        <v>4.443249999999999</v>
      </c>
      <c r="F13" s="197">
        <v>2.3525929999999997</v>
      </c>
      <c r="G13" s="197">
        <v>13.052623999999996</v>
      </c>
      <c r="H13" s="197">
        <v>37.606401999999996</v>
      </c>
    </row>
    <row r="14" spans="1:9" ht="12" customHeight="1" x14ac:dyDescent="0.2">
      <c r="A14" s="133"/>
      <c r="B14" s="1" t="s">
        <v>516</v>
      </c>
      <c r="C14" s="197">
        <v>228699.07415800032</v>
      </c>
      <c r="D14" s="197">
        <v>2563.6789710000003</v>
      </c>
      <c r="E14" s="197">
        <v>19.971731999999996</v>
      </c>
      <c r="F14" s="197">
        <v>1696.2151779999999</v>
      </c>
      <c r="G14" s="197">
        <v>565.89072999999996</v>
      </c>
      <c r="H14" s="197">
        <v>178473.96327999988</v>
      </c>
    </row>
    <row r="15" spans="1:9" ht="12" customHeight="1" x14ac:dyDescent="0.25">
      <c r="A15" s="198"/>
      <c r="B15" s="1" t="s">
        <v>517</v>
      </c>
      <c r="C15" s="197">
        <v>44139.927285999976</v>
      </c>
      <c r="D15" s="197">
        <v>2278.9877410000013</v>
      </c>
      <c r="E15" s="197">
        <v>10.990086</v>
      </c>
      <c r="F15" s="197">
        <v>349.56350800000013</v>
      </c>
      <c r="G15" s="197">
        <v>454.56785499999995</v>
      </c>
      <c r="H15" s="197">
        <v>6276.4682359999942</v>
      </c>
    </row>
    <row r="16" spans="1:9" ht="12" customHeight="1" x14ac:dyDescent="0.2">
      <c r="A16" s="199"/>
      <c r="B16" s="1" t="s">
        <v>518</v>
      </c>
      <c r="C16" s="197">
        <v>7268.559809999997</v>
      </c>
      <c r="D16" s="197">
        <v>0.47282099999999994</v>
      </c>
      <c r="E16" s="197">
        <v>11.213499999999996</v>
      </c>
      <c r="F16" s="197">
        <v>3.6254930000000005</v>
      </c>
      <c r="G16" s="197">
        <v>3.1014529999999993</v>
      </c>
      <c r="H16" s="197">
        <v>4.2271999999999997E-2</v>
      </c>
    </row>
    <row r="17" spans="1:8" ht="12" customHeight="1" x14ac:dyDescent="0.2">
      <c r="A17" s="199"/>
      <c r="B17" s="1" t="s">
        <v>519</v>
      </c>
      <c r="C17" s="197">
        <v>3567.6124820000036</v>
      </c>
      <c r="D17" s="197">
        <v>5.8778839999999972</v>
      </c>
      <c r="E17" s="197">
        <v>0</v>
      </c>
      <c r="F17" s="197">
        <v>46.662317999999999</v>
      </c>
      <c r="G17" s="197">
        <v>1.077194</v>
      </c>
      <c r="H17" s="197">
        <v>0.193074</v>
      </c>
    </row>
    <row r="18" spans="1:8" ht="12" customHeight="1" x14ac:dyDescent="0.2">
      <c r="A18" s="199"/>
      <c r="B18" s="1" t="s">
        <v>520</v>
      </c>
      <c r="C18" s="197">
        <v>75923.46670499997</v>
      </c>
      <c r="D18" s="197">
        <v>1185.7784090000005</v>
      </c>
      <c r="E18" s="197">
        <v>6.2646579999999954</v>
      </c>
      <c r="F18" s="197">
        <v>1530.7482009999999</v>
      </c>
      <c r="G18" s="197">
        <v>2684.9545700000003</v>
      </c>
      <c r="H18" s="197">
        <v>169.43712400000007</v>
      </c>
    </row>
    <row r="19" spans="1:8" ht="12" customHeight="1" x14ac:dyDescent="0.2">
      <c r="A19" s="199"/>
      <c r="B19" s="1" t="s">
        <v>522</v>
      </c>
      <c r="C19" s="197">
        <v>5196.5507099999995</v>
      </c>
      <c r="D19" s="197">
        <v>122.159385</v>
      </c>
      <c r="E19" s="197">
        <v>0.62979000000000018</v>
      </c>
      <c r="F19" s="197">
        <v>252.67482500000003</v>
      </c>
      <c r="G19" s="197">
        <v>34.524056999999992</v>
      </c>
      <c r="H19" s="197">
        <v>4.506291</v>
      </c>
    </row>
    <row r="20" spans="1:8" ht="12" customHeight="1" x14ac:dyDescent="0.2">
      <c r="A20" s="199"/>
      <c r="B20" s="1" t="s">
        <v>523</v>
      </c>
      <c r="C20" s="197">
        <v>200183.13346499996</v>
      </c>
      <c r="D20" s="197">
        <v>4058.4460559999993</v>
      </c>
      <c r="E20" s="197">
        <v>762.87018199999989</v>
      </c>
      <c r="F20" s="197">
        <v>4702.6498069999998</v>
      </c>
      <c r="G20" s="197">
        <v>9426.7259620000023</v>
      </c>
      <c r="H20" s="197">
        <v>1608.2570520000008</v>
      </c>
    </row>
    <row r="21" spans="1:8" ht="12" customHeight="1" x14ac:dyDescent="0.2">
      <c r="A21" s="199"/>
      <c r="B21" s="1" t="s">
        <v>524</v>
      </c>
      <c r="C21" s="197">
        <v>268650.07656800014</v>
      </c>
      <c r="D21" s="197">
        <v>4623.8275420000018</v>
      </c>
      <c r="E21" s="197">
        <v>467.19725000000062</v>
      </c>
      <c r="F21" s="197">
        <v>5874.1153989999984</v>
      </c>
      <c r="G21" s="197">
        <v>17297.539839999998</v>
      </c>
      <c r="H21" s="197">
        <v>5864.4297619999998</v>
      </c>
    </row>
    <row r="22" spans="1:8" ht="12" customHeight="1" x14ac:dyDescent="0.2">
      <c r="A22" s="199"/>
      <c r="B22" s="1" t="s">
        <v>525</v>
      </c>
      <c r="C22" s="197">
        <v>843.64935599999978</v>
      </c>
      <c r="D22" s="197">
        <v>4.8075209999999995</v>
      </c>
      <c r="E22" s="197">
        <v>0</v>
      </c>
      <c r="F22" s="197">
        <v>9.9814950000000024</v>
      </c>
      <c r="G22" s="197">
        <v>46.835996000000002</v>
      </c>
      <c r="H22" s="197">
        <v>4.1179E-2</v>
      </c>
    </row>
    <row r="23" spans="1:8" ht="12" customHeight="1" x14ac:dyDescent="0.2">
      <c r="A23" s="199"/>
      <c r="B23" s="1" t="s">
        <v>526</v>
      </c>
      <c r="C23" s="197">
        <v>854775.18442000006</v>
      </c>
      <c r="D23" s="197">
        <v>38930.160156999991</v>
      </c>
      <c r="E23" s="197">
        <v>3731.4296570000001</v>
      </c>
      <c r="F23" s="197">
        <v>10526.067893999991</v>
      </c>
      <c r="G23" s="197">
        <v>16710.681763000004</v>
      </c>
      <c r="H23" s="197">
        <v>305470.83731500001</v>
      </c>
    </row>
    <row r="24" spans="1:8" ht="12" customHeight="1" x14ac:dyDescent="0.2">
      <c r="A24" s="199"/>
      <c r="B24" s="1" t="s">
        <v>527</v>
      </c>
      <c r="C24" s="197">
        <v>3176.2692719999986</v>
      </c>
      <c r="D24" s="197">
        <v>1.1030219999999999</v>
      </c>
      <c r="E24" s="197">
        <v>7.5651089999999979</v>
      </c>
      <c r="F24" s="197">
        <v>3.189416</v>
      </c>
      <c r="G24" s="197">
        <v>12.014097000000003</v>
      </c>
      <c r="H24" s="197">
        <v>1.3010570000000001</v>
      </c>
    </row>
    <row r="25" spans="1:8" ht="12" customHeight="1" x14ac:dyDescent="0.2">
      <c r="A25" s="199"/>
      <c r="B25" s="1" t="s">
        <v>528</v>
      </c>
      <c r="C25" s="197">
        <v>84716.177849999949</v>
      </c>
      <c r="D25" s="197">
        <v>290.38858000000005</v>
      </c>
      <c r="E25" s="197">
        <v>7.0949170000000024</v>
      </c>
      <c r="F25" s="197">
        <v>170.38244999999995</v>
      </c>
      <c r="G25" s="197">
        <v>975.82392899999991</v>
      </c>
      <c r="H25" s="197">
        <v>378.39616199999989</v>
      </c>
    </row>
    <row r="26" spans="1:8" ht="12" customHeight="1" x14ac:dyDescent="0.2">
      <c r="A26" s="199"/>
      <c r="B26" s="1" t="s">
        <v>529</v>
      </c>
      <c r="C26" s="197">
        <v>6435.8924689999976</v>
      </c>
      <c r="D26" s="197">
        <v>64.995400999999958</v>
      </c>
      <c r="E26" s="197">
        <v>0</v>
      </c>
      <c r="F26" s="197">
        <v>9.8215090000000007</v>
      </c>
      <c r="G26" s="197">
        <v>40.675021000000001</v>
      </c>
      <c r="H26" s="197">
        <v>200.55358599999997</v>
      </c>
    </row>
    <row r="27" spans="1:8" ht="12" customHeight="1" x14ac:dyDescent="0.2">
      <c r="A27" s="199"/>
      <c r="B27" s="1" t="s">
        <v>530</v>
      </c>
      <c r="C27" s="197"/>
      <c r="D27" s="197"/>
      <c r="E27" s="197"/>
      <c r="F27" s="197"/>
      <c r="G27" s="197"/>
      <c r="H27" s="197"/>
    </row>
    <row r="28" spans="1:8" ht="12" customHeight="1" x14ac:dyDescent="0.2">
      <c r="A28" s="199"/>
      <c r="B28" s="1" t="s">
        <v>531</v>
      </c>
      <c r="C28" s="197">
        <v>10922.183819999997</v>
      </c>
      <c r="D28" s="197">
        <v>0</v>
      </c>
      <c r="E28" s="197">
        <v>0</v>
      </c>
      <c r="F28" s="197">
        <v>0</v>
      </c>
      <c r="G28" s="197">
        <v>0</v>
      </c>
      <c r="H28" s="197">
        <v>0</v>
      </c>
    </row>
    <row r="29" spans="1:8" ht="12" customHeight="1" x14ac:dyDescent="0.2">
      <c r="A29" s="199"/>
      <c r="B29" s="1" t="s">
        <v>532</v>
      </c>
      <c r="C29" s="197">
        <v>15896.261802000006</v>
      </c>
      <c r="D29" s="197">
        <v>513.98684699999978</v>
      </c>
      <c r="E29" s="197">
        <v>0.10000000000000003</v>
      </c>
      <c r="F29" s="197">
        <v>412.67772599999989</v>
      </c>
      <c r="G29" s="197">
        <v>1049.9367810000001</v>
      </c>
      <c r="H29" s="197">
        <v>104.63557599999997</v>
      </c>
    </row>
    <row r="30" spans="1:8" ht="12" customHeight="1" x14ac:dyDescent="0.2">
      <c r="A30" s="199"/>
      <c r="B30" s="1" t="s">
        <v>533</v>
      </c>
      <c r="C30" s="197">
        <v>365587.93207499984</v>
      </c>
      <c r="D30" s="197">
        <v>12746.501885000009</v>
      </c>
      <c r="E30" s="197">
        <v>66.947828999999942</v>
      </c>
      <c r="F30" s="197">
        <v>4352.7859620000027</v>
      </c>
      <c r="G30" s="197">
        <v>8382.4063389999974</v>
      </c>
      <c r="H30" s="197">
        <v>5893.764068000004</v>
      </c>
    </row>
    <row r="31" spans="1:8" ht="12" customHeight="1" x14ac:dyDescent="0.2">
      <c r="A31" s="199"/>
      <c r="B31" s="1" t="s">
        <v>534</v>
      </c>
      <c r="C31" s="197">
        <v>81787.182511999999</v>
      </c>
      <c r="D31" s="197">
        <v>967.01447600000029</v>
      </c>
      <c r="E31" s="197">
        <v>61.010448999999994</v>
      </c>
      <c r="F31" s="197">
        <v>470.07365799999985</v>
      </c>
      <c r="G31" s="197">
        <v>141.563545</v>
      </c>
      <c r="H31" s="197">
        <v>1476.8644359999989</v>
      </c>
    </row>
    <row r="32" spans="1:8" ht="12" customHeight="1" x14ac:dyDescent="0.2">
      <c r="B32" s="1" t="s">
        <v>536</v>
      </c>
      <c r="C32" s="197">
        <v>49.108888999999991</v>
      </c>
      <c r="D32" s="197">
        <v>1.6100000000000001E-3</v>
      </c>
      <c r="E32" s="197">
        <v>0</v>
      </c>
      <c r="F32" s="197">
        <v>8.4429999999999991E-3</v>
      </c>
      <c r="G32" s="197">
        <v>5.8929999999999998E-3</v>
      </c>
      <c r="H32" s="197">
        <v>0</v>
      </c>
    </row>
    <row r="33" spans="1:8" ht="12" customHeight="1" x14ac:dyDescent="0.2">
      <c r="B33" s="1" t="s">
        <v>537</v>
      </c>
      <c r="C33" s="197">
        <v>43521.578197999996</v>
      </c>
      <c r="D33" s="197">
        <v>850.94020399999999</v>
      </c>
      <c r="E33" s="197">
        <v>699.19042100000013</v>
      </c>
      <c r="F33" s="197">
        <v>2304.6998159999994</v>
      </c>
      <c r="G33" s="197">
        <v>3810.0480530000041</v>
      </c>
      <c r="H33" s="197">
        <v>429.5592190000001</v>
      </c>
    </row>
    <row r="34" spans="1:8" ht="12" customHeight="1" x14ac:dyDescent="0.2">
      <c r="B34" s="1" t="s">
        <v>538</v>
      </c>
      <c r="C34" s="197">
        <v>23820.095889000007</v>
      </c>
      <c r="D34" s="197">
        <v>1251.8409729999994</v>
      </c>
      <c r="E34" s="197">
        <v>0</v>
      </c>
      <c r="F34" s="197">
        <v>47.074671999999971</v>
      </c>
      <c r="G34" s="197">
        <v>311.86221899999993</v>
      </c>
      <c r="H34" s="197">
        <v>590.26484900000003</v>
      </c>
    </row>
    <row r="35" spans="1:8" ht="12" customHeight="1" x14ac:dyDescent="0.2">
      <c r="B35" s="1" t="s">
        <v>539</v>
      </c>
      <c r="C35" s="197">
        <v>12.702045999999998</v>
      </c>
      <c r="D35" s="197">
        <v>0.43120399999999998</v>
      </c>
      <c r="E35" s="197">
        <v>0</v>
      </c>
      <c r="F35" s="197">
        <v>1.511E-3</v>
      </c>
      <c r="G35" s="197">
        <v>3.0600000000000001E-4</v>
      </c>
      <c r="H35" s="197">
        <v>0</v>
      </c>
    </row>
    <row r="36" spans="1:8" ht="12" customHeight="1" x14ac:dyDescent="0.2">
      <c r="B36" s="1" t="s">
        <v>540</v>
      </c>
      <c r="C36" s="197">
        <v>27326.908284000001</v>
      </c>
      <c r="D36" s="197">
        <v>0.30719199999999997</v>
      </c>
      <c r="E36" s="197">
        <v>338.76456400000001</v>
      </c>
      <c r="F36" s="197">
        <v>41.857157000000001</v>
      </c>
      <c r="G36" s="197">
        <v>3.7264679999999997</v>
      </c>
      <c r="H36" s="197">
        <v>5.7940019999999999</v>
      </c>
    </row>
    <row r="37" spans="1:8" ht="12" customHeight="1" x14ac:dyDescent="0.2">
      <c r="B37" s="1" t="s">
        <v>541</v>
      </c>
      <c r="C37" s="197">
        <v>54092.503853999951</v>
      </c>
      <c r="D37" s="197">
        <v>857.63204200000007</v>
      </c>
      <c r="E37" s="197">
        <v>6.7380470000000017</v>
      </c>
      <c r="F37" s="197">
        <v>1106.0137999999993</v>
      </c>
      <c r="G37" s="197">
        <v>2331.6826580000015</v>
      </c>
      <c r="H37" s="197">
        <v>1916.7766449999997</v>
      </c>
    </row>
    <row r="38" spans="1:8" ht="12" customHeight="1" x14ac:dyDescent="0.2">
      <c r="B38" s="1" t="s">
        <v>542</v>
      </c>
      <c r="C38" s="197">
        <v>7633.4914760000047</v>
      </c>
      <c r="D38" s="197">
        <v>513.94191299999977</v>
      </c>
      <c r="E38" s="197">
        <v>0</v>
      </c>
      <c r="F38" s="197">
        <v>66.061054999999953</v>
      </c>
      <c r="G38" s="197">
        <v>64.508539000000013</v>
      </c>
      <c r="H38" s="197">
        <v>5.1063300000000007</v>
      </c>
    </row>
    <row r="39" spans="1:8" ht="12" customHeight="1" x14ac:dyDescent="0.2">
      <c r="B39" s="1" t="s">
        <v>543</v>
      </c>
      <c r="C39" s="197">
        <v>16720.281338000001</v>
      </c>
      <c r="D39" s="197">
        <v>161.76701700000021</v>
      </c>
      <c r="E39" s="197">
        <v>6.3958000000000015E-2</v>
      </c>
      <c r="F39" s="197">
        <v>148.29995299999999</v>
      </c>
      <c r="G39" s="197">
        <v>137.04578099999995</v>
      </c>
      <c r="H39" s="197">
        <v>4.2192500000000024</v>
      </c>
    </row>
    <row r="40" spans="1:8" ht="12" customHeight="1" x14ac:dyDescent="0.2">
      <c r="B40" s="1" t="s">
        <v>544</v>
      </c>
      <c r="C40" s="197">
        <v>2984.5266219999999</v>
      </c>
      <c r="D40" s="197">
        <v>0.17414400000000002</v>
      </c>
      <c r="E40" s="197">
        <v>15.271231999999996</v>
      </c>
      <c r="F40" s="197">
        <v>1.4208289999999999</v>
      </c>
      <c r="G40" s="197">
        <v>1.0930509999999998</v>
      </c>
      <c r="H40" s="197">
        <v>2.1162939999999999</v>
      </c>
    </row>
    <row r="41" spans="1:8" ht="12" customHeight="1" x14ac:dyDescent="0.2">
      <c r="B41" s="1" t="s">
        <v>545</v>
      </c>
      <c r="C41" s="197">
        <v>5755.1414300000024</v>
      </c>
      <c r="D41" s="197">
        <v>66.416343999999995</v>
      </c>
      <c r="E41" s="197">
        <v>0</v>
      </c>
      <c r="F41" s="197">
        <v>8.573736000000002</v>
      </c>
      <c r="G41" s="197">
        <v>24.166827000000001</v>
      </c>
      <c r="H41" s="197">
        <v>88.73110800000002</v>
      </c>
    </row>
    <row r="42" spans="1:8" ht="12" customHeight="1" x14ac:dyDescent="0.2">
      <c r="A42" s="133"/>
      <c r="B42" s="1" t="s">
        <v>546</v>
      </c>
      <c r="C42" s="197">
        <v>8182.6839840000021</v>
      </c>
      <c r="D42" s="197">
        <v>15.277976000000001</v>
      </c>
      <c r="E42" s="197">
        <v>0</v>
      </c>
      <c r="F42" s="197">
        <v>11.071263999999999</v>
      </c>
      <c r="G42" s="197">
        <v>71.944620000000015</v>
      </c>
      <c r="H42" s="197">
        <v>23.980676999999993</v>
      </c>
    </row>
    <row r="43" spans="1:8" ht="12" customHeight="1" x14ac:dyDescent="0.2">
      <c r="A43" s="133"/>
      <c r="B43" s="1" t="s">
        <v>547</v>
      </c>
      <c r="C43" s="197">
        <v>1043.7872719999998</v>
      </c>
      <c r="D43" s="197">
        <v>11.284170000000001</v>
      </c>
      <c r="E43" s="197">
        <v>0</v>
      </c>
      <c r="F43" s="197">
        <v>23.205868000000009</v>
      </c>
      <c r="G43" s="197">
        <v>28.461703</v>
      </c>
      <c r="H43" s="197">
        <v>13.840392000000001</v>
      </c>
    </row>
    <row r="44" spans="1:8" ht="12" customHeight="1" x14ac:dyDescent="0.2">
      <c r="A44" s="199"/>
      <c r="B44" s="1" t="s">
        <v>548</v>
      </c>
      <c r="C44" s="197">
        <v>441.98829200000011</v>
      </c>
      <c r="D44" s="197">
        <v>2.2111000000000002E-2</v>
      </c>
      <c r="E44" s="197">
        <v>0</v>
      </c>
      <c r="F44" s="197">
        <v>0.31938899999999992</v>
      </c>
      <c r="G44" s="197">
        <v>9.6472979999999957</v>
      </c>
      <c r="H44" s="197">
        <v>0.19517799999999999</v>
      </c>
    </row>
    <row r="45" spans="1:8" ht="12" customHeight="1" x14ac:dyDescent="0.2">
      <c r="A45" s="199"/>
      <c r="B45" s="1" t="s">
        <v>550</v>
      </c>
      <c r="C45" s="197">
        <v>6856.5512360000002</v>
      </c>
      <c r="D45" s="197">
        <v>3.9178579999999994</v>
      </c>
      <c r="E45" s="197">
        <v>0</v>
      </c>
      <c r="F45" s="197">
        <v>4.2197599999999982</v>
      </c>
      <c r="G45" s="197">
        <v>12.569536999999995</v>
      </c>
      <c r="H45" s="197">
        <v>4.5981310000000004</v>
      </c>
    </row>
    <row r="46" spans="1:8" ht="12" customHeight="1" x14ac:dyDescent="0.2">
      <c r="A46" s="199"/>
      <c r="B46" s="1" t="s">
        <v>551</v>
      </c>
      <c r="C46" s="197">
        <v>1394617.116041</v>
      </c>
      <c r="D46" s="197">
        <v>115992.34614100002</v>
      </c>
      <c r="E46" s="197">
        <v>2395.7134099999994</v>
      </c>
      <c r="F46" s="197">
        <v>28267.321350999999</v>
      </c>
      <c r="G46" s="197">
        <v>42679.465210999959</v>
      </c>
      <c r="H46" s="197">
        <v>137013.08570100009</v>
      </c>
    </row>
    <row r="47" spans="1:8" ht="12" customHeight="1" x14ac:dyDescent="0.2">
      <c r="A47" s="199"/>
      <c r="B47" s="1" t="s">
        <v>552</v>
      </c>
      <c r="C47" s="197">
        <v>660.70389100000068</v>
      </c>
      <c r="D47" s="197">
        <v>1.0844240000000001</v>
      </c>
      <c r="E47" s="197">
        <v>0</v>
      </c>
      <c r="F47" s="197">
        <v>5.6260770000000004</v>
      </c>
      <c r="G47" s="197">
        <v>5.1410840000000011</v>
      </c>
      <c r="H47" s="197">
        <v>1.0767629999999999</v>
      </c>
    </row>
    <row r="48" spans="1:8" ht="12" customHeight="1" x14ac:dyDescent="0.2">
      <c r="A48" s="199"/>
      <c r="B48" s="1" t="s">
        <v>554</v>
      </c>
      <c r="C48" s="197">
        <v>19216.018229999987</v>
      </c>
      <c r="D48" s="197">
        <v>192.612841</v>
      </c>
      <c r="E48" s="197">
        <v>0</v>
      </c>
      <c r="F48" s="197">
        <v>82.237710999999933</v>
      </c>
      <c r="G48" s="197">
        <v>206.02333100000007</v>
      </c>
      <c r="H48" s="197">
        <v>141.53804700000001</v>
      </c>
    </row>
    <row r="49" spans="1:9" ht="12" customHeight="1" x14ac:dyDescent="0.2">
      <c r="A49" s="199"/>
      <c r="B49" s="1" t="s">
        <v>555</v>
      </c>
      <c r="C49" s="197">
        <v>59265.553814999992</v>
      </c>
      <c r="D49" s="197">
        <v>2773.240576000002</v>
      </c>
      <c r="E49" s="197">
        <v>892.86552999999981</v>
      </c>
      <c r="F49" s="197">
        <v>1332.5155680000007</v>
      </c>
      <c r="G49" s="197">
        <v>2102.065892000001</v>
      </c>
      <c r="H49" s="197">
        <v>424.24502800000016</v>
      </c>
    </row>
    <row r="50" spans="1:9" ht="12" customHeight="1" x14ac:dyDescent="0.2">
      <c r="A50" s="199"/>
      <c r="B50" s="1" t="s">
        <v>556</v>
      </c>
      <c r="C50" s="197">
        <v>28243.256316000014</v>
      </c>
      <c r="D50" s="197">
        <v>163.71411699999996</v>
      </c>
      <c r="E50" s="197">
        <v>27.603879999999997</v>
      </c>
      <c r="F50" s="197">
        <v>1151.123323</v>
      </c>
      <c r="G50" s="197">
        <v>1447.7300820000003</v>
      </c>
      <c r="H50" s="197">
        <v>63.210013000000004</v>
      </c>
    </row>
    <row r="51" spans="1:9" ht="12" customHeight="1" x14ac:dyDescent="0.2">
      <c r="A51" s="199"/>
      <c r="B51" s="1" t="s">
        <v>557</v>
      </c>
      <c r="C51" s="197">
        <v>309999.74702300038</v>
      </c>
      <c r="D51" s="197">
        <v>12132.331726000004</v>
      </c>
      <c r="E51" s="197">
        <v>1496.5508949999999</v>
      </c>
      <c r="F51" s="197">
        <v>8661.6571360000034</v>
      </c>
      <c r="G51" s="197">
        <v>98374.713589999985</v>
      </c>
      <c r="H51" s="197">
        <v>7340.4967780000025</v>
      </c>
    </row>
    <row r="52" spans="1:9" ht="12" customHeight="1" x14ac:dyDescent="0.2">
      <c r="B52" s="1" t="s">
        <v>558</v>
      </c>
      <c r="C52" s="197">
        <v>16495.043473999998</v>
      </c>
      <c r="D52" s="197">
        <v>70.227561000000009</v>
      </c>
      <c r="E52" s="197">
        <v>0</v>
      </c>
      <c r="F52" s="197">
        <v>2.6920220000000006</v>
      </c>
      <c r="G52" s="197">
        <v>28.705165999999995</v>
      </c>
      <c r="H52" s="197">
        <v>418.62451099999993</v>
      </c>
    </row>
    <row r="53" spans="1:9" ht="12" customHeight="1" x14ac:dyDescent="0.2">
      <c r="B53" s="1" t="s">
        <v>559</v>
      </c>
      <c r="C53" s="197">
        <v>15393.492634999997</v>
      </c>
      <c r="D53" s="197">
        <v>12.794244000000001</v>
      </c>
      <c r="E53" s="197">
        <v>0</v>
      </c>
      <c r="F53" s="197">
        <v>14.540605000000003</v>
      </c>
      <c r="G53" s="197">
        <v>105.55399000000006</v>
      </c>
      <c r="H53" s="197">
        <v>40.763415999999999</v>
      </c>
    </row>
    <row r="54" spans="1:9" ht="12" customHeight="1" x14ac:dyDescent="0.2">
      <c r="B54" s="1" t="s">
        <v>560</v>
      </c>
      <c r="C54" s="197">
        <v>33918.863306000014</v>
      </c>
      <c r="D54" s="197">
        <v>273.44557099999986</v>
      </c>
      <c r="E54" s="197">
        <v>3.1613929999999999</v>
      </c>
      <c r="F54" s="197">
        <v>106.33577299999995</v>
      </c>
      <c r="G54" s="197">
        <v>326.08179299999989</v>
      </c>
      <c r="H54" s="197">
        <v>961.25018999999998</v>
      </c>
    </row>
    <row r="55" spans="1:9" ht="12" customHeight="1" x14ac:dyDescent="0.2">
      <c r="B55" s="1" t="s">
        <v>561</v>
      </c>
      <c r="C55" s="197">
        <v>4233089.1814999962</v>
      </c>
      <c r="D55" s="197">
        <v>186597.70024999994</v>
      </c>
      <c r="E55" s="197">
        <v>34442.022249999995</v>
      </c>
      <c r="F55" s="197">
        <v>232911.26349999994</v>
      </c>
      <c r="G55" s="197">
        <v>256461.34675000032</v>
      </c>
      <c r="H55" s="197">
        <v>226794.75675000003</v>
      </c>
    </row>
    <row r="56" spans="1:9" s="207" customFormat="1" ht="15.75" customHeight="1" x14ac:dyDescent="0.2">
      <c r="B56" s="200" t="s">
        <v>562</v>
      </c>
      <c r="C56" s="213">
        <v>2121323.4318180005</v>
      </c>
      <c r="D56" s="213">
        <v>146065.95454499996</v>
      </c>
      <c r="E56" s="213">
        <v>41503.454544999986</v>
      </c>
      <c r="F56" s="213">
        <v>203701.59090900008</v>
      </c>
      <c r="G56" s="213">
        <v>125750.72727200002</v>
      </c>
      <c r="H56" s="213">
        <v>127543.02272699995</v>
      </c>
    </row>
    <row r="57" spans="1:9" ht="36" customHeight="1" x14ac:dyDescent="0.2">
      <c r="A57" s="202" t="s">
        <v>3</v>
      </c>
      <c r="B57" s="454" t="s">
        <v>483</v>
      </c>
      <c r="C57" s="454"/>
      <c r="D57" s="454"/>
      <c r="E57" s="454"/>
      <c r="F57" s="454"/>
      <c r="G57" s="454"/>
      <c r="H57" s="454"/>
      <c r="I57" s="203"/>
    </row>
  </sheetData>
  <mergeCells count="3">
    <mergeCell ref="B57:H57"/>
    <mergeCell ref="B1:G1"/>
    <mergeCell ref="B2:G2"/>
  </mergeCells>
  <phoneticPr fontId="0" type="noConversion"/>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J57"/>
  <sheetViews>
    <sheetView showGridLines="0" zoomScaleNormal="100" zoomScaleSheetLayoutView="100" workbookViewId="0"/>
  </sheetViews>
  <sheetFormatPr defaultColWidth="9.140625" defaultRowHeight="12" x14ac:dyDescent="0.2"/>
  <cols>
    <col min="1" max="1" width="1.7109375" style="2" customWidth="1"/>
    <col min="2" max="7" width="10.7109375" style="2" customWidth="1"/>
    <col min="8" max="8" width="1.7109375" style="2" customWidth="1"/>
    <col min="9" max="9" width="30.140625" style="2" customWidth="1"/>
    <col min="10" max="11" width="1.7109375" style="2" customWidth="1"/>
    <col min="12" max="16384" width="9.140625" style="2"/>
  </cols>
  <sheetData>
    <row r="1" spans="1:10" s="74" customFormat="1" ht="16.5" customHeight="1" x14ac:dyDescent="0.3">
      <c r="A1" s="66"/>
      <c r="B1" s="453" t="s">
        <v>265</v>
      </c>
      <c r="C1" s="453"/>
      <c r="D1" s="453"/>
      <c r="E1" s="453"/>
      <c r="F1" s="453"/>
      <c r="G1" s="453"/>
      <c r="H1" s="76"/>
      <c r="I1" s="76"/>
      <c r="J1" s="66"/>
    </row>
    <row r="2" spans="1:10" s="133" customFormat="1" ht="16.5" customHeight="1" x14ac:dyDescent="0.2">
      <c r="B2" s="455" t="s">
        <v>321</v>
      </c>
      <c r="C2" s="455"/>
      <c r="D2" s="455"/>
      <c r="E2" s="455"/>
      <c r="F2" s="455"/>
      <c r="G2" s="455"/>
      <c r="H2" s="149"/>
      <c r="I2" s="149"/>
    </row>
    <row r="3" spans="1:10" s="133" customFormat="1" ht="21" customHeight="1" x14ac:dyDescent="0.2">
      <c r="A3" s="174"/>
      <c r="B3" s="172" t="s">
        <v>563</v>
      </c>
      <c r="C3" s="172"/>
      <c r="D3" s="172"/>
      <c r="E3" s="172"/>
      <c r="F3" s="172"/>
      <c r="G3" s="172"/>
      <c r="H3" s="172"/>
      <c r="I3" s="175" t="s">
        <v>139</v>
      </c>
    </row>
    <row r="4" spans="1:10" ht="30" customHeight="1" x14ac:dyDescent="0.2">
      <c r="A4" s="191"/>
      <c r="B4" s="214" t="s">
        <v>23</v>
      </c>
      <c r="C4" s="214" t="s">
        <v>25</v>
      </c>
      <c r="D4" s="214" t="s">
        <v>34</v>
      </c>
      <c r="E4" s="214" t="s">
        <v>36</v>
      </c>
      <c r="F4" s="214" t="s">
        <v>24</v>
      </c>
      <c r="G4" s="214" t="s">
        <v>38</v>
      </c>
      <c r="H4" s="215"/>
      <c r="I4" s="216"/>
      <c r="J4" s="191"/>
    </row>
    <row r="5" spans="1:10" ht="12" customHeight="1" x14ac:dyDescent="0.2">
      <c r="A5" s="183"/>
      <c r="B5" s="190">
        <v>24.819620000000004</v>
      </c>
      <c r="C5" s="190">
        <v>0.53147699999999998</v>
      </c>
      <c r="D5" s="190">
        <v>0</v>
      </c>
      <c r="E5" s="190">
        <v>0</v>
      </c>
      <c r="F5" s="190">
        <v>0.45919599999999999</v>
      </c>
      <c r="G5" s="190">
        <v>0</v>
      </c>
      <c r="H5" s="188"/>
      <c r="I5" s="217" t="s">
        <v>507</v>
      </c>
    </row>
    <row r="6" spans="1:10" ht="12" customHeight="1" x14ac:dyDescent="0.2">
      <c r="B6" s="190">
        <v>25938.829926999999</v>
      </c>
      <c r="C6" s="190">
        <v>13524.000783999998</v>
      </c>
      <c r="D6" s="190">
        <v>2353.5111819999997</v>
      </c>
      <c r="E6" s="190">
        <v>266.83440900000016</v>
      </c>
      <c r="F6" s="190">
        <v>23213.690797000007</v>
      </c>
      <c r="G6" s="190">
        <v>1061.6720940000002</v>
      </c>
      <c r="I6" s="1" t="s">
        <v>508</v>
      </c>
    </row>
    <row r="7" spans="1:10" ht="12" customHeight="1" x14ac:dyDescent="0.2">
      <c r="B7" s="190">
        <v>7760.6231850000049</v>
      </c>
      <c r="C7" s="190">
        <v>344.2038969999997</v>
      </c>
      <c r="D7" s="190">
        <v>505.37814400000002</v>
      </c>
      <c r="E7" s="190">
        <v>4.4561000000000003E-2</v>
      </c>
      <c r="F7" s="190">
        <v>121.37302800000001</v>
      </c>
      <c r="G7" s="190">
        <v>1.3920899999999994</v>
      </c>
      <c r="I7" s="1" t="s">
        <v>509</v>
      </c>
    </row>
    <row r="8" spans="1:10" ht="12" customHeight="1" x14ac:dyDescent="0.2">
      <c r="B8" s="190">
        <v>196.83607499999997</v>
      </c>
      <c r="C8" s="190">
        <v>344.56671099999994</v>
      </c>
      <c r="D8" s="190">
        <v>4.0835409999999994</v>
      </c>
      <c r="E8" s="190">
        <v>2.0990060000000001</v>
      </c>
      <c r="F8" s="190">
        <v>153.31826499999997</v>
      </c>
      <c r="G8" s="190">
        <v>0</v>
      </c>
      <c r="I8" s="1" t="s">
        <v>510</v>
      </c>
    </row>
    <row r="9" spans="1:10" ht="12" customHeight="1" x14ac:dyDescent="0.2">
      <c r="B9" s="190">
        <v>21748.371604999989</v>
      </c>
      <c r="C9" s="190">
        <v>2940.2263320000011</v>
      </c>
      <c r="D9" s="190">
        <v>104.35244000000003</v>
      </c>
      <c r="E9" s="190">
        <v>11.571332999999999</v>
      </c>
      <c r="F9" s="190">
        <v>1760.2257950000005</v>
      </c>
      <c r="G9" s="190">
        <v>2.7163010000000001</v>
      </c>
      <c r="I9" s="1" t="s">
        <v>511</v>
      </c>
    </row>
    <row r="10" spans="1:10" ht="12" customHeight="1" x14ac:dyDescent="0.2">
      <c r="B10" s="190">
        <v>3854.119889000001</v>
      </c>
      <c r="C10" s="190">
        <v>404.80635699999999</v>
      </c>
      <c r="D10" s="190">
        <v>313.06652199999996</v>
      </c>
      <c r="E10" s="190">
        <v>24.024338000000011</v>
      </c>
      <c r="F10" s="190">
        <v>1721.0663790000001</v>
      </c>
      <c r="G10" s="190">
        <v>59.763614999999994</v>
      </c>
      <c r="I10" s="1" t="s">
        <v>512</v>
      </c>
    </row>
    <row r="11" spans="1:10" ht="12" customHeight="1" x14ac:dyDescent="0.2">
      <c r="B11" s="190">
        <v>812.6029450000002</v>
      </c>
      <c r="C11" s="190">
        <v>0.18550500000000003</v>
      </c>
      <c r="D11" s="190">
        <v>0</v>
      </c>
      <c r="E11" s="190">
        <v>0</v>
      </c>
      <c r="F11" s="190">
        <v>0.12389500000000001</v>
      </c>
      <c r="G11" s="190">
        <v>0</v>
      </c>
      <c r="I11" s="1" t="s">
        <v>513</v>
      </c>
    </row>
    <row r="12" spans="1:10" ht="12" customHeight="1" x14ac:dyDescent="0.2">
      <c r="B12" s="190">
        <v>27996.829863999996</v>
      </c>
      <c r="C12" s="190">
        <v>25236.823503999982</v>
      </c>
      <c r="D12" s="190">
        <v>1070.0836520000003</v>
      </c>
      <c r="E12" s="190">
        <v>479.66654200000005</v>
      </c>
      <c r="F12" s="190">
        <v>17884.356617000009</v>
      </c>
      <c r="G12" s="190">
        <v>671.16830300000049</v>
      </c>
      <c r="I12" s="1" t="s">
        <v>514</v>
      </c>
    </row>
    <row r="13" spans="1:10" ht="12" customHeight="1" x14ac:dyDescent="0.2">
      <c r="B13" s="190">
        <v>611.75806900000021</v>
      </c>
      <c r="C13" s="190">
        <v>31.865425999999989</v>
      </c>
      <c r="D13" s="190">
        <v>0.34012599999999998</v>
      </c>
      <c r="E13" s="190">
        <v>0</v>
      </c>
      <c r="F13" s="190">
        <v>38.185997999999998</v>
      </c>
      <c r="G13" s="190">
        <v>0</v>
      </c>
      <c r="I13" s="1" t="s">
        <v>515</v>
      </c>
    </row>
    <row r="14" spans="1:10" ht="12" customHeight="1" x14ac:dyDescent="0.2">
      <c r="B14" s="190">
        <v>18756.506220000007</v>
      </c>
      <c r="C14" s="190">
        <v>3528.3224180000002</v>
      </c>
      <c r="D14" s="190">
        <v>7953.7941940000019</v>
      </c>
      <c r="E14" s="190">
        <v>74.608633999999981</v>
      </c>
      <c r="F14" s="190">
        <v>12490.233644999998</v>
      </c>
      <c r="G14" s="190">
        <v>153.32792100000003</v>
      </c>
      <c r="I14" s="1" t="s">
        <v>516</v>
      </c>
    </row>
    <row r="15" spans="1:10" ht="12" customHeight="1" x14ac:dyDescent="0.2">
      <c r="B15" s="190">
        <v>4428.1125550000015</v>
      </c>
      <c r="C15" s="190">
        <v>1104.3141060000003</v>
      </c>
      <c r="D15" s="190">
        <v>2826.6934029999993</v>
      </c>
      <c r="E15" s="190">
        <v>207.82283200000001</v>
      </c>
      <c r="F15" s="190">
        <v>4700.2161830000023</v>
      </c>
      <c r="G15" s="190">
        <v>726.33495500000015</v>
      </c>
      <c r="I15" s="1" t="s">
        <v>517</v>
      </c>
    </row>
    <row r="16" spans="1:10" ht="12" customHeight="1" x14ac:dyDescent="0.2">
      <c r="B16" s="190">
        <v>199.258464</v>
      </c>
      <c r="C16" s="190">
        <v>41.616956999999999</v>
      </c>
      <c r="D16" s="190">
        <v>0</v>
      </c>
      <c r="E16" s="190">
        <v>0</v>
      </c>
      <c r="F16" s="190">
        <v>13.499902000000001</v>
      </c>
      <c r="G16" s="190">
        <v>0</v>
      </c>
      <c r="I16" s="1" t="s">
        <v>518</v>
      </c>
    </row>
    <row r="17" spans="2:9" ht="12" customHeight="1" x14ac:dyDescent="0.2">
      <c r="B17" s="190">
        <v>1712.0390879999986</v>
      </c>
      <c r="C17" s="190">
        <v>41.822760999999993</v>
      </c>
      <c r="D17" s="190">
        <v>1.5671999999999998E-2</v>
      </c>
      <c r="E17" s="190">
        <v>0</v>
      </c>
      <c r="F17" s="190">
        <v>38.347091000000006</v>
      </c>
      <c r="G17" s="190">
        <v>0</v>
      </c>
      <c r="I17" s="1" t="s">
        <v>519</v>
      </c>
    </row>
    <row r="18" spans="2:9" ht="12" customHeight="1" x14ac:dyDescent="0.2">
      <c r="B18" s="190">
        <v>34114.689234999969</v>
      </c>
      <c r="C18" s="190">
        <v>4281.783277999999</v>
      </c>
      <c r="D18" s="190">
        <v>206.54397600000013</v>
      </c>
      <c r="E18" s="190">
        <v>10.024026999999993</v>
      </c>
      <c r="F18" s="190">
        <v>2964.0609019999988</v>
      </c>
      <c r="G18" s="190">
        <v>4.5619109999999985</v>
      </c>
      <c r="I18" s="1" t="s">
        <v>520</v>
      </c>
    </row>
    <row r="19" spans="2:9" ht="12" customHeight="1" x14ac:dyDescent="0.2">
      <c r="B19" s="190">
        <v>3558.3258300000011</v>
      </c>
      <c r="C19" s="190">
        <v>221.05769500000008</v>
      </c>
      <c r="D19" s="190">
        <v>145.92047900000006</v>
      </c>
      <c r="E19" s="190">
        <v>1.7116540000000002</v>
      </c>
      <c r="F19" s="190">
        <v>45.010801000000022</v>
      </c>
      <c r="G19" s="190">
        <v>0.23114999999999999</v>
      </c>
      <c r="I19" s="1" t="s">
        <v>522</v>
      </c>
    </row>
    <row r="20" spans="2:9" ht="12" customHeight="1" x14ac:dyDescent="0.2">
      <c r="B20" s="190">
        <v>120997.00052100005</v>
      </c>
      <c r="C20" s="190">
        <v>11962.440206999992</v>
      </c>
      <c r="D20" s="190">
        <v>1437.4913949999986</v>
      </c>
      <c r="E20" s="190">
        <v>471.39345700000013</v>
      </c>
      <c r="F20" s="190">
        <v>23397.089173000026</v>
      </c>
      <c r="G20" s="190">
        <v>309.78270399999997</v>
      </c>
      <c r="I20" s="1" t="s">
        <v>523</v>
      </c>
    </row>
    <row r="21" spans="2:9" ht="12" customHeight="1" x14ac:dyDescent="0.2">
      <c r="B21" s="190">
        <v>159182.37072600017</v>
      </c>
      <c r="C21" s="190">
        <v>17478.00352599999</v>
      </c>
      <c r="D21" s="190">
        <v>3500.2105680000013</v>
      </c>
      <c r="E21" s="190">
        <v>701.0664979999998</v>
      </c>
      <c r="F21" s="190">
        <v>21802.964261000012</v>
      </c>
      <c r="G21" s="190">
        <v>635.17436499999997</v>
      </c>
      <c r="I21" s="1" t="s">
        <v>524</v>
      </c>
    </row>
    <row r="22" spans="2:9" ht="12" customHeight="1" x14ac:dyDescent="0.2">
      <c r="B22" s="190">
        <v>735.67795799999988</v>
      </c>
      <c r="C22" s="190">
        <v>8.4068920000000009</v>
      </c>
      <c r="D22" s="190">
        <v>0</v>
      </c>
      <c r="E22" s="190">
        <v>0</v>
      </c>
      <c r="F22" s="190">
        <v>32.217088000000004</v>
      </c>
      <c r="G22" s="190">
        <v>0</v>
      </c>
      <c r="I22" s="1" t="s">
        <v>525</v>
      </c>
    </row>
    <row r="23" spans="2:9" ht="12" customHeight="1" x14ac:dyDescent="0.2">
      <c r="B23" s="190">
        <v>82533.83981499997</v>
      </c>
      <c r="C23" s="190">
        <v>22687.552841999994</v>
      </c>
      <c r="D23" s="190">
        <v>184626.96131500008</v>
      </c>
      <c r="E23" s="190">
        <v>10357.727815000007</v>
      </c>
      <c r="F23" s="190">
        <v>84924.051525999879</v>
      </c>
      <c r="G23" s="190">
        <v>16548.641051999995</v>
      </c>
      <c r="I23" s="1" t="s">
        <v>526</v>
      </c>
    </row>
    <row r="24" spans="2:9" ht="12" customHeight="1" x14ac:dyDescent="0.2">
      <c r="B24" s="190">
        <v>1855.3835920000004</v>
      </c>
      <c r="C24" s="190">
        <v>25.89741600000001</v>
      </c>
      <c r="D24" s="190">
        <v>4.2449000000000001E-2</v>
      </c>
      <c r="E24" s="190">
        <v>0</v>
      </c>
      <c r="F24" s="190">
        <v>37.411953999999987</v>
      </c>
      <c r="G24" s="190">
        <v>0</v>
      </c>
      <c r="I24" s="1" t="s">
        <v>527</v>
      </c>
    </row>
    <row r="25" spans="2:9" ht="12" customHeight="1" x14ac:dyDescent="0.2">
      <c r="B25" s="190">
        <v>5552.7484809999996</v>
      </c>
      <c r="C25" s="190">
        <v>1906.9354509999998</v>
      </c>
      <c r="D25" s="190">
        <v>12.911921999999997</v>
      </c>
      <c r="E25" s="190">
        <v>71873.675055999964</v>
      </c>
      <c r="F25" s="190">
        <v>1839.9742589999998</v>
      </c>
      <c r="G25" s="190">
        <v>1.1274139999999997</v>
      </c>
      <c r="I25" s="1" t="s">
        <v>528</v>
      </c>
    </row>
    <row r="26" spans="2:9" ht="12" customHeight="1" x14ac:dyDescent="0.2">
      <c r="B26" s="190">
        <v>180.48447000000002</v>
      </c>
      <c r="C26" s="190">
        <v>44.367260000000009</v>
      </c>
      <c r="D26" s="190">
        <v>6.6087969999999991</v>
      </c>
      <c r="E26" s="190">
        <v>0.05</v>
      </c>
      <c r="F26" s="190">
        <v>336.91767300000015</v>
      </c>
      <c r="G26" s="190">
        <v>2.2500749999999998</v>
      </c>
      <c r="I26" s="1" t="s">
        <v>529</v>
      </c>
    </row>
    <row r="27" spans="2:9" ht="12" customHeight="1" x14ac:dyDescent="0.2">
      <c r="B27" s="190"/>
      <c r="C27" s="190"/>
      <c r="D27" s="190"/>
      <c r="E27" s="190"/>
      <c r="F27" s="190"/>
      <c r="G27" s="190"/>
      <c r="I27" s="1" t="s">
        <v>530</v>
      </c>
    </row>
    <row r="28" spans="2:9" ht="12" customHeight="1" x14ac:dyDescent="0.2">
      <c r="B28" s="190">
        <v>0</v>
      </c>
      <c r="C28" s="190">
        <v>0</v>
      </c>
      <c r="D28" s="190">
        <v>0</v>
      </c>
      <c r="E28" s="190">
        <v>0</v>
      </c>
      <c r="F28" s="190">
        <v>0</v>
      </c>
      <c r="G28" s="190">
        <v>0</v>
      </c>
      <c r="I28" s="1" t="s">
        <v>531</v>
      </c>
    </row>
    <row r="29" spans="2:9" ht="12" customHeight="1" x14ac:dyDescent="0.2">
      <c r="B29" s="190">
        <v>9831.7806739999996</v>
      </c>
      <c r="C29" s="190">
        <v>1803.1112319999988</v>
      </c>
      <c r="D29" s="190">
        <v>59.478957999999984</v>
      </c>
      <c r="E29" s="190">
        <v>4.0000000000000002E-4</v>
      </c>
      <c r="F29" s="190">
        <v>585.52662800000007</v>
      </c>
      <c r="G29" s="190">
        <v>5.8531000000000007E-2</v>
      </c>
      <c r="I29" s="1" t="s">
        <v>532</v>
      </c>
    </row>
    <row r="30" spans="2:9" ht="12" customHeight="1" x14ac:dyDescent="0.2">
      <c r="B30" s="190">
        <v>33845.706225999995</v>
      </c>
      <c r="C30" s="190">
        <v>12029.283676999998</v>
      </c>
      <c r="D30" s="190">
        <v>2822.4804689999987</v>
      </c>
      <c r="E30" s="190">
        <v>921.09933600000011</v>
      </c>
      <c r="F30" s="190">
        <v>269676.85145099973</v>
      </c>
      <c r="G30" s="190">
        <v>848.3774360000001</v>
      </c>
      <c r="I30" s="1" t="s">
        <v>533</v>
      </c>
    </row>
    <row r="31" spans="2:9" ht="12" customHeight="1" x14ac:dyDescent="0.2">
      <c r="B31" s="190">
        <v>5273.5583690000039</v>
      </c>
      <c r="C31" s="190">
        <v>944.63758200000007</v>
      </c>
      <c r="D31" s="190">
        <v>530.57351499999993</v>
      </c>
      <c r="E31" s="190">
        <v>25.000916</v>
      </c>
      <c r="F31" s="190">
        <v>3043.2868030000018</v>
      </c>
      <c r="G31" s="190">
        <v>68018.464123999976</v>
      </c>
      <c r="I31" s="1" t="s">
        <v>534</v>
      </c>
    </row>
    <row r="32" spans="2:9" ht="12" customHeight="1" x14ac:dyDescent="0.2">
      <c r="B32" s="190">
        <v>46.923449999999988</v>
      </c>
      <c r="C32" s="190">
        <v>4.3568999999999997E-2</v>
      </c>
      <c r="D32" s="190">
        <v>0</v>
      </c>
      <c r="E32" s="190">
        <v>0</v>
      </c>
      <c r="F32" s="190">
        <v>3.19E-4</v>
      </c>
      <c r="G32" s="190">
        <v>0</v>
      </c>
      <c r="I32" s="1" t="s">
        <v>536</v>
      </c>
    </row>
    <row r="33" spans="2:9" ht="12" customHeight="1" x14ac:dyDescent="0.2">
      <c r="B33" s="190">
        <v>26135.69011200004</v>
      </c>
      <c r="C33" s="190">
        <v>2730.5489490000014</v>
      </c>
      <c r="D33" s="190">
        <v>398.04189200000008</v>
      </c>
      <c r="E33" s="190">
        <v>130.50383199999993</v>
      </c>
      <c r="F33" s="190">
        <v>3615.8479830000019</v>
      </c>
      <c r="G33" s="190">
        <v>97.078555000000051</v>
      </c>
      <c r="I33" s="1" t="s">
        <v>537</v>
      </c>
    </row>
    <row r="34" spans="2:9" ht="12" customHeight="1" x14ac:dyDescent="0.2">
      <c r="B34" s="190">
        <v>877.38210400000003</v>
      </c>
      <c r="C34" s="190">
        <v>2122.140671000001</v>
      </c>
      <c r="D34" s="190">
        <v>505.12081100000012</v>
      </c>
      <c r="E34" s="190">
        <v>1.1491769999999999</v>
      </c>
      <c r="F34" s="190">
        <v>851.8338369999999</v>
      </c>
      <c r="G34" s="190">
        <v>1.3276999999999999E-2</v>
      </c>
      <c r="I34" s="1" t="s">
        <v>538</v>
      </c>
    </row>
    <row r="35" spans="2:9" ht="12" customHeight="1" x14ac:dyDescent="0.2">
      <c r="B35" s="190">
        <v>7.6312449999999981</v>
      </c>
      <c r="C35" s="190">
        <v>1.8287489999999993</v>
      </c>
      <c r="D35" s="190">
        <v>5.4600000000000004E-4</v>
      </c>
      <c r="E35" s="190">
        <v>1.732774</v>
      </c>
      <c r="F35" s="190">
        <v>1.000348</v>
      </c>
      <c r="G35" s="190">
        <v>0</v>
      </c>
      <c r="I35" s="1" t="s">
        <v>539</v>
      </c>
    </row>
    <row r="36" spans="2:9" ht="12" customHeight="1" x14ac:dyDescent="0.2">
      <c r="B36" s="190">
        <v>1246.1999190000004</v>
      </c>
      <c r="C36" s="190">
        <v>237.72237200000001</v>
      </c>
      <c r="D36" s="190">
        <v>2.5825000000000001E-2</v>
      </c>
      <c r="E36" s="190">
        <v>5.0000000000000004E-6</v>
      </c>
      <c r="F36" s="190">
        <v>54.569152999999986</v>
      </c>
      <c r="G36" s="190">
        <v>2.9531999999999999E-2</v>
      </c>
      <c r="I36" s="1" t="s">
        <v>540</v>
      </c>
    </row>
    <row r="37" spans="2:9" ht="12" customHeight="1" x14ac:dyDescent="0.2">
      <c r="B37" s="190">
        <v>30233.718464000012</v>
      </c>
      <c r="C37" s="190">
        <v>5162.3873959999992</v>
      </c>
      <c r="D37" s="190">
        <v>1831.2971640000003</v>
      </c>
      <c r="E37" s="190">
        <v>5.5048090000000025</v>
      </c>
      <c r="F37" s="190">
        <v>4223.1455440000018</v>
      </c>
      <c r="G37" s="190">
        <v>25.566783999999998</v>
      </c>
      <c r="I37" s="1" t="s">
        <v>541</v>
      </c>
    </row>
    <row r="38" spans="2:9" ht="12" customHeight="1" x14ac:dyDescent="0.2">
      <c r="B38" s="190">
        <v>287.84164800000002</v>
      </c>
      <c r="C38" s="190">
        <v>145.18362200000007</v>
      </c>
      <c r="D38" s="190">
        <v>95.646969999999953</v>
      </c>
      <c r="E38" s="190">
        <v>0.47693800000000003</v>
      </c>
      <c r="F38" s="190">
        <v>217.41662399999993</v>
      </c>
      <c r="G38" s="190">
        <v>0.73562700000000003</v>
      </c>
      <c r="I38" s="1" t="s">
        <v>542</v>
      </c>
    </row>
    <row r="39" spans="2:9" ht="12" customHeight="1" x14ac:dyDescent="0.2">
      <c r="B39" s="190">
        <v>3885.6538399999995</v>
      </c>
      <c r="C39" s="190">
        <v>2251.7082100000021</v>
      </c>
      <c r="D39" s="190">
        <v>56.17110000000001</v>
      </c>
      <c r="E39" s="190">
        <v>0.30389699999999997</v>
      </c>
      <c r="F39" s="190">
        <v>125.25018100000003</v>
      </c>
      <c r="G39" s="190">
        <v>4.426900000000001E-2</v>
      </c>
      <c r="I39" s="1" t="s">
        <v>543</v>
      </c>
    </row>
    <row r="40" spans="2:9" ht="12" customHeight="1" x14ac:dyDescent="0.2">
      <c r="B40" s="190">
        <v>201.54463699999994</v>
      </c>
      <c r="C40" s="190">
        <v>8.8482560000000028</v>
      </c>
      <c r="D40" s="190">
        <v>1.0207000000000001E-2</v>
      </c>
      <c r="E40" s="190">
        <v>0</v>
      </c>
      <c r="F40" s="190">
        <v>28.724465999999993</v>
      </c>
      <c r="G40" s="190">
        <v>0</v>
      </c>
      <c r="I40" s="1" t="s">
        <v>544</v>
      </c>
    </row>
    <row r="41" spans="2:9" ht="12" customHeight="1" x14ac:dyDescent="0.2">
      <c r="B41" s="190">
        <v>236.18957600000002</v>
      </c>
      <c r="C41" s="190">
        <v>78.202223000000004</v>
      </c>
      <c r="D41" s="190">
        <v>20.205300999999999</v>
      </c>
      <c r="E41" s="190">
        <v>0.33333299999999993</v>
      </c>
      <c r="F41" s="190">
        <v>492.66329899999994</v>
      </c>
      <c r="G41" s="190">
        <v>2.1095130000000002</v>
      </c>
      <c r="I41" s="1" t="s">
        <v>545</v>
      </c>
    </row>
    <row r="42" spans="2:9" ht="12" customHeight="1" x14ac:dyDescent="0.2">
      <c r="B42" s="190">
        <v>2657.0465130000007</v>
      </c>
      <c r="C42" s="190">
        <v>111.53349900000003</v>
      </c>
      <c r="D42" s="190">
        <v>3.9547000000000006E-2</v>
      </c>
      <c r="E42" s="190">
        <v>5.2436999999999998E-2</v>
      </c>
      <c r="F42" s="190">
        <v>136.05014099999997</v>
      </c>
      <c r="G42" s="190">
        <v>0</v>
      </c>
      <c r="I42" s="1" t="s">
        <v>546</v>
      </c>
    </row>
    <row r="43" spans="2:9" ht="12" customHeight="1" x14ac:dyDescent="0.2">
      <c r="B43" s="190">
        <v>906.7549329999996</v>
      </c>
      <c r="C43" s="190">
        <v>15.639115000000006</v>
      </c>
      <c r="D43" s="190">
        <v>4.8878989999999982</v>
      </c>
      <c r="E43" s="190">
        <v>0</v>
      </c>
      <c r="F43" s="190">
        <v>14.638632000000003</v>
      </c>
      <c r="G43" s="190">
        <v>0</v>
      </c>
      <c r="I43" s="1" t="s">
        <v>547</v>
      </c>
    </row>
    <row r="44" spans="2:9" ht="12" customHeight="1" x14ac:dyDescent="0.2">
      <c r="B44" s="190">
        <v>326.64001599999995</v>
      </c>
      <c r="C44" s="190">
        <v>3.0600009999999997</v>
      </c>
      <c r="D44" s="190">
        <v>0</v>
      </c>
      <c r="E44" s="190">
        <v>0</v>
      </c>
      <c r="F44" s="190">
        <v>4.125407</v>
      </c>
      <c r="G44" s="190">
        <v>0</v>
      </c>
      <c r="I44" s="1" t="s">
        <v>548</v>
      </c>
    </row>
    <row r="45" spans="2:9" ht="12" customHeight="1" x14ac:dyDescent="0.2">
      <c r="B45" s="190">
        <v>400.52093700000017</v>
      </c>
      <c r="C45" s="190">
        <v>241.51448700000006</v>
      </c>
      <c r="D45" s="190">
        <v>1.906779</v>
      </c>
      <c r="E45" s="190">
        <v>12.231559999999998</v>
      </c>
      <c r="F45" s="190">
        <v>45.943923000000005</v>
      </c>
      <c r="G45" s="190">
        <v>3.862E-3</v>
      </c>
      <c r="I45" s="1" t="s">
        <v>550</v>
      </c>
    </row>
    <row r="46" spans="2:9" ht="12" customHeight="1" x14ac:dyDescent="0.2">
      <c r="B46" s="190">
        <v>161194.67773499998</v>
      </c>
      <c r="C46" s="190">
        <v>59803.29764400002</v>
      </c>
      <c r="D46" s="190">
        <v>92967.851421000116</v>
      </c>
      <c r="E46" s="190">
        <v>57640.479655999967</v>
      </c>
      <c r="F46" s="190">
        <v>308532.28582799988</v>
      </c>
      <c r="G46" s="190">
        <v>40256.955571999999</v>
      </c>
      <c r="I46" s="1" t="s">
        <v>551</v>
      </c>
    </row>
    <row r="47" spans="2:9" ht="12" customHeight="1" x14ac:dyDescent="0.2">
      <c r="B47" s="190">
        <v>614.90542899999991</v>
      </c>
      <c r="C47" s="190">
        <v>0.121299</v>
      </c>
      <c r="D47" s="190">
        <v>0</v>
      </c>
      <c r="E47" s="190">
        <v>0</v>
      </c>
      <c r="F47" s="190">
        <v>3.331315</v>
      </c>
      <c r="G47" s="190">
        <v>0</v>
      </c>
      <c r="I47" s="1" t="s">
        <v>552</v>
      </c>
    </row>
    <row r="48" spans="2:9" ht="12" customHeight="1" x14ac:dyDescent="0.2">
      <c r="B48" s="190">
        <v>2246.1819280000009</v>
      </c>
      <c r="C48" s="190">
        <v>1207.2737239999988</v>
      </c>
      <c r="D48" s="190">
        <v>50.079871999999988</v>
      </c>
      <c r="E48" s="190">
        <v>1.0377379999999996</v>
      </c>
      <c r="F48" s="190">
        <v>655.16985299999999</v>
      </c>
      <c r="G48" s="190">
        <v>0</v>
      </c>
      <c r="I48" s="1" t="s">
        <v>554</v>
      </c>
    </row>
    <row r="49" spans="1:10" ht="12" customHeight="1" x14ac:dyDescent="0.2">
      <c r="B49" s="190">
        <v>29096.586862000015</v>
      </c>
      <c r="C49" s="190">
        <v>6162.8226470000009</v>
      </c>
      <c r="D49" s="190">
        <v>1085.5982569999996</v>
      </c>
      <c r="E49" s="190">
        <v>11.172953999999999</v>
      </c>
      <c r="F49" s="190">
        <v>3068.1056780000022</v>
      </c>
      <c r="G49" s="190">
        <v>0.12106399999999998</v>
      </c>
      <c r="I49" s="1" t="s">
        <v>555</v>
      </c>
    </row>
    <row r="50" spans="1:10" ht="12" customHeight="1" x14ac:dyDescent="0.2">
      <c r="B50" s="190">
        <v>9386.8407619999998</v>
      </c>
      <c r="C50" s="190">
        <v>2655.5832069999997</v>
      </c>
      <c r="D50" s="190">
        <v>81.814477999999994</v>
      </c>
      <c r="E50" s="190">
        <v>0.77689499999999989</v>
      </c>
      <c r="F50" s="190">
        <v>920.86751000000015</v>
      </c>
      <c r="G50" s="190">
        <v>0.99016500000000029</v>
      </c>
      <c r="I50" s="1" t="s">
        <v>556</v>
      </c>
    </row>
    <row r="51" spans="1:10" ht="12" customHeight="1" x14ac:dyDescent="0.2">
      <c r="B51" s="190">
        <v>96457.103779999918</v>
      </c>
      <c r="C51" s="190">
        <v>19937.394994000002</v>
      </c>
      <c r="D51" s="190">
        <v>3618.5459920000017</v>
      </c>
      <c r="E51" s="190">
        <v>1403.9017640000004</v>
      </c>
      <c r="F51" s="190">
        <v>29831.972996999993</v>
      </c>
      <c r="G51" s="190">
        <v>1835.2966079999994</v>
      </c>
      <c r="I51" s="1" t="s">
        <v>557</v>
      </c>
    </row>
    <row r="52" spans="1:10" ht="12" customHeight="1" x14ac:dyDescent="0.2">
      <c r="B52" s="190">
        <v>886.44129299999986</v>
      </c>
      <c r="C52" s="190">
        <v>170.66692800000007</v>
      </c>
      <c r="D52" s="190">
        <v>55.52727500000001</v>
      </c>
      <c r="E52" s="190">
        <v>2.3754339999999998</v>
      </c>
      <c r="F52" s="190">
        <v>744.51172900000029</v>
      </c>
      <c r="G52" s="190">
        <v>6.0565559999999969</v>
      </c>
      <c r="I52" s="1" t="s">
        <v>558</v>
      </c>
    </row>
    <row r="53" spans="1:10" ht="12" customHeight="1" x14ac:dyDescent="0.2">
      <c r="B53" s="190">
        <v>5405.517464000005</v>
      </c>
      <c r="C53" s="190">
        <v>411.30189999999982</v>
      </c>
      <c r="D53" s="190">
        <v>0.05</v>
      </c>
      <c r="E53" s="190">
        <v>0</v>
      </c>
      <c r="F53" s="190">
        <v>158.35526900000008</v>
      </c>
      <c r="G53" s="190">
        <v>0</v>
      </c>
      <c r="I53" s="1" t="s">
        <v>559</v>
      </c>
    </row>
    <row r="54" spans="1:10" ht="12" customHeight="1" x14ac:dyDescent="0.2">
      <c r="B54" s="190">
        <v>6036.921516000004</v>
      </c>
      <c r="C54" s="190">
        <v>3792.5921800000019</v>
      </c>
      <c r="D54" s="190">
        <v>497.32067599999988</v>
      </c>
      <c r="E54" s="190">
        <v>923.63285500000029</v>
      </c>
      <c r="F54" s="190">
        <v>952.58716300000037</v>
      </c>
      <c r="G54" s="190">
        <v>215.96864100000002</v>
      </c>
      <c r="I54" s="1" t="s">
        <v>560</v>
      </c>
    </row>
    <row r="55" spans="1:10" ht="12" customHeight="1" x14ac:dyDescent="0.2">
      <c r="B55" s="190">
        <v>1199720.9049999996</v>
      </c>
      <c r="C55" s="190">
        <v>503785.15399999975</v>
      </c>
      <c r="D55" s="190">
        <v>122839.34599999992</v>
      </c>
      <c r="E55" s="190">
        <v>59899.197000000015</v>
      </c>
      <c r="F55" s="190">
        <v>678904.12725000025</v>
      </c>
      <c r="G55" s="190">
        <v>61283.343749999978</v>
      </c>
      <c r="I55" s="1" t="s">
        <v>561</v>
      </c>
    </row>
    <row r="56" spans="1:10" ht="16.5" customHeight="1" x14ac:dyDescent="0.2">
      <c r="B56" s="205">
        <v>502118.29545400001</v>
      </c>
      <c r="C56" s="205">
        <v>200503.63636300009</v>
      </c>
      <c r="D56" s="205">
        <v>51598.068180999988</v>
      </c>
      <c r="E56" s="205">
        <v>21348.454545000008</v>
      </c>
      <c r="F56" s="205">
        <v>317970.09090900008</v>
      </c>
      <c r="G56" s="205">
        <v>19412.363636000002</v>
      </c>
      <c r="H56" s="207"/>
      <c r="I56" s="200" t="s">
        <v>562</v>
      </c>
    </row>
    <row r="57" spans="1:10" ht="36" customHeight="1" x14ac:dyDescent="0.2">
      <c r="A57" s="191"/>
      <c r="B57" s="454" t="s">
        <v>483</v>
      </c>
      <c r="C57" s="454"/>
      <c r="D57" s="454"/>
      <c r="E57" s="454"/>
      <c r="F57" s="454"/>
      <c r="G57" s="454"/>
      <c r="H57" s="454"/>
      <c r="I57" s="454"/>
      <c r="J57" s="191"/>
    </row>
  </sheetData>
  <mergeCells count="3">
    <mergeCell ref="B57:I57"/>
    <mergeCell ref="B1:G1"/>
    <mergeCell ref="B2:G2"/>
  </mergeCells>
  <phoneticPr fontId="0" type="noConversion"/>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I57"/>
  <sheetViews>
    <sheetView showGridLines="0" zoomScaleNormal="100" zoomScaleSheetLayoutView="100" workbookViewId="0"/>
  </sheetViews>
  <sheetFormatPr defaultColWidth="9.140625" defaultRowHeight="12" x14ac:dyDescent="0.2"/>
  <cols>
    <col min="1" max="1" width="1.7109375" style="2" customWidth="1"/>
    <col min="2" max="2" width="32" style="2" customWidth="1"/>
    <col min="3" max="8" width="10.7109375" style="2" customWidth="1"/>
    <col min="9" max="9" width="1.7109375" style="2" customWidth="1"/>
    <col min="10" max="16384" width="9.140625" style="2"/>
  </cols>
  <sheetData>
    <row r="1" spans="1:9" s="74" customFormat="1" ht="16.5" customHeight="1" x14ac:dyDescent="0.3">
      <c r="A1" s="132"/>
      <c r="B1" s="453" t="s">
        <v>265</v>
      </c>
      <c r="C1" s="453"/>
      <c r="D1" s="453"/>
      <c r="E1" s="453"/>
      <c r="F1" s="453"/>
      <c r="G1" s="453"/>
      <c r="H1" s="76"/>
      <c r="I1" s="66"/>
    </row>
    <row r="2" spans="1:9" s="133" customFormat="1" ht="16.5" customHeight="1" x14ac:dyDescent="0.2">
      <c r="B2" s="455" t="s">
        <v>321</v>
      </c>
      <c r="C2" s="455"/>
      <c r="D2" s="455"/>
      <c r="E2" s="455"/>
      <c r="F2" s="455"/>
      <c r="G2" s="455"/>
      <c r="H2" s="149"/>
    </row>
    <row r="3" spans="1:9" s="133" customFormat="1" ht="21" customHeight="1" x14ac:dyDescent="0.2">
      <c r="A3" s="174"/>
      <c r="B3" s="172" t="s">
        <v>563</v>
      </c>
      <c r="C3" s="172"/>
      <c r="D3" s="172"/>
      <c r="E3" s="172"/>
      <c r="F3" s="172"/>
      <c r="G3" s="172"/>
      <c r="H3" s="175" t="s">
        <v>140</v>
      </c>
    </row>
    <row r="4" spans="1:9" ht="30" customHeight="1" x14ac:dyDescent="0.2">
      <c r="A4" s="182"/>
      <c r="B4" s="192"/>
      <c r="C4" s="193" t="s">
        <v>39</v>
      </c>
      <c r="D4" s="193" t="s">
        <v>40</v>
      </c>
      <c r="E4" s="193" t="s">
        <v>41</v>
      </c>
      <c r="F4" s="193" t="s">
        <v>43</v>
      </c>
      <c r="G4" s="193" t="s">
        <v>44</v>
      </c>
      <c r="H4" s="194" t="s">
        <v>29</v>
      </c>
      <c r="I4" s="191"/>
    </row>
    <row r="5" spans="1:9" ht="12" customHeight="1" x14ac:dyDescent="0.25">
      <c r="A5" s="198"/>
      <c r="B5" s="187" t="s">
        <v>507</v>
      </c>
      <c r="C5" s="210">
        <v>2.5720000000000001E-3</v>
      </c>
      <c r="D5" s="190">
        <v>2.8407999999999999E-2</v>
      </c>
      <c r="E5" s="190">
        <v>0</v>
      </c>
      <c r="F5" s="190">
        <v>0</v>
      </c>
      <c r="G5" s="190">
        <v>0</v>
      </c>
      <c r="H5" s="196">
        <v>4.2867999999999996E-2</v>
      </c>
      <c r="I5" s="184"/>
    </row>
    <row r="6" spans="1:9" ht="12" customHeight="1" x14ac:dyDescent="0.2">
      <c r="A6" s="133"/>
      <c r="B6" s="1" t="s">
        <v>508</v>
      </c>
      <c r="C6" s="211">
        <v>203.62298499999997</v>
      </c>
      <c r="D6" s="190">
        <v>351.53043300000002</v>
      </c>
      <c r="E6" s="190">
        <v>14981.911005000002</v>
      </c>
      <c r="F6" s="190">
        <v>77.780417999999969</v>
      </c>
      <c r="G6" s="190">
        <v>0</v>
      </c>
      <c r="H6" s="197">
        <v>558.59725100000014</v>
      </c>
    </row>
    <row r="7" spans="1:9" ht="12" customHeight="1" x14ac:dyDescent="0.2">
      <c r="A7" s="133"/>
      <c r="B7" s="1" t="s">
        <v>509</v>
      </c>
      <c r="C7" s="211">
        <v>27.051064000000007</v>
      </c>
      <c r="D7" s="190">
        <v>194.22032700000003</v>
      </c>
      <c r="E7" s="190">
        <v>23.533556000000001</v>
      </c>
      <c r="F7" s="190">
        <v>363.31642499999998</v>
      </c>
      <c r="G7" s="190">
        <v>17.593389000000005</v>
      </c>
      <c r="H7" s="197">
        <v>50.813757999999986</v>
      </c>
    </row>
    <row r="8" spans="1:9" ht="12" customHeight="1" x14ac:dyDescent="0.2">
      <c r="A8" s="133"/>
      <c r="B8" s="1" t="s">
        <v>510</v>
      </c>
      <c r="C8" s="211">
        <v>0</v>
      </c>
      <c r="D8" s="190">
        <v>5.8983000000000001E-2</v>
      </c>
      <c r="E8" s="190">
        <v>1.5047E-2</v>
      </c>
      <c r="F8" s="190">
        <v>0</v>
      </c>
      <c r="G8" s="190">
        <v>0</v>
      </c>
      <c r="H8" s="197">
        <v>0.37409600000000004</v>
      </c>
    </row>
    <row r="9" spans="1:9" ht="12" customHeight="1" x14ac:dyDescent="0.2">
      <c r="A9" s="133"/>
      <c r="B9" s="1" t="s">
        <v>511</v>
      </c>
      <c r="C9" s="211">
        <v>93.434427000000056</v>
      </c>
      <c r="D9" s="190">
        <v>305.552413</v>
      </c>
      <c r="E9" s="190">
        <v>154.20861099999996</v>
      </c>
      <c r="F9" s="190">
        <v>763.72415900000067</v>
      </c>
      <c r="G9" s="190">
        <v>0</v>
      </c>
      <c r="H9" s="197">
        <v>199.46469300000012</v>
      </c>
    </row>
    <row r="10" spans="1:9" ht="12" customHeight="1" x14ac:dyDescent="0.2">
      <c r="A10" s="133"/>
      <c r="B10" s="1" t="s">
        <v>512</v>
      </c>
      <c r="C10" s="211">
        <v>1361.083865000001</v>
      </c>
      <c r="D10" s="190">
        <v>30.903317000000019</v>
      </c>
      <c r="E10" s="190">
        <v>105.04137300000002</v>
      </c>
      <c r="F10" s="190">
        <v>13.513043999999994</v>
      </c>
      <c r="G10" s="190">
        <v>0</v>
      </c>
      <c r="H10" s="197">
        <v>261.20376699999997</v>
      </c>
    </row>
    <row r="11" spans="1:9" ht="12" customHeight="1" x14ac:dyDescent="0.2">
      <c r="A11" s="133"/>
      <c r="B11" s="1" t="s">
        <v>513</v>
      </c>
      <c r="C11" s="211">
        <v>0</v>
      </c>
      <c r="D11" s="190">
        <v>0</v>
      </c>
      <c r="E11" s="190">
        <v>0</v>
      </c>
      <c r="F11" s="190">
        <v>2.4886999999999999E-2</v>
      </c>
      <c r="G11" s="190">
        <v>0</v>
      </c>
      <c r="H11" s="197">
        <v>1.5189999999999997E-3</v>
      </c>
    </row>
    <row r="12" spans="1:9" ht="12" customHeight="1" x14ac:dyDescent="0.2">
      <c r="A12" s="133"/>
      <c r="B12" s="1" t="s">
        <v>514</v>
      </c>
      <c r="C12" s="211">
        <v>11159.510947000002</v>
      </c>
      <c r="D12" s="190">
        <v>1280.5366629999987</v>
      </c>
      <c r="E12" s="190">
        <v>1593.5037239999986</v>
      </c>
      <c r="F12" s="190">
        <v>184.8879950000001</v>
      </c>
      <c r="G12" s="190">
        <v>0</v>
      </c>
      <c r="H12" s="197">
        <v>1195.1505889999994</v>
      </c>
    </row>
    <row r="13" spans="1:9" ht="12" customHeight="1" x14ac:dyDescent="0.2">
      <c r="A13" s="133"/>
      <c r="B13" s="1" t="s">
        <v>515</v>
      </c>
      <c r="C13" s="211">
        <v>8.4144739999999985</v>
      </c>
      <c r="D13" s="190">
        <v>0.69744899999999999</v>
      </c>
      <c r="E13" s="190">
        <v>2.3005000000000008E-2</v>
      </c>
      <c r="F13" s="190">
        <v>0</v>
      </c>
      <c r="G13" s="190">
        <v>0</v>
      </c>
      <c r="H13" s="197">
        <v>3.7640679999999995</v>
      </c>
    </row>
    <row r="14" spans="1:9" ht="12" customHeight="1" x14ac:dyDescent="0.2">
      <c r="A14" s="133"/>
      <c r="B14" s="1" t="s">
        <v>516</v>
      </c>
      <c r="C14" s="211">
        <v>11.245944</v>
      </c>
      <c r="D14" s="190">
        <v>3.6421309999999996</v>
      </c>
      <c r="E14" s="190">
        <v>371.37408900000008</v>
      </c>
      <c r="F14" s="190">
        <v>18.990041000000002</v>
      </c>
      <c r="G14" s="190">
        <v>5.4373360000000011</v>
      </c>
      <c r="H14" s="197">
        <v>47.471515999999994</v>
      </c>
    </row>
    <row r="15" spans="1:9" ht="12" customHeight="1" x14ac:dyDescent="0.25">
      <c r="A15" s="198"/>
      <c r="B15" s="1" t="s">
        <v>517</v>
      </c>
      <c r="C15" s="211">
        <v>47.770517999999996</v>
      </c>
      <c r="D15" s="190">
        <v>0.56723400000000013</v>
      </c>
      <c r="E15" s="190">
        <v>451.44356800000003</v>
      </c>
      <c r="F15" s="190">
        <v>5.1720589999999982</v>
      </c>
      <c r="G15" s="190">
        <v>0</v>
      </c>
      <c r="H15" s="197">
        <v>7.8272089999999999</v>
      </c>
    </row>
    <row r="16" spans="1:9" ht="12" customHeight="1" x14ac:dyDescent="0.2">
      <c r="A16" s="199"/>
      <c r="B16" s="1" t="s">
        <v>518</v>
      </c>
      <c r="C16" s="211">
        <v>25.712497999999997</v>
      </c>
      <c r="D16" s="190">
        <v>3.7160000000000001E-3</v>
      </c>
      <c r="E16" s="190">
        <v>0</v>
      </c>
      <c r="F16" s="190">
        <v>0</v>
      </c>
      <c r="G16" s="190">
        <v>0</v>
      </c>
      <c r="H16" s="197">
        <v>3.5050000000000005E-2</v>
      </c>
    </row>
    <row r="17" spans="1:8" ht="12" customHeight="1" x14ac:dyDescent="0.2">
      <c r="A17" s="199"/>
      <c r="B17" s="1" t="s">
        <v>519</v>
      </c>
      <c r="C17" s="211">
        <v>14.986999999999997</v>
      </c>
      <c r="D17" s="190">
        <v>13.393164000000001</v>
      </c>
      <c r="E17" s="190">
        <v>7.1500000000000008E-2</v>
      </c>
      <c r="F17" s="190">
        <v>161.98134200000004</v>
      </c>
      <c r="G17" s="190">
        <v>5.4999999999999997E-3</v>
      </c>
      <c r="H17" s="197">
        <v>0.67240999999999995</v>
      </c>
    </row>
    <row r="18" spans="1:8" ht="12" customHeight="1" x14ac:dyDescent="0.2">
      <c r="A18" s="199"/>
      <c r="B18" s="1" t="s">
        <v>520</v>
      </c>
      <c r="C18" s="211">
        <v>211.79279799999989</v>
      </c>
      <c r="D18" s="190">
        <v>6738.3539910000081</v>
      </c>
      <c r="E18" s="190">
        <v>244.53724299999993</v>
      </c>
      <c r="F18" s="190">
        <v>490.12790099999995</v>
      </c>
      <c r="G18" s="190">
        <v>0</v>
      </c>
      <c r="H18" s="197">
        <v>6445.7004189999961</v>
      </c>
    </row>
    <row r="19" spans="1:8" ht="12" customHeight="1" x14ac:dyDescent="0.2">
      <c r="A19" s="199"/>
      <c r="B19" s="1" t="s">
        <v>522</v>
      </c>
      <c r="C19" s="211">
        <v>66.103158999999977</v>
      </c>
      <c r="D19" s="190">
        <v>144.40336200000004</v>
      </c>
      <c r="E19" s="190">
        <v>48.56153699999998</v>
      </c>
      <c r="F19" s="190">
        <v>111.02987100000001</v>
      </c>
      <c r="G19" s="190">
        <v>0.80118499999999993</v>
      </c>
      <c r="H19" s="197">
        <v>143.09927300000004</v>
      </c>
    </row>
    <row r="20" spans="1:8" ht="12" customHeight="1" x14ac:dyDescent="0.2">
      <c r="A20" s="199"/>
      <c r="B20" s="1" t="s">
        <v>523</v>
      </c>
      <c r="C20" s="211">
        <v>3475.1874319999988</v>
      </c>
      <c r="D20" s="190">
        <v>1842.8935210000002</v>
      </c>
      <c r="E20" s="190">
        <v>574.30080899999962</v>
      </c>
      <c r="F20" s="190">
        <v>1175.0554719999991</v>
      </c>
      <c r="G20" s="190">
        <v>14.137010999999998</v>
      </c>
      <c r="H20" s="197">
        <v>3638.009862999997</v>
      </c>
    </row>
    <row r="21" spans="1:8" ht="12" customHeight="1" x14ac:dyDescent="0.2">
      <c r="A21" s="199"/>
      <c r="B21" s="1" t="s">
        <v>524</v>
      </c>
      <c r="C21" s="211">
        <v>1816.6575819999998</v>
      </c>
      <c r="D21" s="190">
        <v>3256.5332310000013</v>
      </c>
      <c r="E21" s="190">
        <v>1137.2636440000012</v>
      </c>
      <c r="F21" s="190">
        <v>4186.7461070000045</v>
      </c>
      <c r="G21" s="190">
        <v>5.0497649999999998</v>
      </c>
      <c r="H21" s="197">
        <v>4409.6806530000022</v>
      </c>
    </row>
    <row r="22" spans="1:8" ht="12" customHeight="1" x14ac:dyDescent="0.2">
      <c r="A22" s="199"/>
      <c r="B22" s="1" t="s">
        <v>525</v>
      </c>
      <c r="C22" s="211">
        <v>0</v>
      </c>
      <c r="D22" s="190">
        <v>1.4010000000000001E-3</v>
      </c>
      <c r="E22" s="190">
        <v>0</v>
      </c>
      <c r="F22" s="190">
        <v>5.0178999999999994E-2</v>
      </c>
      <c r="G22" s="190">
        <v>0</v>
      </c>
      <c r="H22" s="197">
        <v>7.0280000000000004E-3</v>
      </c>
    </row>
    <row r="23" spans="1:8" ht="12" customHeight="1" x14ac:dyDescent="0.2">
      <c r="A23" s="199"/>
      <c r="B23" s="1" t="s">
        <v>526</v>
      </c>
      <c r="C23" s="211">
        <v>2638.2633419999984</v>
      </c>
      <c r="D23" s="190">
        <v>783.46734200000037</v>
      </c>
      <c r="E23" s="190">
        <v>7568.7964470000043</v>
      </c>
      <c r="F23" s="190">
        <v>571.39610500000015</v>
      </c>
      <c r="G23" s="190">
        <v>16.879210000000004</v>
      </c>
      <c r="H23" s="197">
        <v>1739.0797099999988</v>
      </c>
    </row>
    <row r="24" spans="1:8" ht="12" customHeight="1" x14ac:dyDescent="0.2">
      <c r="A24" s="199"/>
      <c r="B24" s="1" t="s">
        <v>527</v>
      </c>
      <c r="C24" s="211">
        <v>0.15046000000000004</v>
      </c>
      <c r="D24" s="190">
        <v>0.46439200000000008</v>
      </c>
      <c r="E24" s="190">
        <v>0.16526199999999999</v>
      </c>
      <c r="F24" s="190">
        <v>5.0854559999999989</v>
      </c>
      <c r="G24" s="190">
        <v>23.059721000000007</v>
      </c>
      <c r="H24" s="197">
        <v>0.43070700000000001</v>
      </c>
    </row>
    <row r="25" spans="1:8" ht="12" customHeight="1" x14ac:dyDescent="0.2">
      <c r="A25" s="199"/>
      <c r="B25" s="1" t="s">
        <v>528</v>
      </c>
      <c r="C25" s="211">
        <v>6.5437899999999987</v>
      </c>
      <c r="D25" s="190">
        <v>12.661899999999997</v>
      </c>
      <c r="E25" s="190">
        <v>23.849876999999996</v>
      </c>
      <c r="F25" s="190">
        <v>7.8566010000000022</v>
      </c>
      <c r="G25" s="190">
        <v>66.959525999999983</v>
      </c>
      <c r="H25" s="197">
        <v>33.739762999999996</v>
      </c>
    </row>
    <row r="26" spans="1:8" ht="12" customHeight="1" x14ac:dyDescent="0.2">
      <c r="A26" s="199"/>
      <c r="B26" s="1" t="s">
        <v>529</v>
      </c>
      <c r="C26" s="211">
        <v>0</v>
      </c>
      <c r="D26" s="190">
        <v>0.20500000000000004</v>
      </c>
      <c r="E26" s="190">
        <v>2.7981140000000004</v>
      </c>
      <c r="F26" s="190">
        <v>0</v>
      </c>
      <c r="G26" s="190">
        <v>0</v>
      </c>
      <c r="H26" s="197">
        <v>0.59946700000000019</v>
      </c>
    </row>
    <row r="27" spans="1:8" ht="12" customHeight="1" x14ac:dyDescent="0.2">
      <c r="A27" s="199"/>
      <c r="B27" s="1" t="s">
        <v>530</v>
      </c>
      <c r="C27" s="211"/>
      <c r="D27" s="190"/>
      <c r="E27" s="190"/>
      <c r="F27" s="190"/>
      <c r="G27" s="190"/>
      <c r="H27" s="197"/>
    </row>
    <row r="28" spans="1:8" ht="12" customHeight="1" x14ac:dyDescent="0.2">
      <c r="A28" s="199"/>
      <c r="B28" s="1" t="s">
        <v>531</v>
      </c>
      <c r="C28" s="211">
        <v>0</v>
      </c>
      <c r="D28" s="190">
        <v>0</v>
      </c>
      <c r="E28" s="190">
        <v>0</v>
      </c>
      <c r="F28" s="190">
        <v>0</v>
      </c>
      <c r="G28" s="190">
        <v>0</v>
      </c>
      <c r="H28" s="197">
        <v>0</v>
      </c>
    </row>
    <row r="29" spans="1:8" ht="12" customHeight="1" x14ac:dyDescent="0.2">
      <c r="A29" s="199"/>
      <c r="B29" s="1" t="s">
        <v>532</v>
      </c>
      <c r="C29" s="211">
        <v>119.62666699999994</v>
      </c>
      <c r="D29" s="190">
        <v>141.69405200000003</v>
      </c>
      <c r="E29" s="190">
        <v>101.95437899999997</v>
      </c>
      <c r="F29" s="190">
        <v>196.5146609999999</v>
      </c>
      <c r="G29" s="190">
        <v>11.556275999999997</v>
      </c>
      <c r="H29" s="197">
        <v>144.49605300000005</v>
      </c>
    </row>
    <row r="30" spans="1:8" ht="12" customHeight="1" x14ac:dyDescent="0.2">
      <c r="A30" s="199"/>
      <c r="B30" s="1" t="s">
        <v>533</v>
      </c>
      <c r="C30" s="211">
        <v>814.63756599999988</v>
      </c>
      <c r="D30" s="190">
        <v>342.79724100000016</v>
      </c>
      <c r="E30" s="190">
        <v>4183.0419479999991</v>
      </c>
      <c r="F30" s="190">
        <v>138.49625299999991</v>
      </c>
      <c r="G30" s="190">
        <v>1.6491900000000008</v>
      </c>
      <c r="H30" s="197">
        <v>483.73702500000007</v>
      </c>
    </row>
    <row r="31" spans="1:8" ht="12" customHeight="1" x14ac:dyDescent="0.2">
      <c r="A31" s="199"/>
      <c r="B31" s="1" t="s">
        <v>534</v>
      </c>
      <c r="C31" s="211">
        <v>54.959159</v>
      </c>
      <c r="D31" s="190">
        <v>16.066985000000003</v>
      </c>
      <c r="E31" s="190">
        <v>151.36256300000005</v>
      </c>
      <c r="F31" s="190">
        <v>65.800117</v>
      </c>
      <c r="G31" s="190">
        <v>5.1717710000000006</v>
      </c>
      <c r="H31" s="197">
        <v>75.719147000000007</v>
      </c>
    </row>
    <row r="32" spans="1:8" ht="12" customHeight="1" x14ac:dyDescent="0.2">
      <c r="B32" s="1" t="s">
        <v>536</v>
      </c>
      <c r="C32" s="211">
        <v>0</v>
      </c>
      <c r="D32" s="190">
        <v>1.5361999999999999E-2</v>
      </c>
      <c r="E32" s="190">
        <v>0</v>
      </c>
      <c r="F32" s="190">
        <v>4.3118999999999998E-2</v>
      </c>
      <c r="G32" s="190">
        <v>0</v>
      </c>
      <c r="H32" s="197">
        <v>2.2716E-2</v>
      </c>
    </row>
    <row r="33" spans="1:8" ht="12" customHeight="1" x14ac:dyDescent="0.2">
      <c r="B33" s="1" t="s">
        <v>537</v>
      </c>
      <c r="C33" s="211">
        <v>135.19439400000002</v>
      </c>
      <c r="D33" s="190">
        <v>100.511422</v>
      </c>
      <c r="E33" s="190">
        <v>95.53787100000001</v>
      </c>
      <c r="F33" s="190">
        <v>226.19451000000001</v>
      </c>
      <c r="G33" s="190">
        <v>4.7619000000000002E-2</v>
      </c>
      <c r="H33" s="197">
        <v>422.89067799999987</v>
      </c>
    </row>
    <row r="34" spans="1:8" ht="12" customHeight="1" x14ac:dyDescent="0.2">
      <c r="B34" s="1" t="s">
        <v>538</v>
      </c>
      <c r="C34" s="211">
        <v>1.3830000000000001E-3</v>
      </c>
      <c r="D34" s="190">
        <v>0.92898800000000015</v>
      </c>
      <c r="E34" s="190">
        <v>73.451280999999966</v>
      </c>
      <c r="F34" s="190">
        <v>5.3439999999999998E-3</v>
      </c>
      <c r="G34" s="190">
        <v>0</v>
      </c>
      <c r="H34" s="197">
        <v>0.73504899999999995</v>
      </c>
    </row>
    <row r="35" spans="1:8" ht="12" customHeight="1" x14ac:dyDescent="0.2">
      <c r="B35" s="1" t="s">
        <v>539</v>
      </c>
      <c r="C35" s="211">
        <v>0</v>
      </c>
      <c r="D35" s="190">
        <v>5.1E-5</v>
      </c>
      <c r="E35" s="190">
        <v>4.4409999999999996E-3</v>
      </c>
      <c r="F35" s="190">
        <v>0</v>
      </c>
      <c r="G35" s="190">
        <v>0</v>
      </c>
      <c r="H35" s="197">
        <v>2.8210000000000002E-3</v>
      </c>
    </row>
    <row r="36" spans="1:8" ht="12" customHeight="1" x14ac:dyDescent="0.2">
      <c r="B36" s="1" t="s">
        <v>540</v>
      </c>
      <c r="C36" s="211">
        <v>25345.590161000026</v>
      </c>
      <c r="D36" s="190">
        <v>3.8576130000000002</v>
      </c>
      <c r="E36" s="190">
        <v>3.7500000000000001E-4</v>
      </c>
      <c r="F36" s="190">
        <v>0</v>
      </c>
      <c r="G36" s="190">
        <v>0.16866500000000001</v>
      </c>
      <c r="H36" s="197">
        <v>0.73946699999999999</v>
      </c>
    </row>
    <row r="37" spans="1:8" ht="12" customHeight="1" x14ac:dyDescent="0.2">
      <c r="B37" s="1" t="s">
        <v>541</v>
      </c>
      <c r="C37" s="211">
        <v>408.11451900000026</v>
      </c>
      <c r="D37" s="190">
        <v>591.42953</v>
      </c>
      <c r="E37" s="190">
        <v>257.38503499999985</v>
      </c>
      <c r="F37" s="190">
        <v>855.70889600000044</v>
      </c>
      <c r="G37" s="190">
        <v>1.9381499999999996</v>
      </c>
      <c r="H37" s="197">
        <v>978.81376200000091</v>
      </c>
    </row>
    <row r="38" spans="1:8" ht="12" customHeight="1" x14ac:dyDescent="0.2">
      <c r="B38" s="1" t="s">
        <v>542</v>
      </c>
      <c r="C38" s="211">
        <v>0.60436200000000007</v>
      </c>
      <c r="D38" s="190">
        <v>1.4847629999999998</v>
      </c>
      <c r="E38" s="190">
        <v>6177.2100450000044</v>
      </c>
      <c r="F38" s="190">
        <v>0</v>
      </c>
      <c r="G38" s="190">
        <v>0</v>
      </c>
      <c r="H38" s="197">
        <v>9.8212159999999997</v>
      </c>
    </row>
    <row r="39" spans="1:8" ht="12" customHeight="1" x14ac:dyDescent="0.2">
      <c r="B39" s="1" t="s">
        <v>543</v>
      </c>
      <c r="C39" s="211">
        <v>4.6652319999999987</v>
      </c>
      <c r="D39" s="190">
        <v>8918.6109340000021</v>
      </c>
      <c r="E39" s="190">
        <v>13.222961000000007</v>
      </c>
      <c r="F39" s="190">
        <v>258.75477399999994</v>
      </c>
      <c r="G39" s="190">
        <v>0</v>
      </c>
      <c r="H39" s="197">
        <v>400.19191100000018</v>
      </c>
    </row>
    <row r="40" spans="1:8" ht="12" customHeight="1" x14ac:dyDescent="0.2">
      <c r="B40" s="1" t="s">
        <v>544</v>
      </c>
      <c r="C40" s="211">
        <v>23.789813000000006</v>
      </c>
      <c r="D40" s="190">
        <v>1.688E-3</v>
      </c>
      <c r="E40" s="190">
        <v>0</v>
      </c>
      <c r="F40" s="190">
        <v>0</v>
      </c>
      <c r="G40" s="190">
        <v>0</v>
      </c>
      <c r="H40" s="197">
        <v>4.1931000000000003E-2</v>
      </c>
    </row>
    <row r="41" spans="1:8" ht="12" customHeight="1" x14ac:dyDescent="0.2">
      <c r="B41" s="1" t="s">
        <v>545</v>
      </c>
      <c r="C41" s="211">
        <v>0</v>
      </c>
      <c r="D41" s="190">
        <v>0</v>
      </c>
      <c r="E41" s="190">
        <v>4.6170400000000003</v>
      </c>
      <c r="F41" s="190">
        <v>0</v>
      </c>
      <c r="G41" s="190">
        <v>0</v>
      </c>
      <c r="H41" s="197">
        <v>9.3989999999999994E-3</v>
      </c>
    </row>
    <row r="42" spans="1:8" ht="12" customHeight="1" x14ac:dyDescent="0.2">
      <c r="A42" s="133"/>
      <c r="B42" s="1" t="s">
        <v>546</v>
      </c>
      <c r="C42" s="211">
        <v>0.67062500000000014</v>
      </c>
      <c r="D42" s="190">
        <v>30.38963900000001</v>
      </c>
      <c r="E42" s="190">
        <v>1.249163</v>
      </c>
      <c r="F42" s="190">
        <v>4524.5967000000028</v>
      </c>
      <c r="G42" s="190">
        <v>0</v>
      </c>
      <c r="H42" s="197">
        <v>19.084737000000001</v>
      </c>
    </row>
    <row r="43" spans="1:8" ht="12" customHeight="1" x14ac:dyDescent="0.2">
      <c r="A43" s="133"/>
      <c r="B43" s="1" t="s">
        <v>547</v>
      </c>
      <c r="C43" s="211">
        <v>4.4799999999999999E-4</v>
      </c>
      <c r="D43" s="190">
        <v>7.4671319999999985</v>
      </c>
      <c r="E43" s="190">
        <v>1.4469799999999999</v>
      </c>
      <c r="F43" s="190">
        <v>2.2465629999999996</v>
      </c>
      <c r="G43" s="190">
        <v>0</v>
      </c>
      <c r="H43" s="197">
        <v>4.4203529999999995</v>
      </c>
    </row>
    <row r="44" spans="1:8" ht="12" customHeight="1" x14ac:dyDescent="0.2">
      <c r="A44" s="199"/>
      <c r="B44" s="1" t="s">
        <v>548</v>
      </c>
      <c r="C44" s="211">
        <v>0</v>
      </c>
      <c r="D44" s="190">
        <v>2.0715999999999998E-2</v>
      </c>
      <c r="E44" s="190">
        <v>1.1E-5</v>
      </c>
      <c r="F44" s="190">
        <v>8.3921999999999997E-2</v>
      </c>
      <c r="G44" s="190">
        <v>0</v>
      </c>
      <c r="H44" s="197">
        <v>7.7700000000000002E-4</v>
      </c>
    </row>
    <row r="45" spans="1:8" ht="12" customHeight="1" x14ac:dyDescent="0.2">
      <c r="A45" s="199"/>
      <c r="B45" s="1" t="s">
        <v>550</v>
      </c>
      <c r="C45" s="211">
        <v>0.19230700000000001</v>
      </c>
      <c r="D45" s="190">
        <v>1.7534000000000001E-2</v>
      </c>
      <c r="E45" s="190">
        <v>0.10870299999999999</v>
      </c>
      <c r="F45" s="190">
        <v>0</v>
      </c>
      <c r="G45" s="190">
        <v>0</v>
      </c>
      <c r="H45" s="197">
        <v>5.0504E-2</v>
      </c>
    </row>
    <row r="46" spans="1:8" ht="12" customHeight="1" x14ac:dyDescent="0.2">
      <c r="A46" s="199"/>
      <c r="B46" s="1" t="s">
        <v>551</v>
      </c>
      <c r="C46" s="211">
        <v>4105.4551400000037</v>
      </c>
      <c r="D46" s="190">
        <v>3088.3024120000014</v>
      </c>
      <c r="E46" s="190">
        <v>22578.240767999992</v>
      </c>
      <c r="F46" s="190">
        <v>766.40239600000007</v>
      </c>
      <c r="G46" s="190">
        <v>47.586941999999993</v>
      </c>
      <c r="H46" s="197">
        <v>3067.8880729999996</v>
      </c>
    </row>
    <row r="47" spans="1:8" ht="12" customHeight="1" x14ac:dyDescent="0.2">
      <c r="A47" s="199"/>
      <c r="B47" s="1" t="s">
        <v>552</v>
      </c>
      <c r="C47" s="211">
        <v>0</v>
      </c>
      <c r="D47" s="190">
        <v>1.1593469999999999</v>
      </c>
      <c r="E47" s="190">
        <v>0</v>
      </c>
      <c r="F47" s="190">
        <v>5.0421880000000012</v>
      </c>
      <c r="G47" s="190">
        <v>0</v>
      </c>
      <c r="H47" s="197">
        <v>8.3084000000000005E-2</v>
      </c>
    </row>
    <row r="48" spans="1:8" ht="12" customHeight="1" x14ac:dyDescent="0.2">
      <c r="A48" s="199"/>
      <c r="B48" s="1" t="s">
        <v>554</v>
      </c>
      <c r="C48" s="211">
        <v>76.919258999999983</v>
      </c>
      <c r="D48" s="190">
        <v>2.6727650000000014</v>
      </c>
      <c r="E48" s="190">
        <v>13.042605999999992</v>
      </c>
      <c r="F48" s="190">
        <v>8.5715069999999915</v>
      </c>
      <c r="G48" s="190">
        <v>0</v>
      </c>
      <c r="H48" s="197">
        <v>21.833933999999996</v>
      </c>
    </row>
    <row r="49" spans="1:9" ht="12" customHeight="1" x14ac:dyDescent="0.2">
      <c r="A49" s="199"/>
      <c r="B49" s="1" t="s">
        <v>555</v>
      </c>
      <c r="C49" s="211">
        <v>4812.0167750000091</v>
      </c>
      <c r="D49" s="190">
        <v>704.75687600000037</v>
      </c>
      <c r="E49" s="190">
        <v>27.17740800000001</v>
      </c>
      <c r="F49" s="190">
        <v>1077.0363849999999</v>
      </c>
      <c r="G49" s="190">
        <v>0</v>
      </c>
      <c r="H49" s="197">
        <v>637.69705900000031</v>
      </c>
    </row>
    <row r="50" spans="1:9" ht="12" customHeight="1" x14ac:dyDescent="0.2">
      <c r="A50" s="199"/>
      <c r="B50" s="1" t="s">
        <v>556</v>
      </c>
      <c r="C50" s="211">
        <v>124.036298</v>
      </c>
      <c r="D50" s="190">
        <v>1280.5998590000006</v>
      </c>
      <c r="E50" s="190">
        <v>26.471661999999998</v>
      </c>
      <c r="F50" s="190">
        <v>155.8079009999999</v>
      </c>
      <c r="G50" s="190">
        <v>5.0000000000000001E-3</v>
      </c>
      <c r="H50" s="197">
        <v>9736.3043000000016</v>
      </c>
    </row>
    <row r="51" spans="1:9" ht="12" customHeight="1" x14ac:dyDescent="0.2">
      <c r="A51" s="199"/>
      <c r="B51" s="1" t="s">
        <v>557</v>
      </c>
      <c r="C51" s="211">
        <v>2248.2092989999996</v>
      </c>
      <c r="D51" s="190">
        <v>2114.7169950000007</v>
      </c>
      <c r="E51" s="190">
        <v>4382.739136000002</v>
      </c>
      <c r="F51" s="190">
        <v>1134.0762900000004</v>
      </c>
      <c r="G51" s="190">
        <v>1.1610560000000003</v>
      </c>
      <c r="H51" s="197">
        <v>3428.7148940000002</v>
      </c>
    </row>
    <row r="52" spans="1:9" ht="12" customHeight="1" x14ac:dyDescent="0.2">
      <c r="B52" s="1" t="s">
        <v>558</v>
      </c>
      <c r="C52" s="211">
        <v>0.31966800000000001</v>
      </c>
      <c r="D52" s="190">
        <v>0.78533300000000017</v>
      </c>
      <c r="E52" s="190">
        <v>3.6405850000000006</v>
      </c>
      <c r="F52" s="190">
        <v>5.8699999999999996E-4</v>
      </c>
      <c r="G52" s="190">
        <v>0</v>
      </c>
      <c r="H52" s="197">
        <v>4.0175900000000002</v>
      </c>
    </row>
    <row r="53" spans="1:9" ht="12" customHeight="1" x14ac:dyDescent="0.2">
      <c r="B53" s="1" t="s">
        <v>559</v>
      </c>
      <c r="C53" s="211">
        <v>0</v>
      </c>
      <c r="D53" s="190">
        <v>5.7568810000000017</v>
      </c>
      <c r="E53" s="190">
        <v>0</v>
      </c>
      <c r="F53" s="190">
        <v>3.7264939999999989</v>
      </c>
      <c r="G53" s="190">
        <v>33.697347999999991</v>
      </c>
      <c r="H53" s="197">
        <v>16.818423000000006</v>
      </c>
    </row>
    <row r="54" spans="1:9" ht="12" customHeight="1" x14ac:dyDescent="0.2">
      <c r="B54" s="1" t="s">
        <v>560</v>
      </c>
      <c r="C54" s="211">
        <v>18.447426</v>
      </c>
      <c r="D54" s="190">
        <v>25.280635999999991</v>
      </c>
      <c r="E54" s="190">
        <v>30.881151000000003</v>
      </c>
      <c r="F54" s="190">
        <v>10.620262999999996</v>
      </c>
      <c r="G54" s="190">
        <v>1723.085654</v>
      </c>
      <c r="H54" s="197">
        <v>13.208604999999999</v>
      </c>
    </row>
    <row r="55" spans="1:9" ht="12" customHeight="1" x14ac:dyDescent="0.2">
      <c r="B55" s="1" t="s">
        <v>561</v>
      </c>
      <c r="C55" s="211">
        <v>50548.381499999981</v>
      </c>
      <c r="D55" s="190">
        <v>54717.158749999995</v>
      </c>
      <c r="E55" s="190">
        <v>52303.802749999981</v>
      </c>
      <c r="F55" s="190">
        <v>30397.764999999999</v>
      </c>
      <c r="G55" s="190">
        <v>861.2355</v>
      </c>
      <c r="H55" s="197">
        <v>66567.979500000016</v>
      </c>
    </row>
    <row r="56" spans="1:9" ht="17.25" customHeight="1" x14ac:dyDescent="0.2">
      <c r="A56" s="133"/>
      <c r="B56" s="200" t="s">
        <v>562</v>
      </c>
      <c r="C56" s="212">
        <v>71120.249999999985</v>
      </c>
      <c r="D56" s="205">
        <v>20958.227272000011</v>
      </c>
      <c r="E56" s="205">
        <v>42050.022726999967</v>
      </c>
      <c r="F56" s="205">
        <v>10384.386362999994</v>
      </c>
      <c r="G56" s="205">
        <v>110.02272700000006</v>
      </c>
      <c r="H56" s="213">
        <v>27753.431818000001</v>
      </c>
    </row>
    <row r="57" spans="1:9" ht="36" customHeight="1" x14ac:dyDescent="0.2">
      <c r="A57" s="202" t="s">
        <v>3</v>
      </c>
      <c r="B57" s="454" t="s">
        <v>483</v>
      </c>
      <c r="C57" s="454"/>
      <c r="D57" s="454"/>
      <c r="E57" s="454"/>
      <c r="F57" s="454"/>
      <c r="G57" s="454"/>
      <c r="H57" s="454"/>
      <c r="I57" s="203"/>
    </row>
  </sheetData>
  <mergeCells count="3">
    <mergeCell ref="B57:H57"/>
    <mergeCell ref="B1:G1"/>
    <mergeCell ref="B2:G2"/>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67635-D772-4DE8-AC8D-894888DC1BB7}">
  <sheetPr>
    <pageSetUpPr fitToPage="1"/>
  </sheetPr>
  <dimension ref="A1:L52"/>
  <sheetViews>
    <sheetView showGridLines="0" zoomScaleNormal="100" zoomScaleSheetLayoutView="105" workbookViewId="0"/>
  </sheetViews>
  <sheetFormatPr defaultColWidth="9.140625" defaultRowHeight="12" x14ac:dyDescent="0.2"/>
  <cols>
    <col min="1" max="1" width="1.7109375" style="48" customWidth="1"/>
    <col min="2" max="8" width="9.28515625" style="48" customWidth="1"/>
    <col min="9" max="9" width="1.7109375" style="48" customWidth="1"/>
    <col min="10" max="10" width="29.140625" style="48" customWidth="1"/>
    <col min="11" max="12" width="1.7109375" style="329" customWidth="1"/>
    <col min="13" max="16384" width="9.140625" style="48"/>
  </cols>
  <sheetData>
    <row r="1" spans="1:12" s="227" customFormat="1" ht="16.5" x14ac:dyDescent="0.3">
      <c r="A1" s="56"/>
      <c r="B1" s="56" t="s">
        <v>264</v>
      </c>
      <c r="C1" s="57"/>
      <c r="D1" s="57"/>
      <c r="E1" s="57"/>
      <c r="F1" s="57"/>
      <c r="G1" s="57"/>
      <c r="H1" s="57"/>
      <c r="I1" s="57"/>
      <c r="J1" s="57"/>
      <c r="K1" s="371"/>
      <c r="L1" s="326"/>
    </row>
    <row r="2" spans="1:12" s="228" customFormat="1" ht="14.25" x14ac:dyDescent="0.2">
      <c r="B2" s="228" t="s">
        <v>304</v>
      </c>
      <c r="C2" s="295"/>
      <c r="D2" s="295"/>
      <c r="E2" s="295"/>
      <c r="F2" s="295"/>
      <c r="G2" s="295"/>
      <c r="H2" s="295"/>
      <c r="I2" s="295"/>
      <c r="J2" s="295"/>
      <c r="K2" s="327"/>
      <c r="L2" s="327"/>
    </row>
    <row r="3" spans="1:12" s="225" customFormat="1" ht="21" customHeight="1" x14ac:dyDescent="0.2">
      <c r="A3" s="229"/>
      <c r="B3" s="218" t="s">
        <v>566</v>
      </c>
      <c r="C3" s="218"/>
      <c r="D3" s="218"/>
      <c r="E3" s="218"/>
      <c r="F3" s="218"/>
      <c r="G3" s="218"/>
      <c r="H3" s="218"/>
      <c r="I3" s="218"/>
      <c r="J3" s="230" t="s">
        <v>203</v>
      </c>
      <c r="K3" s="372"/>
      <c r="L3" s="328"/>
    </row>
    <row r="4" spans="1:12" ht="12" customHeight="1" x14ac:dyDescent="0.2">
      <c r="A4" s="231"/>
      <c r="B4" s="441" t="s">
        <v>311</v>
      </c>
      <c r="C4" s="441"/>
      <c r="D4" s="441"/>
      <c r="E4" s="441"/>
      <c r="F4" s="441"/>
      <c r="G4" s="441"/>
      <c r="H4" s="441"/>
      <c r="I4" s="390"/>
      <c r="J4" s="375"/>
      <c r="K4" s="373"/>
    </row>
    <row r="5" spans="1:12" ht="20.100000000000001" customHeight="1" x14ac:dyDescent="0.2">
      <c r="A5" s="231"/>
      <c r="B5" s="232" t="s">
        <v>23</v>
      </c>
      <c r="C5" s="232" t="s">
        <v>25</v>
      </c>
      <c r="D5" s="232" t="s">
        <v>34</v>
      </c>
      <c r="E5" s="232" t="s">
        <v>35</v>
      </c>
      <c r="F5" s="232" t="s">
        <v>36</v>
      </c>
      <c r="G5" s="232" t="s">
        <v>24</v>
      </c>
      <c r="H5" s="232" t="s">
        <v>38</v>
      </c>
      <c r="I5" s="238"/>
      <c r="J5" s="279"/>
    </row>
    <row r="6" spans="1:12" s="240" customFormat="1" ht="20.100000000000001" customHeight="1" x14ac:dyDescent="0.25">
      <c r="A6" s="236"/>
      <c r="B6" s="237">
        <v>837736.274584</v>
      </c>
      <c r="C6" s="237">
        <v>268796.262292</v>
      </c>
      <c r="D6" s="237">
        <v>97317.900053999983</v>
      </c>
      <c r="E6" s="237">
        <v>14589.244854</v>
      </c>
      <c r="F6" s="237">
        <v>52953.841067000001</v>
      </c>
      <c r="G6" s="237">
        <v>576557.97525599995</v>
      </c>
      <c r="H6" s="237">
        <v>43692.338732000004</v>
      </c>
      <c r="I6" s="280"/>
      <c r="J6" s="239" t="s">
        <v>57</v>
      </c>
      <c r="K6" s="397"/>
      <c r="L6" s="353"/>
    </row>
    <row r="7" spans="1:12" ht="20.100000000000001" customHeight="1" x14ac:dyDescent="0.2">
      <c r="B7" s="15">
        <v>344271.71809399995</v>
      </c>
      <c r="C7" s="15">
        <v>109869.77585000001</v>
      </c>
      <c r="D7" s="15">
        <v>43623.573867999999</v>
      </c>
      <c r="E7" s="15">
        <v>6197.7441860000008</v>
      </c>
      <c r="F7" s="15">
        <v>23848.784454999997</v>
      </c>
      <c r="G7" s="15">
        <v>215782.56623599998</v>
      </c>
      <c r="H7" s="15">
        <v>23599.638049000001</v>
      </c>
      <c r="I7" s="10"/>
      <c r="J7" s="26" t="s">
        <v>316</v>
      </c>
      <c r="K7" s="354"/>
      <c r="L7" s="354"/>
    </row>
    <row r="8" spans="1:12" ht="12" customHeight="1" x14ac:dyDescent="0.2">
      <c r="A8" s="225"/>
      <c r="B8" s="15">
        <v>102652.136793</v>
      </c>
      <c r="C8" s="15">
        <v>38223.885039000001</v>
      </c>
      <c r="D8" s="15">
        <v>12869.212793999999</v>
      </c>
      <c r="E8" s="15">
        <v>1930.0349910000002</v>
      </c>
      <c r="F8" s="15">
        <v>15752.835583999999</v>
      </c>
      <c r="G8" s="15">
        <v>61668.696633999993</v>
      </c>
      <c r="H8" s="15">
        <v>17895.644845999999</v>
      </c>
      <c r="I8" s="10"/>
      <c r="J8" s="25" t="s">
        <v>187</v>
      </c>
      <c r="K8" s="354"/>
      <c r="L8" s="354"/>
    </row>
    <row r="9" spans="1:12" ht="12" customHeight="1" x14ac:dyDescent="0.2">
      <c r="A9" s="225"/>
      <c r="B9" s="15">
        <v>241619.58125799999</v>
      </c>
      <c r="C9" s="15">
        <v>71645.890752000007</v>
      </c>
      <c r="D9" s="15">
        <v>30754.36105</v>
      </c>
      <c r="E9" s="15">
        <v>4267.7091760000003</v>
      </c>
      <c r="F9" s="15">
        <v>8095.9488620000002</v>
      </c>
      <c r="G9" s="15">
        <v>154113.869557</v>
      </c>
      <c r="H9" s="15">
        <v>5703.9931980000001</v>
      </c>
      <c r="I9" s="10"/>
      <c r="J9" s="25" t="s">
        <v>188</v>
      </c>
      <c r="K9" s="354"/>
      <c r="L9" s="354"/>
    </row>
    <row r="10" spans="1:12" ht="20.100000000000001" customHeight="1" x14ac:dyDescent="0.2">
      <c r="B10" s="15">
        <v>455340.67177000007</v>
      </c>
      <c r="C10" s="15">
        <v>148972.62557900001</v>
      </c>
      <c r="D10" s="15">
        <v>48727.946591999993</v>
      </c>
      <c r="E10" s="15">
        <v>7628.1147810000002</v>
      </c>
      <c r="F10" s="15">
        <v>21225.093149</v>
      </c>
      <c r="G10" s="15">
        <v>335622.88879200001</v>
      </c>
      <c r="H10" s="15">
        <v>16391.497771000002</v>
      </c>
      <c r="I10" s="10"/>
      <c r="J10" s="26" t="s">
        <v>152</v>
      </c>
      <c r="K10" s="354"/>
      <c r="L10" s="354"/>
    </row>
    <row r="11" spans="1:12" ht="12" customHeight="1" x14ac:dyDescent="0.2">
      <c r="A11" s="225"/>
      <c r="B11" s="15">
        <v>174126.39018200003</v>
      </c>
      <c r="C11" s="15">
        <v>61309.412300999997</v>
      </c>
      <c r="D11" s="15">
        <v>15380.130638999997</v>
      </c>
      <c r="E11" s="15">
        <v>3064.0333209999999</v>
      </c>
      <c r="F11" s="15">
        <v>13331.242828</v>
      </c>
      <c r="G11" s="15">
        <v>130930.55235999999</v>
      </c>
      <c r="H11" s="15">
        <v>9960.9853280000007</v>
      </c>
      <c r="I11" s="10"/>
      <c r="J11" s="25" t="s">
        <v>187</v>
      </c>
      <c r="K11" s="354"/>
      <c r="L11" s="354"/>
    </row>
    <row r="12" spans="1:12" ht="12" customHeight="1" x14ac:dyDescent="0.2">
      <c r="A12" s="225"/>
      <c r="B12" s="15">
        <v>281214.21578600002</v>
      </c>
      <c r="C12" s="15">
        <v>87663.086606000012</v>
      </c>
      <c r="D12" s="15">
        <v>33347.814042999998</v>
      </c>
      <c r="E12" s="15">
        <v>4564.0314429999999</v>
      </c>
      <c r="F12" s="15">
        <v>7893.8200629999992</v>
      </c>
      <c r="G12" s="15">
        <v>204692.30978400004</v>
      </c>
      <c r="H12" s="15">
        <v>6430.5104300000003</v>
      </c>
      <c r="I12" s="10"/>
      <c r="J12" s="25" t="s">
        <v>188</v>
      </c>
      <c r="K12" s="354"/>
      <c r="L12" s="354"/>
    </row>
    <row r="13" spans="1:12" ht="20.100000000000001" customHeight="1" x14ac:dyDescent="0.2">
      <c r="B13" s="15">
        <v>201642.82637299999</v>
      </c>
      <c r="C13" s="15">
        <v>63478.624326999998</v>
      </c>
      <c r="D13" s="15">
        <v>16073.246223999999</v>
      </c>
      <c r="E13" s="15">
        <v>3258.0479429999996</v>
      </c>
      <c r="F13" s="15">
        <v>9506.5313340000012</v>
      </c>
      <c r="G13" s="15">
        <v>140728.82850100001</v>
      </c>
      <c r="H13" s="15">
        <v>7881.450961999999</v>
      </c>
      <c r="I13" s="10"/>
      <c r="J13" s="242" t="s">
        <v>189</v>
      </c>
      <c r="K13" s="354"/>
      <c r="L13" s="354"/>
    </row>
    <row r="14" spans="1:12" ht="12" customHeight="1" x14ac:dyDescent="0.2">
      <c r="A14" s="225"/>
      <c r="B14" s="15">
        <v>126357.65646</v>
      </c>
      <c r="C14" s="15">
        <v>45271.924683999998</v>
      </c>
      <c r="D14" s="15">
        <v>15336.448714000002</v>
      </c>
      <c r="E14" s="15">
        <v>1599.9544929999997</v>
      </c>
      <c r="F14" s="15">
        <v>6178.9555180000007</v>
      </c>
      <c r="G14" s="15">
        <v>88974.883720000013</v>
      </c>
      <c r="H14" s="15">
        <v>4861.582523</v>
      </c>
      <c r="I14" s="10"/>
      <c r="J14" s="25" t="s">
        <v>190</v>
      </c>
      <c r="K14" s="354"/>
      <c r="L14" s="354"/>
    </row>
    <row r="15" spans="1:12" ht="12" customHeight="1" x14ac:dyDescent="0.2">
      <c r="A15" s="225"/>
      <c r="B15" s="15">
        <v>97774.140385999999</v>
      </c>
      <c r="C15" s="15">
        <v>30539.162390999998</v>
      </c>
      <c r="D15" s="15">
        <v>14048.942502</v>
      </c>
      <c r="E15" s="15">
        <v>2368.254461</v>
      </c>
      <c r="F15" s="15">
        <v>996.7895870000001</v>
      </c>
      <c r="G15" s="15">
        <v>76207.622728000002</v>
      </c>
      <c r="H15" s="15">
        <v>761.41168199999993</v>
      </c>
      <c r="I15" s="10"/>
      <c r="J15" s="25" t="s">
        <v>191</v>
      </c>
      <c r="K15" s="354"/>
      <c r="L15" s="354"/>
    </row>
    <row r="16" spans="1:12" ht="12" customHeight="1" x14ac:dyDescent="0.2">
      <c r="A16" s="225"/>
      <c r="B16" s="15">
        <v>8903.2605050000002</v>
      </c>
      <c r="C16" s="15">
        <v>2324.6508079999999</v>
      </c>
      <c r="D16" s="15">
        <v>1373.8078109999999</v>
      </c>
      <c r="E16" s="15">
        <v>34.891777999999995</v>
      </c>
      <c r="F16" s="15">
        <v>625.41476499999999</v>
      </c>
      <c r="G16" s="15">
        <v>1780.690249</v>
      </c>
      <c r="H16" s="15">
        <v>870.93767099999991</v>
      </c>
      <c r="I16" s="12"/>
      <c r="J16" s="25" t="s">
        <v>197</v>
      </c>
      <c r="K16" s="353"/>
      <c r="L16" s="353"/>
    </row>
    <row r="17" spans="1:12" ht="12" customHeight="1" x14ac:dyDescent="0.2">
      <c r="A17" s="225"/>
      <c r="B17" s="15">
        <v>19604.645696</v>
      </c>
      <c r="C17" s="15">
        <v>7153.9006750000008</v>
      </c>
      <c r="D17" s="15">
        <v>1821.5720609999998</v>
      </c>
      <c r="E17" s="15">
        <v>366.12380499999995</v>
      </c>
      <c r="F17" s="15">
        <v>3895.1661759999997</v>
      </c>
      <c r="G17" s="15">
        <v>27468.901037000003</v>
      </c>
      <c r="H17" s="15">
        <v>2010.8898050000003</v>
      </c>
      <c r="I17" s="10"/>
      <c r="J17" s="25" t="s">
        <v>198</v>
      </c>
      <c r="K17" s="354"/>
      <c r="L17" s="354"/>
    </row>
    <row r="18" spans="1:12" ht="12" customHeight="1" x14ac:dyDescent="0.2">
      <c r="A18" s="225"/>
      <c r="B18" s="15">
        <v>1058.1423500000383</v>
      </c>
      <c r="C18" s="15">
        <v>204.36269400001038</v>
      </c>
      <c r="D18" s="15">
        <v>73.929279999996652</v>
      </c>
      <c r="E18" s="15">
        <v>0.84230100000058883</v>
      </c>
      <c r="F18" s="15">
        <v>22.235768999998982</v>
      </c>
      <c r="G18" s="15">
        <v>461.96255699999165</v>
      </c>
      <c r="H18" s="15">
        <v>5.2251280000018596</v>
      </c>
      <c r="I18" s="10"/>
      <c r="J18" s="25" t="s">
        <v>194</v>
      </c>
      <c r="K18" s="354"/>
      <c r="L18" s="354"/>
    </row>
    <row r="19" spans="1:12" ht="20.100000000000001" customHeight="1" x14ac:dyDescent="0.2">
      <c r="B19" s="15">
        <v>38124.03295999999</v>
      </c>
      <c r="C19" s="15">
        <v>9953.8576649999995</v>
      </c>
      <c r="D19" s="15">
        <v>4966.3939499999988</v>
      </c>
      <c r="E19" s="15">
        <v>763.38735399999996</v>
      </c>
      <c r="F19" s="15">
        <v>7880.0144899999987</v>
      </c>
      <c r="G19" s="15">
        <v>25152.525627000003</v>
      </c>
      <c r="H19" s="15">
        <v>3701.2285639999996</v>
      </c>
      <c r="I19" s="10"/>
      <c r="J19" s="26" t="s">
        <v>153</v>
      </c>
      <c r="K19" s="354"/>
      <c r="L19" s="354"/>
    </row>
    <row r="20" spans="1:12" ht="12" customHeight="1" x14ac:dyDescent="0.2">
      <c r="A20" s="225"/>
      <c r="B20" s="15">
        <v>21231.686428999994</v>
      </c>
      <c r="C20" s="15">
        <v>5115.15751</v>
      </c>
      <c r="D20" s="15">
        <v>2992.3175829999982</v>
      </c>
      <c r="E20" s="15">
        <v>468.22123199999993</v>
      </c>
      <c r="F20" s="15">
        <v>6919.5105779999994</v>
      </c>
      <c r="G20" s="15">
        <v>19435.532615000004</v>
      </c>
      <c r="H20" s="15">
        <v>3012.0128849999996</v>
      </c>
      <c r="I20" s="10"/>
      <c r="J20" s="25" t="s">
        <v>187</v>
      </c>
      <c r="K20" s="354"/>
      <c r="L20" s="354"/>
    </row>
    <row r="21" spans="1:12" ht="12" customHeight="1" x14ac:dyDescent="0.2">
      <c r="A21" s="225"/>
      <c r="B21" s="15">
        <v>16892.317825999999</v>
      </c>
      <c r="C21" s="15">
        <v>4838.5402050000002</v>
      </c>
      <c r="D21" s="15">
        <v>1973.9728000000005</v>
      </c>
      <c r="E21" s="15">
        <v>295.16649799999999</v>
      </c>
      <c r="F21" s="15">
        <v>960.50642999999991</v>
      </c>
      <c r="G21" s="15">
        <v>5716.9036390000001</v>
      </c>
      <c r="H21" s="15">
        <v>689.22533999999996</v>
      </c>
      <c r="I21" s="10"/>
      <c r="J21" s="25" t="s">
        <v>188</v>
      </c>
      <c r="K21" s="354"/>
      <c r="L21" s="354"/>
    </row>
    <row r="22" spans="1:12" s="243" customFormat="1" ht="20.100000000000001" customHeight="1" x14ac:dyDescent="0.2">
      <c r="B22" s="15">
        <v>376004.16825999995</v>
      </c>
      <c r="C22" s="15">
        <v>119403.22270700001</v>
      </c>
      <c r="D22" s="15">
        <v>33842.739283000003</v>
      </c>
      <c r="E22" s="15">
        <v>7126.3734529999992</v>
      </c>
      <c r="F22" s="15">
        <v>3986.9525339999996</v>
      </c>
      <c r="G22" s="15">
        <v>270194.37184700003</v>
      </c>
      <c r="H22" s="15">
        <v>4822.7360160000007</v>
      </c>
      <c r="I22" s="10"/>
      <c r="J22" s="245" t="s">
        <v>327</v>
      </c>
      <c r="K22" s="354"/>
      <c r="L22" s="354"/>
    </row>
    <row r="23" spans="1:12" s="243" customFormat="1" ht="12" customHeight="1" x14ac:dyDescent="0.2">
      <c r="A23" s="246"/>
      <c r="B23" s="15">
        <v>27253.029632999998</v>
      </c>
      <c r="C23" s="15">
        <v>9610.171964000001</v>
      </c>
      <c r="D23" s="15">
        <v>2401.6216600000002</v>
      </c>
      <c r="E23" s="15">
        <v>1378.7815250000003</v>
      </c>
      <c r="F23" s="15">
        <v>31.213284999999999</v>
      </c>
      <c r="G23" s="15">
        <v>51255.620987999995</v>
      </c>
      <c r="H23" s="15">
        <v>85.94829</v>
      </c>
      <c r="I23" s="10"/>
      <c r="J23" s="247" t="s">
        <v>328</v>
      </c>
      <c r="K23" s="354"/>
      <c r="L23" s="354"/>
    </row>
    <row r="24" spans="1:12" s="243" customFormat="1" ht="3" customHeight="1" x14ac:dyDescent="0.2">
      <c r="A24" s="246"/>
      <c r="B24" s="285"/>
      <c r="C24" s="285"/>
      <c r="D24" s="285"/>
      <c r="E24" s="285"/>
      <c r="F24" s="285"/>
      <c r="G24" s="284"/>
      <c r="H24" s="285"/>
      <c r="I24" s="244"/>
      <c r="J24" s="247"/>
      <c r="K24" s="329"/>
      <c r="L24" s="329"/>
    </row>
    <row r="25" spans="1:12" s="273" customFormat="1" ht="20.100000000000001" customHeight="1" x14ac:dyDescent="0.2">
      <c r="A25" s="254"/>
      <c r="B25" s="357">
        <v>488294.28034400009</v>
      </c>
      <c r="C25" s="357">
        <v>189535.45647200002</v>
      </c>
      <c r="D25" s="357">
        <v>46671.485475000001</v>
      </c>
      <c r="E25" s="357">
        <v>4086.1928950000006</v>
      </c>
      <c r="F25" s="357">
        <v>91533.103826999984</v>
      </c>
      <c r="G25" s="357">
        <v>235994.72025800002</v>
      </c>
      <c r="H25" s="357">
        <v>87189.741039999979</v>
      </c>
      <c r="I25" s="323"/>
      <c r="J25" s="321" t="s">
        <v>54</v>
      </c>
      <c r="K25" s="321"/>
      <c r="L25" s="359"/>
    </row>
    <row r="26" spans="1:12" ht="20.100000000000001" customHeight="1" x14ac:dyDescent="0.2">
      <c r="B26" s="15">
        <v>132257.44038000001</v>
      </c>
      <c r="C26" s="15">
        <v>50071.955313000006</v>
      </c>
      <c r="D26" s="15">
        <v>19682.145983999999</v>
      </c>
      <c r="E26" s="15">
        <v>1477.2321810000001</v>
      </c>
      <c r="F26" s="15">
        <v>45310.821165000001</v>
      </c>
      <c r="G26" s="15">
        <v>78157.599711999996</v>
      </c>
      <c r="H26" s="15">
        <v>48682.568289999996</v>
      </c>
      <c r="I26" s="10"/>
      <c r="J26" s="26" t="s">
        <v>316</v>
      </c>
      <c r="K26" s="354"/>
      <c r="L26" s="354"/>
    </row>
    <row r="27" spans="1:12" ht="12" customHeight="1" x14ac:dyDescent="0.2">
      <c r="A27" s="225"/>
      <c r="B27" s="15">
        <v>42616.292285000003</v>
      </c>
      <c r="C27" s="15">
        <v>18932.522078000002</v>
      </c>
      <c r="D27" s="15">
        <v>7362.8015720000003</v>
      </c>
      <c r="E27" s="15">
        <v>648.838706</v>
      </c>
      <c r="F27" s="15">
        <v>13302.057576999998</v>
      </c>
      <c r="G27" s="15">
        <v>22452.572597999999</v>
      </c>
      <c r="H27" s="15">
        <v>14198.709497</v>
      </c>
      <c r="I27" s="12"/>
      <c r="J27" s="25" t="s">
        <v>187</v>
      </c>
      <c r="K27" s="355"/>
      <c r="L27" s="355"/>
    </row>
    <row r="28" spans="1:12" ht="12" customHeight="1" x14ac:dyDescent="0.2">
      <c r="A28" s="225"/>
      <c r="B28" s="15">
        <v>89641.148052000004</v>
      </c>
      <c r="C28" s="15">
        <v>31139.433203000001</v>
      </c>
      <c r="D28" s="15">
        <v>12319.344392999999</v>
      </c>
      <c r="E28" s="15">
        <v>828.39346399999999</v>
      </c>
      <c r="F28" s="15">
        <v>32008.763579999999</v>
      </c>
      <c r="G28" s="15">
        <v>55705.027076000006</v>
      </c>
      <c r="H28" s="15">
        <v>34483.858777999994</v>
      </c>
      <c r="I28" s="10"/>
      <c r="J28" s="25" t="s">
        <v>188</v>
      </c>
      <c r="K28" s="354"/>
      <c r="L28" s="354"/>
    </row>
    <row r="29" spans="1:12" ht="20.100000000000001" customHeight="1" x14ac:dyDescent="0.2">
      <c r="B29" s="15">
        <v>326254.54026600008</v>
      </c>
      <c r="C29" s="15">
        <v>133419.51969700001</v>
      </c>
      <c r="D29" s="15">
        <v>25437.410995999995</v>
      </c>
      <c r="E29" s="15">
        <v>2316.309534</v>
      </c>
      <c r="F29" s="15">
        <v>39705.249467000001</v>
      </c>
      <c r="G29" s="15">
        <v>148110.42736</v>
      </c>
      <c r="H29" s="15">
        <v>35909.818574000004</v>
      </c>
      <c r="I29" s="10"/>
      <c r="J29" s="26" t="s">
        <v>152</v>
      </c>
      <c r="K29" s="354"/>
      <c r="L29" s="354"/>
    </row>
    <row r="30" spans="1:12" ht="12" customHeight="1" x14ac:dyDescent="0.2">
      <c r="A30" s="225"/>
      <c r="B30" s="15">
        <v>183072.33891700002</v>
      </c>
      <c r="C30" s="15">
        <v>72097.316567000002</v>
      </c>
      <c r="D30" s="15">
        <v>6858.4930989999993</v>
      </c>
      <c r="E30" s="15">
        <v>1030.519636</v>
      </c>
      <c r="F30" s="15">
        <v>13370.194314999999</v>
      </c>
      <c r="G30" s="15">
        <v>64995.835420999996</v>
      </c>
      <c r="H30" s="15">
        <v>12668.089297999999</v>
      </c>
      <c r="I30" s="12"/>
      <c r="J30" s="25" t="s">
        <v>187</v>
      </c>
      <c r="K30" s="353"/>
      <c r="L30" s="353"/>
    </row>
    <row r="31" spans="1:12" ht="12" customHeight="1" x14ac:dyDescent="0.2">
      <c r="A31" s="225"/>
      <c r="B31" s="15">
        <v>143181.759724</v>
      </c>
      <c r="C31" s="15">
        <v>61322.130342000004</v>
      </c>
      <c r="D31" s="15">
        <v>18578.964285999999</v>
      </c>
      <c r="E31" s="15">
        <v>1285.790387</v>
      </c>
      <c r="F31" s="15">
        <v>26335.050318000001</v>
      </c>
      <c r="G31" s="15">
        <v>83114.645061000003</v>
      </c>
      <c r="H31" s="15">
        <v>23241.778265000001</v>
      </c>
      <c r="I31" s="10"/>
      <c r="J31" s="25" t="s">
        <v>188</v>
      </c>
      <c r="K31" s="354"/>
      <c r="L31" s="354"/>
    </row>
    <row r="32" spans="1:12" ht="20.100000000000001" customHeight="1" x14ac:dyDescent="0.2">
      <c r="B32" s="15">
        <v>176302.71475500002</v>
      </c>
      <c r="C32" s="15">
        <v>60367.754226999998</v>
      </c>
      <c r="D32" s="15">
        <v>5617.4933909999991</v>
      </c>
      <c r="E32" s="15">
        <v>365.13113200000004</v>
      </c>
      <c r="F32" s="15">
        <v>10752.921893000001</v>
      </c>
      <c r="G32" s="15">
        <v>54008.508007000004</v>
      </c>
      <c r="H32" s="15">
        <v>9459.0050019999999</v>
      </c>
      <c r="I32" s="10"/>
      <c r="J32" s="242" t="s">
        <v>189</v>
      </c>
      <c r="K32" s="354"/>
      <c r="L32" s="354"/>
    </row>
    <row r="33" spans="1:12" ht="12" customHeight="1" x14ac:dyDescent="0.2">
      <c r="A33" s="225"/>
      <c r="B33" s="15">
        <v>103620.753044</v>
      </c>
      <c r="C33" s="15">
        <v>55300.59996800001</v>
      </c>
      <c r="D33" s="15">
        <v>9552.1009790000007</v>
      </c>
      <c r="E33" s="15">
        <v>965.52862699999991</v>
      </c>
      <c r="F33" s="15">
        <v>13123.8177</v>
      </c>
      <c r="G33" s="15">
        <v>66936.092567</v>
      </c>
      <c r="H33" s="15">
        <v>13448.710137000002</v>
      </c>
      <c r="I33" s="10"/>
      <c r="J33" s="25" t="s">
        <v>190</v>
      </c>
      <c r="K33" s="354"/>
      <c r="L33" s="354"/>
    </row>
    <row r="34" spans="1:12" ht="12" customHeight="1" x14ac:dyDescent="0.2">
      <c r="A34" s="225"/>
      <c r="B34" s="15">
        <v>33391.332859000002</v>
      </c>
      <c r="C34" s="15">
        <v>13335.830940000002</v>
      </c>
      <c r="D34" s="15">
        <v>9334.4242209999993</v>
      </c>
      <c r="E34" s="15">
        <v>866.39439200000004</v>
      </c>
      <c r="F34" s="15">
        <v>9466.3719579999997</v>
      </c>
      <c r="G34" s="15">
        <v>20576.38982</v>
      </c>
      <c r="H34" s="15">
        <v>7633.9952699999994</v>
      </c>
      <c r="I34" s="10"/>
      <c r="J34" s="25" t="s">
        <v>191</v>
      </c>
      <c r="K34" s="354"/>
      <c r="L34" s="354"/>
    </row>
    <row r="35" spans="1:12" ht="12" customHeight="1" x14ac:dyDescent="0.2">
      <c r="A35" s="225"/>
      <c r="B35" s="15">
        <v>4401.1342600000007</v>
      </c>
      <c r="C35" s="15">
        <v>1646.5754070000003</v>
      </c>
      <c r="D35" s="15">
        <v>257.70577199999997</v>
      </c>
      <c r="E35" s="15">
        <v>40.947788000000003</v>
      </c>
      <c r="F35" s="15">
        <v>792.01864399999977</v>
      </c>
      <c r="G35" s="15">
        <v>1833.9782199999997</v>
      </c>
      <c r="H35" s="15">
        <v>1004.335787</v>
      </c>
      <c r="I35" s="10"/>
      <c r="J35" s="25" t="s">
        <v>197</v>
      </c>
      <c r="K35" s="354"/>
      <c r="L35" s="354"/>
    </row>
    <row r="36" spans="1:12" ht="12" customHeight="1" x14ac:dyDescent="0.2">
      <c r="A36" s="225"/>
      <c r="B36" s="15">
        <v>7730.7775200000005</v>
      </c>
      <c r="C36" s="15">
        <v>2438.6800449999996</v>
      </c>
      <c r="D36" s="15">
        <v>552.89032900000007</v>
      </c>
      <c r="E36" s="15">
        <v>76.507418000000001</v>
      </c>
      <c r="F36" s="15">
        <v>5514.160527</v>
      </c>
      <c r="G36" s="15">
        <v>4219.4220329999998</v>
      </c>
      <c r="H36" s="15">
        <v>4342.8883160000005</v>
      </c>
      <c r="I36" s="10"/>
      <c r="J36" s="25" t="s">
        <v>198</v>
      </c>
      <c r="K36" s="354"/>
      <c r="L36" s="354"/>
    </row>
    <row r="37" spans="1:12" ht="12" customHeight="1" x14ac:dyDescent="0.2">
      <c r="A37" s="225"/>
      <c r="B37" s="15">
        <v>807.82782800000859</v>
      </c>
      <c r="C37" s="15">
        <v>330.07911000002059</v>
      </c>
      <c r="D37" s="15">
        <v>122.79630399999223</v>
      </c>
      <c r="E37" s="15">
        <v>1.8001770000000761</v>
      </c>
      <c r="F37" s="15">
        <v>55.958745000010822</v>
      </c>
      <c r="G37" s="15">
        <v>536.0367129999795</v>
      </c>
      <c r="H37" s="15">
        <v>20.884062000004633</v>
      </c>
      <c r="I37" s="10"/>
      <c r="J37" s="25" t="s">
        <v>194</v>
      </c>
      <c r="K37" s="354"/>
      <c r="L37" s="354"/>
    </row>
    <row r="38" spans="1:12" ht="20.100000000000001" customHeight="1" x14ac:dyDescent="0.2">
      <c r="B38" s="15">
        <v>29782.297058</v>
      </c>
      <c r="C38" s="15">
        <v>6043.9703110000009</v>
      </c>
      <c r="D38" s="15">
        <v>1551.918208</v>
      </c>
      <c r="E38" s="15">
        <v>292.65114599999998</v>
      </c>
      <c r="F38" s="15">
        <v>6516.9638210000012</v>
      </c>
      <c r="G38" s="15">
        <v>9726.7447899999988</v>
      </c>
      <c r="H38" s="15">
        <v>2597.3556470000003</v>
      </c>
      <c r="I38" s="10"/>
      <c r="J38" s="26" t="s">
        <v>153</v>
      </c>
      <c r="K38" s="354"/>
      <c r="L38" s="354"/>
    </row>
    <row r="39" spans="1:12" ht="12" customHeight="1" x14ac:dyDescent="0.2">
      <c r="A39" s="225"/>
      <c r="B39" s="15">
        <v>16764.132105999997</v>
      </c>
      <c r="C39" s="15">
        <v>3687.0899380000001</v>
      </c>
      <c r="D39" s="15">
        <v>1026.804267</v>
      </c>
      <c r="E39" s="15">
        <v>157.78352599999999</v>
      </c>
      <c r="F39" s="15">
        <v>5329.8209000000006</v>
      </c>
      <c r="G39" s="15">
        <v>7161.7983949999989</v>
      </c>
      <c r="H39" s="15">
        <v>1309.240638</v>
      </c>
      <c r="I39" s="10"/>
      <c r="J39" s="25" t="s">
        <v>187</v>
      </c>
      <c r="K39" s="354"/>
      <c r="L39" s="354"/>
    </row>
    <row r="40" spans="1:12" ht="12" customHeight="1" x14ac:dyDescent="0.2">
      <c r="A40" s="225"/>
      <c r="B40" s="15">
        <v>13018.050652000002</v>
      </c>
      <c r="C40" s="15">
        <v>2356.8795340000001</v>
      </c>
      <c r="D40" s="15">
        <v>525.06292200000007</v>
      </c>
      <c r="E40" s="15">
        <v>134.86711</v>
      </c>
      <c r="F40" s="15">
        <v>1187.14291</v>
      </c>
      <c r="G40" s="15">
        <v>2564.940533</v>
      </c>
      <c r="H40" s="15">
        <v>1288.1155010000002</v>
      </c>
      <c r="I40" s="12"/>
      <c r="J40" s="25" t="s">
        <v>188</v>
      </c>
      <c r="K40" s="355"/>
      <c r="L40" s="355"/>
    </row>
    <row r="41" spans="1:12" ht="20.100000000000001" customHeight="1" x14ac:dyDescent="0.2">
      <c r="B41" s="15">
        <v>207562.73009099998</v>
      </c>
      <c r="C41" s="15">
        <v>77510.536909999995</v>
      </c>
      <c r="D41" s="15">
        <v>12161.556358000002</v>
      </c>
      <c r="E41" s="15">
        <v>959.06359300000008</v>
      </c>
      <c r="F41" s="15">
        <v>16715.370403000001</v>
      </c>
      <c r="G41" s="15">
        <v>79066.702289000008</v>
      </c>
      <c r="H41" s="15">
        <v>15077.761281000003</v>
      </c>
      <c r="I41" s="10"/>
      <c r="J41" s="26" t="s">
        <v>199</v>
      </c>
      <c r="K41" s="354"/>
      <c r="L41" s="354"/>
    </row>
    <row r="42" spans="1:12" x14ac:dyDescent="0.2">
      <c r="B42" s="15">
        <v>69325.875757999995</v>
      </c>
      <c r="C42" s="15">
        <v>29199.117825000001</v>
      </c>
      <c r="D42" s="15">
        <v>5378.3404840000003</v>
      </c>
      <c r="E42" s="15">
        <v>400.85564500000004</v>
      </c>
      <c r="F42" s="15">
        <v>4723.0822119999993</v>
      </c>
      <c r="G42" s="15">
        <v>32053.000779000005</v>
      </c>
      <c r="H42" s="15">
        <v>6902.4167190000007</v>
      </c>
      <c r="I42" s="10"/>
      <c r="J42" s="22" t="s">
        <v>172</v>
      </c>
      <c r="K42" s="354"/>
      <c r="L42" s="354"/>
    </row>
    <row r="43" spans="1:12" x14ac:dyDescent="0.2">
      <c r="B43" s="15">
        <v>138236.854333</v>
      </c>
      <c r="C43" s="15">
        <v>48311.419084999994</v>
      </c>
      <c r="D43" s="15">
        <v>6783.2158740000004</v>
      </c>
      <c r="E43" s="15">
        <v>558.20794799999999</v>
      </c>
      <c r="F43" s="15">
        <v>11992.288191</v>
      </c>
      <c r="G43" s="15">
        <v>47013.701509999999</v>
      </c>
      <c r="H43" s="15">
        <v>8175.3445620000011</v>
      </c>
      <c r="I43" s="10"/>
      <c r="J43" s="22" t="s">
        <v>200</v>
      </c>
      <c r="K43" s="354"/>
      <c r="L43" s="354"/>
    </row>
    <row r="44" spans="1:12" ht="12" customHeight="1" x14ac:dyDescent="0.2">
      <c r="A44" s="225"/>
      <c r="B44" s="15">
        <v>125030.070163</v>
      </c>
      <c r="C44" s="15">
        <v>58432.977131</v>
      </c>
      <c r="D44" s="15">
        <v>16812.258786999999</v>
      </c>
      <c r="E44" s="15">
        <v>1340.0049300000001</v>
      </c>
      <c r="F44" s="15">
        <v>27562.291306000003</v>
      </c>
      <c r="G44" s="15">
        <v>74523.670432999992</v>
      </c>
      <c r="H44" s="15">
        <v>25750.160652000002</v>
      </c>
      <c r="I44" s="291"/>
      <c r="J44" s="24" t="s">
        <v>119</v>
      </c>
      <c r="K44" s="360"/>
      <c r="L44" s="360"/>
    </row>
    <row r="45" spans="1:12" ht="12" customHeight="1" x14ac:dyDescent="0.2">
      <c r="A45" s="225"/>
      <c r="B45" s="15">
        <v>114185.290954</v>
      </c>
      <c r="C45" s="15">
        <v>42832.326396999997</v>
      </c>
      <c r="D45" s="15">
        <v>8470.148459</v>
      </c>
      <c r="E45" s="15">
        <v>1591.812649</v>
      </c>
      <c r="F45" s="15">
        <v>39735.284148999999</v>
      </c>
      <c r="G45" s="15">
        <v>62219.889655999999</v>
      </c>
      <c r="H45" s="15">
        <v>40057.224543999997</v>
      </c>
      <c r="I45" s="291"/>
      <c r="J45" s="24" t="s">
        <v>120</v>
      </c>
      <c r="K45" s="360"/>
      <c r="L45" s="360"/>
    </row>
    <row r="46" spans="1:12" ht="12" customHeight="1" x14ac:dyDescent="0.2">
      <c r="A46" s="225"/>
      <c r="B46" s="15">
        <v>27562.339953000002</v>
      </c>
      <c r="C46" s="15">
        <v>7921.5140819999997</v>
      </c>
      <c r="D46" s="15">
        <v>4349.2849189999997</v>
      </c>
      <c r="E46" s="15">
        <v>150.51746900000001</v>
      </c>
      <c r="F46" s="15">
        <v>4338.4000699999997</v>
      </c>
      <c r="G46" s="15">
        <v>14303.065188999999</v>
      </c>
      <c r="H46" s="15">
        <v>3653.8131779999999</v>
      </c>
      <c r="I46" s="291"/>
      <c r="J46" s="24" t="s">
        <v>121</v>
      </c>
      <c r="K46" s="360"/>
      <c r="L46" s="360"/>
    </row>
    <row r="47" spans="1:12" ht="12" customHeight="1" x14ac:dyDescent="0.2">
      <c r="A47" s="225"/>
      <c r="B47" s="15">
        <v>13953.466216000001</v>
      </c>
      <c r="C47" s="15">
        <v>2838.0657059999999</v>
      </c>
      <c r="D47" s="15">
        <v>4877.9564840000003</v>
      </c>
      <c r="E47" s="15">
        <v>44.771998000000004</v>
      </c>
      <c r="F47" s="15">
        <v>3181.6775500000003</v>
      </c>
      <c r="G47" s="15">
        <v>5881.0401819999997</v>
      </c>
      <c r="H47" s="15">
        <v>2650.7615810000002</v>
      </c>
      <c r="I47" s="291"/>
      <c r="J47" s="24" t="s">
        <v>122</v>
      </c>
      <c r="K47" s="360"/>
      <c r="L47" s="360"/>
    </row>
    <row r="48" spans="1:12" s="243" customFormat="1" ht="20.100000000000001" customHeight="1" x14ac:dyDescent="0.2">
      <c r="B48" s="15">
        <v>63199.724621000001</v>
      </c>
      <c r="C48" s="15">
        <v>20157.592853000002</v>
      </c>
      <c r="D48" s="15">
        <v>18408.679204</v>
      </c>
      <c r="E48" s="15">
        <v>2066.6814519999998</v>
      </c>
      <c r="F48" s="15">
        <v>23285.665423999999</v>
      </c>
      <c r="G48" s="15">
        <v>58391.050553999994</v>
      </c>
      <c r="H48" s="15">
        <v>24001.119207000003</v>
      </c>
      <c r="I48" s="293"/>
      <c r="J48" s="245" t="s">
        <v>327</v>
      </c>
      <c r="K48" s="329"/>
      <c r="L48" s="329"/>
    </row>
    <row r="49" spans="1:12" s="243" customFormat="1" ht="12" customHeight="1" x14ac:dyDescent="0.2">
      <c r="A49" s="246"/>
      <c r="B49" s="15">
        <v>5448.6989579999999</v>
      </c>
      <c r="C49" s="15">
        <v>2837.4501270000001</v>
      </c>
      <c r="D49" s="15">
        <v>356.29351700000001</v>
      </c>
      <c r="E49" s="15">
        <v>152.33342200000001</v>
      </c>
      <c r="F49" s="15">
        <v>140.258352</v>
      </c>
      <c r="G49" s="15">
        <v>7701.3399229999995</v>
      </c>
      <c r="H49" s="15">
        <v>112.68599499999999</v>
      </c>
      <c r="I49" s="238"/>
      <c r="J49" s="247" t="s">
        <v>328</v>
      </c>
      <c r="K49" s="329"/>
      <c r="L49" s="329"/>
    </row>
    <row r="50" spans="1:12" s="243" customFormat="1" ht="12" customHeight="1" x14ac:dyDescent="0.2">
      <c r="A50" s="246"/>
      <c r="B50" s="15">
        <v>2493.0809649999997</v>
      </c>
      <c r="C50" s="15">
        <v>0</v>
      </c>
      <c r="D50" s="15">
        <v>0</v>
      </c>
      <c r="E50" s="15">
        <v>0</v>
      </c>
      <c r="F50" s="15">
        <v>0</v>
      </c>
      <c r="G50" s="15">
        <v>305.11123699999996</v>
      </c>
      <c r="H50" s="16">
        <v>0</v>
      </c>
      <c r="I50" s="238"/>
      <c r="J50" s="247" t="s">
        <v>329</v>
      </c>
      <c r="K50" s="329"/>
      <c r="L50" s="329"/>
    </row>
    <row r="51" spans="1:12" s="258" customFormat="1" ht="5.0999999999999996" customHeight="1" x14ac:dyDescent="0.2">
      <c r="A51" s="261"/>
      <c r="B51" s="259"/>
      <c r="C51" s="260"/>
      <c r="D51" s="260"/>
      <c r="E51" s="260"/>
      <c r="F51" s="260"/>
      <c r="G51" s="260"/>
      <c r="H51" s="260"/>
      <c r="I51" s="233"/>
      <c r="J51" s="261"/>
      <c r="K51" s="376"/>
      <c r="L51" s="329"/>
    </row>
    <row r="52" spans="1:12" ht="36" customHeight="1" x14ac:dyDescent="0.2">
      <c r="A52" s="231"/>
      <c r="B52" s="436" t="s">
        <v>201</v>
      </c>
      <c r="C52" s="436"/>
      <c r="D52" s="436"/>
      <c r="E52" s="436"/>
      <c r="F52" s="436"/>
      <c r="G52" s="436"/>
      <c r="H52" s="436"/>
      <c r="I52" s="436"/>
      <c r="J52" s="436"/>
      <c r="K52" s="381"/>
    </row>
  </sheetData>
  <mergeCells count="2">
    <mergeCell ref="B4:H4"/>
    <mergeCell ref="B52:J52"/>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J57"/>
  <sheetViews>
    <sheetView showGridLines="0" zoomScaleNormal="100" zoomScaleSheetLayoutView="100" workbookViewId="0"/>
  </sheetViews>
  <sheetFormatPr defaultColWidth="9.140625" defaultRowHeight="12" x14ac:dyDescent="0.2"/>
  <cols>
    <col min="1" max="1" width="1.7109375" style="2" customWidth="1"/>
    <col min="2" max="7" width="10.7109375" style="2" customWidth="1"/>
    <col min="8" max="8" width="1.7109375" style="2" customWidth="1"/>
    <col min="9" max="9" width="30.5703125" style="2" customWidth="1"/>
    <col min="10" max="11" width="1.7109375" style="2" customWidth="1"/>
    <col min="12" max="16384" width="9.140625" style="2"/>
  </cols>
  <sheetData>
    <row r="1" spans="1:10" s="74" customFormat="1" ht="16.5" customHeight="1" x14ac:dyDescent="0.3">
      <c r="A1" s="66"/>
      <c r="B1" s="453" t="s">
        <v>265</v>
      </c>
      <c r="C1" s="453"/>
      <c r="D1" s="453"/>
      <c r="E1" s="453"/>
      <c r="F1" s="453"/>
      <c r="G1" s="453"/>
      <c r="H1" s="76"/>
      <c r="I1" s="76"/>
      <c r="J1" s="66"/>
    </row>
    <row r="2" spans="1:10" s="133" customFormat="1" ht="16.5" customHeight="1" x14ac:dyDescent="0.2">
      <c r="B2" s="455" t="s">
        <v>321</v>
      </c>
      <c r="C2" s="455"/>
      <c r="D2" s="455"/>
      <c r="E2" s="455"/>
      <c r="F2" s="455"/>
      <c r="G2" s="455"/>
      <c r="H2" s="149"/>
      <c r="I2" s="149"/>
    </row>
    <row r="3" spans="1:10" s="133" customFormat="1" ht="21" customHeight="1" x14ac:dyDescent="0.2">
      <c r="A3" s="174"/>
      <c r="B3" s="172" t="s">
        <v>563</v>
      </c>
      <c r="C3" s="172"/>
      <c r="D3" s="172"/>
      <c r="E3" s="172"/>
      <c r="F3" s="172"/>
      <c r="G3" s="172"/>
      <c r="H3" s="172"/>
      <c r="I3" s="175" t="s">
        <v>142</v>
      </c>
    </row>
    <row r="4" spans="1:10" ht="30" customHeight="1" x14ac:dyDescent="0.2">
      <c r="A4" s="191"/>
      <c r="B4" s="214" t="s">
        <v>46</v>
      </c>
      <c r="C4" s="214" t="s">
        <v>49</v>
      </c>
      <c r="D4" s="214" t="s">
        <v>47</v>
      </c>
      <c r="E4" s="214" t="s">
        <v>45</v>
      </c>
      <c r="F4" s="214" t="s">
        <v>52</v>
      </c>
      <c r="G4" s="214" t="s">
        <v>141</v>
      </c>
      <c r="H4" s="215"/>
      <c r="I4" s="216"/>
      <c r="J4" s="191"/>
    </row>
    <row r="5" spans="1:10" ht="12" customHeight="1" x14ac:dyDescent="0.2">
      <c r="A5" s="183"/>
      <c r="B5" s="190">
        <v>0</v>
      </c>
      <c r="C5" s="190">
        <v>0</v>
      </c>
      <c r="D5" s="190">
        <v>0</v>
      </c>
      <c r="E5" s="190">
        <v>0</v>
      </c>
      <c r="F5" s="190">
        <v>1310.0003120000003</v>
      </c>
      <c r="G5" s="190">
        <v>8.9989999999716019E-2</v>
      </c>
      <c r="I5" s="187" t="s">
        <v>507</v>
      </c>
    </row>
    <row r="6" spans="1:10" ht="12" customHeight="1" x14ac:dyDescent="0.2">
      <c r="B6" s="190">
        <v>1968.7624529999989</v>
      </c>
      <c r="C6" s="190">
        <v>41.451993000000002</v>
      </c>
      <c r="D6" s="190">
        <v>223.07641600000005</v>
      </c>
      <c r="E6" s="190">
        <v>104.71636400000001</v>
      </c>
      <c r="F6" s="190">
        <v>0</v>
      </c>
      <c r="G6" s="190">
        <v>2368.428571000084</v>
      </c>
      <c r="I6" s="1" t="s">
        <v>508</v>
      </c>
    </row>
    <row r="7" spans="1:10" ht="12" customHeight="1" x14ac:dyDescent="0.2">
      <c r="B7" s="190">
        <v>35.979758000000004</v>
      </c>
      <c r="C7" s="190">
        <v>32.625883999999992</v>
      </c>
      <c r="D7" s="190">
        <v>0.28295100000000001</v>
      </c>
      <c r="E7" s="190">
        <v>20.968714999999996</v>
      </c>
      <c r="F7" s="190">
        <v>0</v>
      </c>
      <c r="G7" s="190">
        <v>494.17136699999901</v>
      </c>
      <c r="I7" s="1" t="s">
        <v>509</v>
      </c>
    </row>
    <row r="8" spans="1:10" ht="12" customHeight="1" x14ac:dyDescent="0.2">
      <c r="B8" s="190">
        <v>0.4284880000000002</v>
      </c>
      <c r="C8" s="190">
        <v>21.095133000000001</v>
      </c>
      <c r="D8" s="190">
        <v>0</v>
      </c>
      <c r="E8" s="190">
        <v>8.0774999999999986E-2</v>
      </c>
      <c r="F8" s="190">
        <v>304.33457699999917</v>
      </c>
      <c r="G8" s="190">
        <v>728.38335400000119</v>
      </c>
      <c r="I8" s="1" t="s">
        <v>510</v>
      </c>
    </row>
    <row r="9" spans="1:10" ht="12" customHeight="1" x14ac:dyDescent="0.2">
      <c r="B9" s="190">
        <v>111.98731299999996</v>
      </c>
      <c r="C9" s="190">
        <v>36.233323999999989</v>
      </c>
      <c r="D9" s="190">
        <v>11.086314</v>
      </c>
      <c r="E9" s="190">
        <v>45.561779999999978</v>
      </c>
      <c r="F9" s="190">
        <v>0</v>
      </c>
      <c r="G9" s="190">
        <v>948.78467799999635</v>
      </c>
      <c r="I9" s="1" t="s">
        <v>511</v>
      </c>
    </row>
    <row r="10" spans="1:10" ht="12" customHeight="1" x14ac:dyDescent="0.2">
      <c r="B10" s="190">
        <v>341.83407900000014</v>
      </c>
      <c r="C10" s="190">
        <v>14.850550999999999</v>
      </c>
      <c r="D10" s="190">
        <v>18.527964000000001</v>
      </c>
      <c r="E10" s="190">
        <v>68.236204999999956</v>
      </c>
      <c r="F10" s="190">
        <v>0</v>
      </c>
      <c r="G10" s="190">
        <v>606.56466999998156</v>
      </c>
      <c r="I10" s="1" t="s">
        <v>512</v>
      </c>
    </row>
    <row r="11" spans="1:10" ht="12" customHeight="1" x14ac:dyDescent="0.2">
      <c r="B11" s="190">
        <v>0</v>
      </c>
      <c r="C11" s="190">
        <v>0</v>
      </c>
      <c r="D11" s="190">
        <v>0</v>
      </c>
      <c r="E11" s="190">
        <v>0</v>
      </c>
      <c r="F11" s="190">
        <v>74.022798999999964</v>
      </c>
      <c r="G11" s="190">
        <v>1.7359999999371212E-2</v>
      </c>
      <c r="I11" s="1" t="s">
        <v>513</v>
      </c>
    </row>
    <row r="12" spans="1:10" ht="12" customHeight="1" x14ac:dyDescent="0.2">
      <c r="B12" s="190">
        <v>723.56827599999997</v>
      </c>
      <c r="C12" s="190">
        <v>9.9526920000000008</v>
      </c>
      <c r="D12" s="190">
        <v>443.08150199999983</v>
      </c>
      <c r="E12" s="190">
        <v>381.94702599999977</v>
      </c>
      <c r="F12" s="190">
        <v>0</v>
      </c>
      <c r="G12" s="190">
        <v>4860.5025740001875</v>
      </c>
      <c r="I12" s="1" t="s">
        <v>514</v>
      </c>
    </row>
    <row r="13" spans="1:10" ht="12" customHeight="1" x14ac:dyDescent="0.2">
      <c r="B13" s="190">
        <v>0</v>
      </c>
      <c r="C13" s="190">
        <v>0</v>
      </c>
      <c r="D13" s="190">
        <v>0</v>
      </c>
      <c r="E13" s="190">
        <v>9.5010000000000008E-3</v>
      </c>
      <c r="F13" s="190">
        <v>10380.596430999994</v>
      </c>
      <c r="G13" s="190">
        <v>87.249618999998347</v>
      </c>
      <c r="I13" s="1" t="s">
        <v>515</v>
      </c>
    </row>
    <row r="14" spans="1:10" ht="12" customHeight="1" x14ac:dyDescent="0.2">
      <c r="B14" s="190">
        <v>319.71048699999977</v>
      </c>
      <c r="C14" s="190">
        <v>0</v>
      </c>
      <c r="D14" s="190">
        <v>0.31517200000000001</v>
      </c>
      <c r="E14" s="190">
        <v>9.310312999999999</v>
      </c>
      <c r="F14" s="190">
        <v>0</v>
      </c>
      <c r="G14" s="190">
        <v>1635.0642060004757</v>
      </c>
      <c r="I14" s="1" t="s">
        <v>516</v>
      </c>
    </row>
    <row r="15" spans="1:10" ht="12" customHeight="1" x14ac:dyDescent="0.2">
      <c r="B15" s="190">
        <v>555.308538</v>
      </c>
      <c r="C15" s="190">
        <v>0.41149300000000005</v>
      </c>
      <c r="D15" s="190">
        <v>18960.086044000014</v>
      </c>
      <c r="E15" s="190">
        <v>227.33166799999992</v>
      </c>
      <c r="F15" s="190">
        <v>0</v>
      </c>
      <c r="G15" s="190">
        <v>519.93749499996193</v>
      </c>
      <c r="I15" s="1" t="s">
        <v>517</v>
      </c>
    </row>
    <row r="16" spans="1:10" ht="12" customHeight="1" x14ac:dyDescent="0.2">
      <c r="B16" s="190">
        <v>0</v>
      </c>
      <c r="C16" s="190">
        <v>0</v>
      </c>
      <c r="D16" s="190">
        <v>0</v>
      </c>
      <c r="E16" s="190">
        <v>0</v>
      </c>
      <c r="F16" s="190">
        <v>6964.5053889999981</v>
      </c>
      <c r="G16" s="190">
        <v>5.4722949999986668</v>
      </c>
      <c r="I16" s="1" t="s">
        <v>518</v>
      </c>
    </row>
    <row r="17" spans="2:9" ht="12" customHeight="1" x14ac:dyDescent="0.2">
      <c r="B17" s="190">
        <v>2.3E-3</v>
      </c>
      <c r="C17" s="190">
        <v>3.4502770000000003</v>
      </c>
      <c r="D17" s="190">
        <v>0</v>
      </c>
      <c r="E17" s="190">
        <v>4.2999999999999997E-2</v>
      </c>
      <c r="F17" s="190">
        <v>1502.9907470000016</v>
      </c>
      <c r="G17" s="190">
        <v>23.980160000003252</v>
      </c>
      <c r="I17" s="1" t="s">
        <v>519</v>
      </c>
    </row>
    <row r="18" spans="2:9" ht="12" customHeight="1" x14ac:dyDescent="0.2">
      <c r="B18" s="190">
        <v>235.36667800000001</v>
      </c>
      <c r="C18" s="190">
        <v>98.288339999999991</v>
      </c>
      <c r="D18" s="190">
        <v>18.71063199999999</v>
      </c>
      <c r="E18" s="190">
        <v>153.447484</v>
      </c>
      <c r="F18" s="190">
        <v>13209.260961000022</v>
      </c>
      <c r="G18" s="190">
        <v>919.03396699999576</v>
      </c>
      <c r="I18" s="1" t="s">
        <v>520</v>
      </c>
    </row>
    <row r="19" spans="2:9" ht="12" customHeight="1" x14ac:dyDescent="0.2">
      <c r="B19" s="190">
        <v>17.928165000000003</v>
      </c>
      <c r="C19" s="190">
        <v>35.054833000000002</v>
      </c>
      <c r="D19" s="190">
        <v>0.65</v>
      </c>
      <c r="E19" s="190">
        <v>50.504411999999988</v>
      </c>
      <c r="F19" s="190">
        <v>0</v>
      </c>
      <c r="G19" s="190">
        <v>191.6629559999983</v>
      </c>
      <c r="I19" s="1" t="s">
        <v>522</v>
      </c>
    </row>
    <row r="20" spans="2:9" ht="12" customHeight="1" x14ac:dyDescent="0.2">
      <c r="B20" s="190">
        <v>1042.8681929999998</v>
      </c>
      <c r="C20" s="190">
        <v>766.24840600000005</v>
      </c>
      <c r="D20" s="190">
        <v>274.32723999999996</v>
      </c>
      <c r="E20" s="190">
        <v>710.4451020000007</v>
      </c>
      <c r="F20" s="190">
        <v>0</v>
      </c>
      <c r="G20" s="190">
        <v>7535.5138999999035</v>
      </c>
      <c r="I20" s="1" t="s">
        <v>523</v>
      </c>
    </row>
    <row r="21" spans="2:9" ht="12" customHeight="1" x14ac:dyDescent="0.2">
      <c r="B21" s="190">
        <v>1980.0669369999987</v>
      </c>
      <c r="C21" s="190">
        <v>862.50698699999975</v>
      </c>
      <c r="D21" s="190">
        <v>666.58181100000002</v>
      </c>
      <c r="E21" s="190">
        <v>828.52743400000031</v>
      </c>
      <c r="F21" s="190">
        <v>0</v>
      </c>
      <c r="G21" s="190">
        <v>12073.562679999945</v>
      </c>
      <c r="I21" s="1" t="s">
        <v>524</v>
      </c>
    </row>
    <row r="22" spans="2:9" ht="12" customHeight="1" x14ac:dyDescent="0.2">
      <c r="B22" s="190">
        <v>0.12966900000000001</v>
      </c>
      <c r="C22" s="190">
        <v>0</v>
      </c>
      <c r="D22" s="190">
        <v>0</v>
      </c>
      <c r="E22" s="190">
        <v>1.1280000000000001E-3</v>
      </c>
      <c r="F22" s="190">
        <v>0</v>
      </c>
      <c r="G22" s="190">
        <v>5.4918219999999565</v>
      </c>
      <c r="I22" s="1" t="s">
        <v>525</v>
      </c>
    </row>
    <row r="23" spans="2:9" ht="12" customHeight="1" x14ac:dyDescent="0.2">
      <c r="B23" s="190">
        <v>24212.657394000013</v>
      </c>
      <c r="C23" s="190">
        <v>284.0603680000001</v>
      </c>
      <c r="D23" s="190">
        <v>24053.426210000009</v>
      </c>
      <c r="E23" s="190">
        <v>1159.2093420000001</v>
      </c>
      <c r="F23" s="190">
        <v>0</v>
      </c>
      <c r="G23" s="190">
        <v>14699.997799000237</v>
      </c>
      <c r="I23" s="1" t="s">
        <v>526</v>
      </c>
    </row>
    <row r="24" spans="2:9" ht="12" customHeight="1" x14ac:dyDescent="0.2">
      <c r="B24" s="190">
        <v>0</v>
      </c>
      <c r="C24" s="190">
        <v>1.4128369999999999</v>
      </c>
      <c r="D24" s="190">
        <v>0</v>
      </c>
      <c r="E24" s="190">
        <v>0.46587600000000007</v>
      </c>
      <c r="F24" s="190">
        <v>1196.5991330000002</v>
      </c>
      <c r="G24" s="190">
        <v>4.5273159999978816</v>
      </c>
      <c r="I24" s="1" t="s">
        <v>527</v>
      </c>
    </row>
    <row r="25" spans="2:9" ht="12" customHeight="1" x14ac:dyDescent="0.2">
      <c r="B25" s="190">
        <v>103.19670299999997</v>
      </c>
      <c r="C25" s="190">
        <v>0.51073200000000007</v>
      </c>
      <c r="D25" s="190">
        <v>0.68939799999999996</v>
      </c>
      <c r="E25" s="190">
        <v>23.341796000000002</v>
      </c>
      <c r="F25" s="190">
        <v>0</v>
      </c>
      <c r="G25" s="190">
        <v>1427.369142999989</v>
      </c>
      <c r="I25" s="1" t="s">
        <v>528</v>
      </c>
    </row>
    <row r="26" spans="2:9" ht="12" customHeight="1" x14ac:dyDescent="0.2">
      <c r="B26" s="190">
        <v>133.43931199999994</v>
      </c>
      <c r="C26" s="190">
        <v>0</v>
      </c>
      <c r="D26" s="190">
        <v>0</v>
      </c>
      <c r="E26" s="190">
        <v>0</v>
      </c>
      <c r="F26" s="190">
        <v>4353.5275799999972</v>
      </c>
      <c r="G26" s="190">
        <v>1058.5992040000001</v>
      </c>
      <c r="I26" s="1" t="s">
        <v>529</v>
      </c>
    </row>
    <row r="27" spans="2:9" ht="12" customHeight="1" x14ac:dyDescent="0.2">
      <c r="B27" s="190"/>
      <c r="C27" s="190"/>
      <c r="D27" s="190"/>
      <c r="E27" s="190"/>
      <c r="F27" s="190"/>
      <c r="G27" s="190"/>
      <c r="I27" s="1" t="s">
        <v>530</v>
      </c>
    </row>
    <row r="28" spans="2:9" ht="12" customHeight="1" x14ac:dyDescent="0.2">
      <c r="B28" s="190">
        <v>0</v>
      </c>
      <c r="C28" s="190">
        <v>0</v>
      </c>
      <c r="D28" s="190">
        <v>0</v>
      </c>
      <c r="E28" s="190">
        <v>0</v>
      </c>
      <c r="F28" s="190">
        <v>10922.183819999997</v>
      </c>
      <c r="G28" s="190">
        <v>0</v>
      </c>
      <c r="I28" s="1" t="s">
        <v>531</v>
      </c>
    </row>
    <row r="29" spans="2:9" ht="12" customHeight="1" x14ac:dyDescent="0.2">
      <c r="B29" s="190">
        <v>154.99424199999999</v>
      </c>
      <c r="C29" s="190">
        <v>45.559227999999976</v>
      </c>
      <c r="D29" s="190">
        <v>0</v>
      </c>
      <c r="E29" s="190">
        <v>127.56106499999994</v>
      </c>
      <c r="F29" s="190">
        <v>0</v>
      </c>
      <c r="G29" s="190">
        <v>491.01182600000539</v>
      </c>
      <c r="I29" s="1" t="s">
        <v>532</v>
      </c>
    </row>
    <row r="30" spans="2:9" ht="12" customHeight="1" x14ac:dyDescent="0.2">
      <c r="B30" s="190">
        <v>2380.9097590000006</v>
      </c>
      <c r="C30" s="190">
        <v>315.50806300000011</v>
      </c>
      <c r="D30" s="190">
        <v>716.36440100000016</v>
      </c>
      <c r="E30" s="190">
        <v>519.83189700000014</v>
      </c>
      <c r="F30" s="190">
        <v>0</v>
      </c>
      <c r="G30" s="190">
        <v>4104.7540540000773</v>
      </c>
      <c r="I30" s="1" t="s">
        <v>533</v>
      </c>
    </row>
    <row r="31" spans="2:9" ht="12" customHeight="1" x14ac:dyDescent="0.2">
      <c r="B31" s="190">
        <v>111.04025699999994</v>
      </c>
      <c r="C31" s="190">
        <v>31.855833999999998</v>
      </c>
      <c r="D31" s="190">
        <v>4.2448710000000016</v>
      </c>
      <c r="E31" s="190">
        <v>16.678827999999999</v>
      </c>
      <c r="F31" s="190">
        <v>0</v>
      </c>
      <c r="G31" s="190">
        <v>302.23510700001498</v>
      </c>
      <c r="I31" s="1" t="s">
        <v>534</v>
      </c>
    </row>
    <row r="32" spans="2:9" ht="12" customHeight="1" x14ac:dyDescent="0.2">
      <c r="B32" s="190">
        <v>0</v>
      </c>
      <c r="C32" s="190">
        <v>0</v>
      </c>
      <c r="D32" s="190">
        <v>0</v>
      </c>
      <c r="E32" s="190">
        <v>3.0699999999999998E-4</v>
      </c>
      <c r="F32" s="190">
        <v>0</v>
      </c>
      <c r="G32" s="190">
        <v>2.0441010000000048</v>
      </c>
      <c r="I32" s="1" t="s">
        <v>536</v>
      </c>
    </row>
    <row r="33" spans="2:9" ht="12" customHeight="1" x14ac:dyDescent="0.2">
      <c r="B33" s="190">
        <v>242.53333700000002</v>
      </c>
      <c r="C33" s="190">
        <v>55.01870700000002</v>
      </c>
      <c r="D33" s="190">
        <v>75.434634000000017</v>
      </c>
      <c r="E33" s="190">
        <v>130.47096099999996</v>
      </c>
      <c r="F33" s="190">
        <v>0</v>
      </c>
      <c r="G33" s="190">
        <v>835.59502899993822</v>
      </c>
      <c r="I33" s="1" t="s">
        <v>537</v>
      </c>
    </row>
    <row r="34" spans="2:9" ht="12" customHeight="1" x14ac:dyDescent="0.2">
      <c r="B34" s="190">
        <v>3154.1899450000005</v>
      </c>
      <c r="C34" s="190">
        <v>0</v>
      </c>
      <c r="D34" s="190">
        <v>0.10462900000000001</v>
      </c>
      <c r="E34" s="190">
        <v>0.36244499999999991</v>
      </c>
      <c r="F34" s="190">
        <v>13645.611948000005</v>
      </c>
      <c r="G34" s="190">
        <v>386.02228700000342</v>
      </c>
      <c r="I34" s="1" t="s">
        <v>538</v>
      </c>
    </row>
    <row r="35" spans="2:9" ht="12" customHeight="1" x14ac:dyDescent="0.2">
      <c r="B35" s="190">
        <v>2.4500000000000004E-3</v>
      </c>
      <c r="C35" s="190">
        <v>0</v>
      </c>
      <c r="D35" s="190">
        <v>0</v>
      </c>
      <c r="E35" s="190">
        <v>0</v>
      </c>
      <c r="F35" s="190">
        <v>0</v>
      </c>
      <c r="G35" s="190">
        <v>6.5599999999999881E-2</v>
      </c>
      <c r="I35" s="1" t="s">
        <v>539</v>
      </c>
    </row>
    <row r="36" spans="2:9" ht="12" customHeight="1" x14ac:dyDescent="0.2">
      <c r="B36" s="190">
        <v>3.0400000000000002E-3</v>
      </c>
      <c r="C36" s="190">
        <v>0</v>
      </c>
      <c r="D36" s="190">
        <v>0</v>
      </c>
      <c r="E36" s="190">
        <v>5.6969999999999998E-3</v>
      </c>
      <c r="F36" s="190">
        <v>0</v>
      </c>
      <c r="G36" s="190">
        <v>47.547076999973797</v>
      </c>
      <c r="I36" s="1" t="s">
        <v>540</v>
      </c>
    </row>
    <row r="37" spans="2:9" ht="12" customHeight="1" x14ac:dyDescent="0.2">
      <c r="B37" s="190">
        <v>1321.5464209999993</v>
      </c>
      <c r="C37" s="190">
        <v>213.09067399999995</v>
      </c>
      <c r="D37" s="190">
        <v>3.8169570000000022</v>
      </c>
      <c r="E37" s="190">
        <v>244.79881800000004</v>
      </c>
      <c r="F37" s="190">
        <v>0</v>
      </c>
      <c r="G37" s="190">
        <v>1515.3977389999272</v>
      </c>
      <c r="I37" s="1" t="s">
        <v>541</v>
      </c>
    </row>
    <row r="38" spans="2:9" ht="12" customHeight="1" x14ac:dyDescent="0.2">
      <c r="B38" s="190">
        <v>6.4756890000000009</v>
      </c>
      <c r="C38" s="190">
        <v>0</v>
      </c>
      <c r="D38" s="190">
        <v>0</v>
      </c>
      <c r="E38" s="190">
        <v>2.2512159999999994</v>
      </c>
      <c r="F38" s="190">
        <v>0</v>
      </c>
      <c r="G38" s="190">
        <v>38.724919000000227</v>
      </c>
      <c r="I38" s="1" t="s">
        <v>542</v>
      </c>
    </row>
    <row r="39" spans="2:9" ht="12" customHeight="1" x14ac:dyDescent="0.2">
      <c r="B39" s="190">
        <v>45.039144999999991</v>
      </c>
      <c r="C39" s="190">
        <v>5.6387010000000011</v>
      </c>
      <c r="D39" s="190">
        <v>0</v>
      </c>
      <c r="E39" s="190">
        <v>10.305751000000004</v>
      </c>
      <c r="F39" s="190">
        <v>0</v>
      </c>
      <c r="G39" s="190">
        <v>293.32447300000058</v>
      </c>
      <c r="I39" s="1" t="s">
        <v>543</v>
      </c>
    </row>
    <row r="40" spans="2:9" ht="12" customHeight="1" x14ac:dyDescent="0.2">
      <c r="B40" s="190">
        <v>0</v>
      </c>
      <c r="C40" s="190">
        <v>0</v>
      </c>
      <c r="D40" s="190">
        <v>0</v>
      </c>
      <c r="E40" s="190">
        <v>3.82E-3</v>
      </c>
      <c r="F40" s="190">
        <v>2687.2431849999998</v>
      </c>
      <c r="G40" s="190">
        <v>14.243069000000105</v>
      </c>
      <c r="I40" s="1" t="s">
        <v>544</v>
      </c>
    </row>
    <row r="41" spans="2:9" ht="12" customHeight="1" x14ac:dyDescent="0.2">
      <c r="B41" s="190">
        <v>21.692681000000004</v>
      </c>
      <c r="C41" s="190">
        <v>6.7000000000000002E-4</v>
      </c>
      <c r="D41" s="190">
        <v>0</v>
      </c>
      <c r="E41" s="190">
        <v>0</v>
      </c>
      <c r="F41" s="190">
        <v>4704.3079019999986</v>
      </c>
      <c r="G41" s="190">
        <v>6.9224780000040482</v>
      </c>
      <c r="I41" s="1" t="s">
        <v>545</v>
      </c>
    </row>
    <row r="42" spans="2:9" ht="12" customHeight="1" x14ac:dyDescent="0.2">
      <c r="B42" s="190">
        <v>7.9363000000000017E-2</v>
      </c>
      <c r="C42" s="190">
        <v>15.647084000000005</v>
      </c>
      <c r="D42" s="190">
        <v>0</v>
      </c>
      <c r="E42" s="190">
        <v>3.3582139999999998</v>
      </c>
      <c r="F42" s="190">
        <v>0</v>
      </c>
      <c r="G42" s="190">
        <v>560.61178499999824</v>
      </c>
      <c r="I42" s="1" t="s">
        <v>546</v>
      </c>
    </row>
    <row r="43" spans="2:9" ht="12" customHeight="1" x14ac:dyDescent="0.2">
      <c r="B43" s="190">
        <v>0.23740899999999998</v>
      </c>
      <c r="C43" s="190">
        <v>0.15955699999999998</v>
      </c>
      <c r="D43" s="190">
        <v>0</v>
      </c>
      <c r="E43" s="190">
        <v>1.8425570000000009</v>
      </c>
      <c r="F43" s="190">
        <v>0</v>
      </c>
      <c r="G43" s="190">
        <v>7.253561000000218</v>
      </c>
      <c r="I43" s="1" t="s">
        <v>547</v>
      </c>
    </row>
    <row r="44" spans="2:9" ht="12" customHeight="1" x14ac:dyDescent="0.2">
      <c r="B44" s="190">
        <v>0</v>
      </c>
      <c r="C44" s="190">
        <v>2.7954000000000003E-2</v>
      </c>
      <c r="D44" s="190">
        <v>0</v>
      </c>
      <c r="E44" s="190">
        <v>1.1529999999999999E-3</v>
      </c>
      <c r="F44" s="190">
        <v>97.782548000000133</v>
      </c>
      <c r="G44" s="190">
        <v>6.1811000000091099E-2</v>
      </c>
      <c r="I44" s="1" t="s">
        <v>548</v>
      </c>
    </row>
    <row r="45" spans="2:9" ht="12" customHeight="1" x14ac:dyDescent="0.2">
      <c r="B45" s="190">
        <v>36.174379999999985</v>
      </c>
      <c r="C45" s="190">
        <v>5.9568489999999992</v>
      </c>
      <c r="D45" s="190">
        <v>0</v>
      </c>
      <c r="E45" s="190">
        <v>0.96516599999999986</v>
      </c>
      <c r="F45" s="190">
        <v>3724.1976320000012</v>
      </c>
      <c r="G45" s="190">
        <v>2361.4613269999991</v>
      </c>
      <c r="I45" s="1" t="s">
        <v>550</v>
      </c>
    </row>
    <row r="46" spans="2:9" ht="12" customHeight="1" x14ac:dyDescent="0.2">
      <c r="B46" s="190">
        <v>108548.69430100004</v>
      </c>
      <c r="C46" s="190">
        <v>2716.754304999999</v>
      </c>
      <c r="D46" s="190">
        <v>39099.750483999982</v>
      </c>
      <c r="E46" s="190">
        <v>3898.4096659999977</v>
      </c>
      <c r="F46" s="190">
        <v>0</v>
      </c>
      <c r="G46" s="190">
        <v>159956.15188400028</v>
      </c>
      <c r="I46" s="1" t="s">
        <v>551</v>
      </c>
    </row>
    <row r="47" spans="2:9" ht="12" customHeight="1" x14ac:dyDescent="0.2">
      <c r="B47" s="190">
        <v>0</v>
      </c>
      <c r="C47" s="190">
        <v>0.47070900000000004</v>
      </c>
      <c r="D47" s="190">
        <v>0</v>
      </c>
      <c r="E47" s="190">
        <v>3.6499999999999998E-2</v>
      </c>
      <c r="F47" s="190">
        <v>0</v>
      </c>
      <c r="G47" s="190">
        <v>22.625672000000577</v>
      </c>
      <c r="I47" s="1" t="s">
        <v>552</v>
      </c>
    </row>
    <row r="48" spans="2:9" ht="12" customHeight="1" x14ac:dyDescent="0.2">
      <c r="B48" s="190">
        <v>13.892891000000001</v>
      </c>
      <c r="C48" s="190">
        <v>6.2935000000000005E-2</v>
      </c>
      <c r="D48" s="190">
        <v>0</v>
      </c>
      <c r="E48" s="190">
        <v>12818.891711999986</v>
      </c>
      <c r="F48" s="190">
        <v>0</v>
      </c>
      <c r="G48" s="190">
        <v>1477.9755760000007</v>
      </c>
      <c r="I48" s="1" t="s">
        <v>554</v>
      </c>
    </row>
    <row r="49" spans="1:10" ht="12" customHeight="1" x14ac:dyDescent="0.2">
      <c r="B49" s="190">
        <v>368.93934300000029</v>
      </c>
      <c r="C49" s="190">
        <v>41.092307000000012</v>
      </c>
      <c r="D49" s="190">
        <v>0</v>
      </c>
      <c r="E49" s="190">
        <v>70.052069999999986</v>
      </c>
      <c r="F49" s="190">
        <v>0</v>
      </c>
      <c r="G49" s="190">
        <v>4577.4455359999702</v>
      </c>
      <c r="I49" s="1" t="s">
        <v>555</v>
      </c>
    </row>
    <row r="50" spans="1:10" ht="12" customHeight="1" x14ac:dyDescent="0.2">
      <c r="B50" s="190">
        <v>136.16655500000002</v>
      </c>
      <c r="C50" s="190">
        <v>15.544599999999997</v>
      </c>
      <c r="D50" s="190">
        <v>0</v>
      </c>
      <c r="E50" s="190">
        <v>44.256711000000024</v>
      </c>
      <c r="F50" s="190">
        <v>0</v>
      </c>
      <c r="G50" s="190">
        <v>823.80899800000407</v>
      </c>
      <c r="I50" s="1" t="s">
        <v>556</v>
      </c>
    </row>
    <row r="51" spans="1:10" ht="12" customHeight="1" x14ac:dyDescent="0.2">
      <c r="B51" s="190">
        <v>4241.3501970000016</v>
      </c>
      <c r="C51" s="190">
        <v>996.99673800000028</v>
      </c>
      <c r="D51" s="190">
        <v>1742.5394490000006</v>
      </c>
      <c r="E51" s="190">
        <v>2030.7107979999998</v>
      </c>
      <c r="F51" s="190">
        <v>0</v>
      </c>
      <c r="G51" s="190">
        <v>6588.5659110005363</v>
      </c>
      <c r="I51" s="1" t="s">
        <v>557</v>
      </c>
    </row>
    <row r="52" spans="1:10" ht="12" customHeight="1" x14ac:dyDescent="0.2">
      <c r="B52" s="190">
        <v>155.00993899999992</v>
      </c>
      <c r="C52" s="190">
        <v>1.08E-4</v>
      </c>
      <c r="D52" s="190">
        <v>0.68565399999999976</v>
      </c>
      <c r="E52" s="190">
        <v>3.0572000000000002E-2</v>
      </c>
      <c r="F52" s="190">
        <v>13919.057399999998</v>
      </c>
      <c r="G52" s="190">
        <v>25.667562999999063</v>
      </c>
      <c r="I52" s="1" t="s">
        <v>558</v>
      </c>
    </row>
    <row r="53" spans="1:10" ht="12" customHeight="1" x14ac:dyDescent="0.2">
      <c r="B53" s="190">
        <v>0</v>
      </c>
      <c r="C53" s="190">
        <v>8766.0177260000055</v>
      </c>
      <c r="D53" s="190">
        <v>0</v>
      </c>
      <c r="E53" s="190">
        <v>20.208555</v>
      </c>
      <c r="F53" s="190">
        <v>0</v>
      </c>
      <c r="G53" s="190">
        <v>398.3903199999877</v>
      </c>
      <c r="I53" s="1" t="s">
        <v>559</v>
      </c>
    </row>
    <row r="54" spans="1:10" ht="12" customHeight="1" x14ac:dyDescent="0.2">
      <c r="B54" s="190">
        <v>113.689953</v>
      </c>
      <c r="C54" s="190">
        <v>409.19800799999996</v>
      </c>
      <c r="D54" s="190">
        <v>199.89987200000007</v>
      </c>
      <c r="E54" s="190">
        <v>90.827892000000006</v>
      </c>
      <c r="F54" s="190">
        <v>8659.1738690000057</v>
      </c>
      <c r="G54" s="190">
        <v>8535.2522260000005</v>
      </c>
      <c r="I54" s="1" t="s">
        <v>560</v>
      </c>
    </row>
    <row r="55" spans="1:10" ht="12" customHeight="1" x14ac:dyDescent="0.2">
      <c r="B55" s="190">
        <v>84146.67574999998</v>
      </c>
      <c r="C55" s="190">
        <v>31980.374250000004</v>
      </c>
      <c r="D55" s="190">
        <v>44814.15600000001</v>
      </c>
      <c r="E55" s="190">
        <v>47165.199250000005</v>
      </c>
      <c r="F55" s="190">
        <v>0</v>
      </c>
      <c r="G55" s="190">
        <v>205947.29074999643</v>
      </c>
      <c r="I55" s="1" t="s">
        <v>561</v>
      </c>
    </row>
    <row r="56" spans="1:10" ht="15.75" customHeight="1" x14ac:dyDescent="0.2">
      <c r="B56" s="205">
        <v>49477.227272000011</v>
      </c>
      <c r="C56" s="205">
        <v>7190.99999999999</v>
      </c>
      <c r="D56" s="205">
        <v>14295.477272000004</v>
      </c>
      <c r="E56" s="205">
        <v>19541.931817999994</v>
      </c>
      <c r="F56" s="205">
        <v>0</v>
      </c>
      <c r="G56" s="205">
        <v>100925.79546300019</v>
      </c>
      <c r="I56" s="200" t="s">
        <v>562</v>
      </c>
    </row>
    <row r="57" spans="1:10" ht="36" customHeight="1" x14ac:dyDescent="0.2">
      <c r="A57" s="191"/>
      <c r="B57" s="454" t="s">
        <v>484</v>
      </c>
      <c r="C57" s="454"/>
      <c r="D57" s="454"/>
      <c r="E57" s="454"/>
      <c r="F57" s="454"/>
      <c r="G57" s="454"/>
      <c r="H57" s="454"/>
      <c r="I57" s="454"/>
      <c r="J57" s="191"/>
    </row>
  </sheetData>
  <mergeCells count="3">
    <mergeCell ref="B57:I57"/>
    <mergeCell ref="B1:G1"/>
    <mergeCell ref="B2:G2"/>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8">
    <pageSetUpPr fitToPage="1"/>
  </sheetPr>
  <dimension ref="A1:I57"/>
  <sheetViews>
    <sheetView showGridLines="0" topLeftCell="N1" zoomScaleNormal="100" zoomScaleSheetLayoutView="100" workbookViewId="0"/>
  </sheetViews>
  <sheetFormatPr defaultColWidth="9.140625" defaultRowHeight="12" x14ac:dyDescent="0.2"/>
  <cols>
    <col min="1" max="1" width="1.7109375" style="2" customWidth="1"/>
    <col min="2" max="2" width="31.85546875" style="2" customWidth="1"/>
    <col min="3" max="8" width="10.7109375" style="2" customWidth="1"/>
    <col min="9" max="9" width="1.7109375" style="2" customWidth="1"/>
    <col min="10" max="12" width="9.140625" style="2"/>
    <col min="13" max="13" width="23.42578125" style="2" bestFit="1" customWidth="1"/>
    <col min="14" max="14" width="39.140625" style="2" bestFit="1" customWidth="1"/>
    <col min="15" max="15" width="22.85546875" style="2" bestFit="1" customWidth="1"/>
    <col min="16" max="16" width="20" style="2" bestFit="1" customWidth="1"/>
    <col min="17" max="17" width="19.140625" style="2" bestFit="1" customWidth="1"/>
    <col min="18" max="18" width="15" style="2" bestFit="1" customWidth="1"/>
    <col min="19" max="19" width="13.42578125" style="2" bestFit="1" customWidth="1"/>
    <col min="20" max="20" width="16.5703125" style="2" bestFit="1" customWidth="1"/>
    <col min="21" max="21" width="18.85546875" style="2" bestFit="1" customWidth="1"/>
    <col min="22" max="23" width="12" style="2" bestFit="1" customWidth="1"/>
    <col min="24" max="24" width="20" style="2" bestFit="1" customWidth="1"/>
    <col min="25" max="25" width="12" style="2" bestFit="1" customWidth="1"/>
    <col min="26" max="26" width="17.28515625" style="2" bestFit="1" customWidth="1"/>
    <col min="27" max="27" width="14.85546875" style="2" bestFit="1" customWidth="1"/>
    <col min="28" max="28" width="13.42578125" style="2" bestFit="1" customWidth="1"/>
    <col min="29" max="29" width="21.85546875" style="2" bestFit="1" customWidth="1"/>
    <col min="30" max="30" width="12" style="2" bestFit="1" customWidth="1"/>
    <col min="31" max="31" width="18.140625" style="2" bestFit="1" customWidth="1"/>
    <col min="32" max="32" width="17.42578125" style="2" bestFit="1" customWidth="1"/>
    <col min="33" max="33" width="19.5703125" style="2" bestFit="1" customWidth="1"/>
    <col min="34" max="34" width="14.85546875" style="2" bestFit="1" customWidth="1"/>
    <col min="35" max="35" width="21.85546875" style="2" bestFit="1" customWidth="1"/>
    <col min="36" max="36" width="12" style="2" bestFit="1" customWidth="1"/>
    <col min="37" max="37" width="21.85546875" style="2" bestFit="1" customWidth="1"/>
    <col min="38" max="16384" width="9.140625" style="2"/>
  </cols>
  <sheetData>
    <row r="1" spans="1:9" s="74" customFormat="1" ht="16.5" customHeight="1" x14ac:dyDescent="0.3">
      <c r="A1" s="132"/>
      <c r="B1" s="453" t="s">
        <v>265</v>
      </c>
      <c r="C1" s="453"/>
      <c r="D1" s="453"/>
      <c r="E1" s="453"/>
      <c r="F1" s="453"/>
      <c r="G1" s="453"/>
      <c r="H1" s="58"/>
      <c r="I1" s="66"/>
    </row>
    <row r="2" spans="1:9" s="133" customFormat="1" x14ac:dyDescent="0.2">
      <c r="B2" s="455" t="s">
        <v>322</v>
      </c>
      <c r="C2" s="455"/>
      <c r="D2" s="455"/>
      <c r="E2" s="455"/>
      <c r="F2" s="455"/>
      <c r="G2" s="455"/>
      <c r="I2" s="149"/>
    </row>
    <row r="3" spans="1:9" s="133" customFormat="1" ht="21" customHeight="1" x14ac:dyDescent="0.2">
      <c r="A3" s="174"/>
      <c r="B3" s="172" t="s">
        <v>563</v>
      </c>
      <c r="C3" s="172"/>
      <c r="D3" s="172"/>
      <c r="E3" s="172"/>
      <c r="F3" s="172"/>
      <c r="G3" s="172"/>
      <c r="H3" s="175" t="s">
        <v>143</v>
      </c>
      <c r="I3" s="172"/>
    </row>
    <row r="4" spans="1:9" ht="30" customHeight="1" x14ac:dyDescent="0.2">
      <c r="A4" s="182"/>
      <c r="B4" s="192"/>
      <c r="C4" s="193" t="s">
        <v>22</v>
      </c>
      <c r="D4" s="193" t="s">
        <v>28</v>
      </c>
      <c r="E4" s="193" t="s">
        <v>27</v>
      </c>
      <c r="F4" s="193" t="s">
        <v>26</v>
      </c>
      <c r="G4" s="194" t="s">
        <v>31</v>
      </c>
      <c r="H4" s="194" t="s">
        <v>33</v>
      </c>
      <c r="I4" s="206"/>
    </row>
    <row r="5" spans="1:9" ht="12" customHeight="1" x14ac:dyDescent="0.25">
      <c r="A5" s="198"/>
      <c r="B5" s="187" t="s">
        <v>507</v>
      </c>
      <c r="C5" s="196">
        <v>50.499997</v>
      </c>
      <c r="D5" s="196">
        <v>0</v>
      </c>
      <c r="E5" s="196">
        <v>0</v>
      </c>
      <c r="F5" s="196">
        <v>0</v>
      </c>
      <c r="G5" s="196">
        <v>0</v>
      </c>
      <c r="H5" s="196">
        <v>0</v>
      </c>
      <c r="I5" s="188"/>
    </row>
    <row r="6" spans="1:9" ht="12" customHeight="1" x14ac:dyDescent="0.2">
      <c r="A6" s="133"/>
      <c r="B6" s="1" t="s">
        <v>508</v>
      </c>
      <c r="C6" s="197">
        <v>35953.684028999996</v>
      </c>
      <c r="D6" s="197">
        <v>4317.5040700000054</v>
      </c>
      <c r="E6" s="197">
        <v>746.14111800000012</v>
      </c>
      <c r="F6" s="197">
        <v>553.08230900000024</v>
      </c>
      <c r="G6" s="197">
        <v>79.399317999999994</v>
      </c>
      <c r="H6" s="197">
        <v>228.27610100000021</v>
      </c>
    </row>
    <row r="7" spans="1:9" ht="12" customHeight="1" x14ac:dyDescent="0.2">
      <c r="A7" s="133"/>
      <c r="B7" s="1" t="s">
        <v>509</v>
      </c>
      <c r="C7" s="197">
        <v>14323.054317999997</v>
      </c>
      <c r="D7" s="197">
        <v>49.545305999999975</v>
      </c>
      <c r="E7" s="197">
        <v>47.023149999999994</v>
      </c>
      <c r="F7" s="197">
        <v>877.95054799999969</v>
      </c>
      <c r="G7" s="197">
        <v>16.171188999999998</v>
      </c>
      <c r="H7" s="197">
        <v>33.495736999999991</v>
      </c>
    </row>
    <row r="8" spans="1:9" ht="12" customHeight="1" x14ac:dyDescent="0.2">
      <c r="A8" s="133"/>
      <c r="B8" s="1" t="s">
        <v>510</v>
      </c>
      <c r="C8" s="197">
        <v>375.93861899999996</v>
      </c>
      <c r="D8" s="197">
        <v>8.2500000000000004E-3</v>
      </c>
      <c r="E8" s="197">
        <v>1.6899999999999999E-4</v>
      </c>
      <c r="F8" s="197">
        <v>1E-3</v>
      </c>
      <c r="G8" s="197">
        <v>0</v>
      </c>
      <c r="H8" s="197">
        <v>0</v>
      </c>
    </row>
    <row r="9" spans="1:9" ht="12" customHeight="1" x14ac:dyDescent="0.2">
      <c r="A9" s="133"/>
      <c r="B9" s="1" t="s">
        <v>511</v>
      </c>
      <c r="C9" s="197">
        <v>32276.258413000003</v>
      </c>
      <c r="D9" s="197">
        <v>97.656029000000032</v>
      </c>
      <c r="E9" s="197">
        <v>136.92210299999996</v>
      </c>
      <c r="F9" s="197">
        <v>298.20976299999984</v>
      </c>
      <c r="G9" s="197">
        <v>63.612456999999978</v>
      </c>
      <c r="H9" s="197">
        <v>89.624989999999997</v>
      </c>
    </row>
    <row r="10" spans="1:9" ht="12" customHeight="1" x14ac:dyDescent="0.2">
      <c r="A10" s="133"/>
      <c r="B10" s="1" t="s">
        <v>512</v>
      </c>
      <c r="C10" s="197">
        <v>5055.7052830000002</v>
      </c>
      <c r="D10" s="197">
        <v>12.814562999999994</v>
      </c>
      <c r="E10" s="197">
        <v>0</v>
      </c>
      <c r="F10" s="197">
        <v>170.88484900000009</v>
      </c>
      <c r="G10" s="197">
        <v>0.62588500000000002</v>
      </c>
      <c r="H10" s="197">
        <v>1.3476509999999999</v>
      </c>
    </row>
    <row r="11" spans="1:9" ht="12" customHeight="1" x14ac:dyDescent="0.2">
      <c r="A11" s="133"/>
      <c r="B11" s="1" t="s">
        <v>513</v>
      </c>
      <c r="C11" s="197">
        <v>4395.5743150000008</v>
      </c>
      <c r="D11" s="197">
        <v>0.11520499999999997</v>
      </c>
      <c r="E11" s="197">
        <v>2.1256830000000004</v>
      </c>
      <c r="F11" s="197">
        <v>6.8705249999999989</v>
      </c>
      <c r="G11" s="197">
        <v>4.4066459999999994</v>
      </c>
      <c r="H11" s="197">
        <v>0.35302799999999995</v>
      </c>
    </row>
    <row r="12" spans="1:9" ht="12" customHeight="1" x14ac:dyDescent="0.2">
      <c r="A12" s="133"/>
      <c r="B12" s="1" t="s">
        <v>514</v>
      </c>
      <c r="C12" s="197">
        <v>33828.624732999997</v>
      </c>
      <c r="D12" s="197">
        <v>186.08742599999997</v>
      </c>
      <c r="E12" s="197">
        <v>2389.3209689999994</v>
      </c>
      <c r="F12" s="197">
        <v>406.21035999999992</v>
      </c>
      <c r="G12" s="197">
        <v>7.5303180000000012</v>
      </c>
      <c r="H12" s="197">
        <v>122.77279200000001</v>
      </c>
    </row>
    <row r="13" spans="1:9" ht="12" customHeight="1" x14ac:dyDescent="0.2">
      <c r="A13" s="133"/>
      <c r="B13" s="1" t="s">
        <v>515</v>
      </c>
      <c r="C13" s="197">
        <v>702.312408</v>
      </c>
      <c r="D13" s="197">
        <v>0</v>
      </c>
      <c r="E13" s="197">
        <v>0</v>
      </c>
      <c r="F13" s="197">
        <v>0</v>
      </c>
      <c r="G13" s="197">
        <v>0</v>
      </c>
      <c r="H13" s="197">
        <v>0</v>
      </c>
    </row>
    <row r="14" spans="1:9" ht="12" customHeight="1" x14ac:dyDescent="0.2">
      <c r="A14" s="133"/>
      <c r="B14" s="1" t="s">
        <v>516</v>
      </c>
      <c r="C14" s="197">
        <v>21949.825004999999</v>
      </c>
      <c r="D14" s="197">
        <v>26.142295000000001</v>
      </c>
      <c r="E14" s="197">
        <v>5.3868320000000001</v>
      </c>
      <c r="F14" s="197">
        <v>24.541563</v>
      </c>
      <c r="G14" s="197">
        <v>1506.3761959999999</v>
      </c>
      <c r="H14" s="197">
        <v>9.3349999999999978E-3</v>
      </c>
    </row>
    <row r="15" spans="1:9" ht="12" customHeight="1" x14ac:dyDescent="0.25">
      <c r="A15" s="198"/>
      <c r="B15" s="1" t="s">
        <v>517</v>
      </c>
      <c r="C15" s="197">
        <v>5035.1942270000018</v>
      </c>
      <c r="D15" s="197">
        <v>98.024624999999958</v>
      </c>
      <c r="E15" s="197">
        <v>1.3003009999999997</v>
      </c>
      <c r="F15" s="197">
        <v>32.32775800000001</v>
      </c>
      <c r="G15" s="197">
        <v>15.742829999999998</v>
      </c>
      <c r="H15" s="197">
        <v>1.5188999999999996E-2</v>
      </c>
    </row>
    <row r="16" spans="1:9" ht="12" customHeight="1" x14ac:dyDescent="0.2">
      <c r="A16" s="199"/>
      <c r="B16" s="1" t="s">
        <v>518</v>
      </c>
      <c r="C16" s="197">
        <v>219.72943499999988</v>
      </c>
      <c r="D16" s="197">
        <v>0</v>
      </c>
      <c r="E16" s="197">
        <v>0</v>
      </c>
      <c r="F16" s="197">
        <v>0</v>
      </c>
      <c r="G16" s="197">
        <v>0</v>
      </c>
      <c r="H16" s="197">
        <v>0</v>
      </c>
    </row>
    <row r="17" spans="1:8" ht="12" customHeight="1" x14ac:dyDescent="0.2">
      <c r="A17" s="199"/>
      <c r="B17" s="1" t="s">
        <v>519</v>
      </c>
      <c r="C17" s="197">
        <v>6910.8950030000005</v>
      </c>
      <c r="D17" s="197">
        <v>2.2503030000000002</v>
      </c>
      <c r="E17" s="197">
        <v>17.780465999999986</v>
      </c>
      <c r="F17" s="197">
        <v>21.985636999999993</v>
      </c>
      <c r="G17" s="197">
        <v>0.56107300000000004</v>
      </c>
      <c r="H17" s="197">
        <v>4.2729779999999993</v>
      </c>
    </row>
    <row r="18" spans="1:8" ht="12" customHeight="1" x14ac:dyDescent="0.2">
      <c r="A18" s="199"/>
      <c r="B18" s="1" t="s">
        <v>520</v>
      </c>
      <c r="C18" s="197">
        <v>56958.813933000041</v>
      </c>
      <c r="D18" s="197">
        <v>290.72818100000001</v>
      </c>
      <c r="E18" s="197">
        <v>151.5232729999999</v>
      </c>
      <c r="F18" s="197">
        <v>1178.2762280000004</v>
      </c>
      <c r="G18" s="197">
        <v>15.058554000000001</v>
      </c>
      <c r="H18" s="197">
        <v>9903.9442520000011</v>
      </c>
    </row>
    <row r="19" spans="1:8" ht="12" customHeight="1" x14ac:dyDescent="0.2">
      <c r="A19" s="199"/>
      <c r="B19" s="1" t="s">
        <v>522</v>
      </c>
      <c r="C19" s="197">
        <v>8337.7320210000034</v>
      </c>
      <c r="D19" s="197">
        <v>29.376587000000011</v>
      </c>
      <c r="E19" s="197">
        <v>26.421044999999999</v>
      </c>
      <c r="F19" s="197">
        <v>462.92883399999977</v>
      </c>
      <c r="G19" s="197">
        <v>61.413972000000008</v>
      </c>
      <c r="H19" s="197">
        <v>1306.937788</v>
      </c>
    </row>
    <row r="20" spans="1:8" ht="12" customHeight="1" x14ac:dyDescent="0.2">
      <c r="A20" s="199"/>
      <c r="B20" s="1" t="s">
        <v>523</v>
      </c>
      <c r="C20" s="197">
        <v>161454.82416399982</v>
      </c>
      <c r="D20" s="197">
        <v>1390.8232770000011</v>
      </c>
      <c r="E20" s="197">
        <v>1547.8462520000003</v>
      </c>
      <c r="F20" s="197">
        <v>4224.113002000001</v>
      </c>
      <c r="G20" s="197">
        <v>1060.711442</v>
      </c>
      <c r="H20" s="197">
        <v>583.6875719999997</v>
      </c>
    </row>
    <row r="21" spans="1:8" ht="12" customHeight="1" x14ac:dyDescent="0.2">
      <c r="A21" s="199"/>
      <c r="B21" s="1" t="s">
        <v>524</v>
      </c>
      <c r="C21" s="197">
        <v>260760.68451799994</v>
      </c>
      <c r="D21" s="197">
        <v>2057.4631239999976</v>
      </c>
      <c r="E21" s="197">
        <v>1767.1671440000007</v>
      </c>
      <c r="F21" s="197">
        <v>12656.433004000002</v>
      </c>
      <c r="G21" s="197">
        <v>812.86955800000044</v>
      </c>
      <c r="H21" s="197">
        <v>1815.7132829999989</v>
      </c>
    </row>
    <row r="22" spans="1:8" ht="12" customHeight="1" x14ac:dyDescent="0.2">
      <c r="A22" s="199"/>
      <c r="B22" s="1" t="s">
        <v>525</v>
      </c>
      <c r="C22" s="197">
        <v>955.88657899999998</v>
      </c>
      <c r="D22" s="197">
        <v>16.597498000000002</v>
      </c>
      <c r="E22" s="197">
        <v>7.4151479999999985</v>
      </c>
      <c r="F22" s="197">
        <v>60.020496000000001</v>
      </c>
      <c r="G22" s="197">
        <v>0.72467100000000007</v>
      </c>
      <c r="H22" s="197">
        <v>8.9482999999999993E-2</v>
      </c>
    </row>
    <row r="23" spans="1:8" ht="12" customHeight="1" x14ac:dyDescent="0.2">
      <c r="A23" s="199"/>
      <c r="B23" s="1" t="s">
        <v>526</v>
      </c>
      <c r="C23" s="197">
        <v>95231.862787999984</v>
      </c>
      <c r="D23" s="197">
        <v>1559.7656570000001</v>
      </c>
      <c r="E23" s="197">
        <v>190.12728900000002</v>
      </c>
      <c r="F23" s="197">
        <v>1455.6716840000011</v>
      </c>
      <c r="G23" s="197">
        <v>1799.2742889999997</v>
      </c>
      <c r="H23" s="197">
        <v>170.97613099999998</v>
      </c>
    </row>
    <row r="24" spans="1:8" ht="12" customHeight="1" x14ac:dyDescent="0.2">
      <c r="A24" s="199"/>
      <c r="B24" s="1" t="s">
        <v>527</v>
      </c>
      <c r="C24" s="197">
        <v>10342.481114999995</v>
      </c>
      <c r="D24" s="197">
        <v>8.5706840000000017</v>
      </c>
      <c r="E24" s="197">
        <v>10.378362999999998</v>
      </c>
      <c r="F24" s="197">
        <v>222.076143</v>
      </c>
      <c r="G24" s="197">
        <v>1.0293309999999998</v>
      </c>
      <c r="H24" s="197">
        <v>2.9905710000000005</v>
      </c>
    </row>
    <row r="25" spans="1:8" ht="12" customHeight="1" x14ac:dyDescent="0.2">
      <c r="A25" s="199"/>
      <c r="B25" s="1" t="s">
        <v>528</v>
      </c>
      <c r="C25" s="197">
        <v>6509.7325059999976</v>
      </c>
      <c r="D25" s="197">
        <v>25.084162000000003</v>
      </c>
      <c r="E25" s="197">
        <v>1.331475</v>
      </c>
      <c r="F25" s="197">
        <v>7.2111940000000017</v>
      </c>
      <c r="G25" s="197">
        <v>0.90862600000000004</v>
      </c>
      <c r="H25" s="197">
        <v>0.35384599999999999</v>
      </c>
    </row>
    <row r="26" spans="1:8" ht="12" customHeight="1" x14ac:dyDescent="0.2">
      <c r="A26" s="199"/>
      <c r="B26" s="1" t="s">
        <v>529</v>
      </c>
      <c r="C26" s="197">
        <v>286.99316900000014</v>
      </c>
      <c r="D26" s="197">
        <v>1.813226</v>
      </c>
      <c r="E26" s="197">
        <v>9.0779999999999993E-3</v>
      </c>
      <c r="F26" s="197">
        <v>0.75668999999999986</v>
      </c>
      <c r="G26" s="197">
        <v>4.8780000000000004E-3</v>
      </c>
      <c r="H26" s="197">
        <v>0</v>
      </c>
    </row>
    <row r="27" spans="1:8" ht="12" customHeight="1" x14ac:dyDescent="0.2">
      <c r="A27" s="199"/>
      <c r="B27" s="1" t="s">
        <v>530</v>
      </c>
      <c r="C27" s="197"/>
      <c r="D27" s="197"/>
      <c r="E27" s="197"/>
      <c r="F27" s="197"/>
      <c r="G27" s="197"/>
      <c r="H27" s="197"/>
    </row>
    <row r="28" spans="1:8" ht="12" customHeight="1" x14ac:dyDescent="0.2">
      <c r="A28" s="199"/>
      <c r="B28" s="1" t="s">
        <v>531</v>
      </c>
      <c r="C28" s="197">
        <v>743.54226700000072</v>
      </c>
      <c r="D28" s="197">
        <v>0</v>
      </c>
      <c r="E28" s="197">
        <v>0</v>
      </c>
      <c r="F28" s="197">
        <v>0</v>
      </c>
      <c r="G28" s="197">
        <v>0</v>
      </c>
      <c r="H28" s="197">
        <v>0</v>
      </c>
    </row>
    <row r="29" spans="1:8" ht="12" customHeight="1" x14ac:dyDescent="0.2">
      <c r="A29" s="199"/>
      <c r="B29" s="1" t="s">
        <v>532</v>
      </c>
      <c r="C29" s="197">
        <v>13651.789042999995</v>
      </c>
      <c r="D29" s="197">
        <v>161.7960599999999</v>
      </c>
      <c r="E29" s="197">
        <v>75.363864000000035</v>
      </c>
      <c r="F29" s="197">
        <v>746.44988199999977</v>
      </c>
      <c r="G29" s="197">
        <v>103.031858</v>
      </c>
      <c r="H29" s="197">
        <v>44.723364999999987</v>
      </c>
    </row>
    <row r="30" spans="1:8" ht="12" customHeight="1" x14ac:dyDescent="0.2">
      <c r="A30" s="199"/>
      <c r="B30" s="1" t="s">
        <v>533</v>
      </c>
      <c r="C30" s="197">
        <v>65623.931486000001</v>
      </c>
      <c r="D30" s="197">
        <v>854.15799200000038</v>
      </c>
      <c r="E30" s="197">
        <v>91.56694899999998</v>
      </c>
      <c r="F30" s="197">
        <v>439.30033100000026</v>
      </c>
      <c r="G30" s="197">
        <v>21.662499999999991</v>
      </c>
      <c r="H30" s="197">
        <v>43.298672000000003</v>
      </c>
    </row>
    <row r="31" spans="1:8" ht="12" customHeight="1" x14ac:dyDescent="0.2">
      <c r="A31" s="199"/>
      <c r="B31" s="1" t="s">
        <v>534</v>
      </c>
      <c r="C31" s="197">
        <v>6158.8907030000028</v>
      </c>
      <c r="D31" s="197">
        <v>36.950733</v>
      </c>
      <c r="E31" s="197">
        <v>4.6900000000000002E-4</v>
      </c>
      <c r="F31" s="197">
        <v>3.385421</v>
      </c>
      <c r="G31" s="197">
        <v>8.0771850000000001</v>
      </c>
      <c r="H31" s="197">
        <v>0</v>
      </c>
    </row>
    <row r="32" spans="1:8" ht="12" customHeight="1" x14ac:dyDescent="0.2">
      <c r="B32" s="1" t="s">
        <v>536</v>
      </c>
      <c r="C32" s="197">
        <v>68.458463999999992</v>
      </c>
      <c r="D32" s="197">
        <v>2.0025000000000001E-2</v>
      </c>
      <c r="E32" s="197">
        <v>0.120466</v>
      </c>
      <c r="F32" s="197">
        <v>0.42650100000000007</v>
      </c>
      <c r="G32" s="197">
        <v>1.6642000000000001E-2</v>
      </c>
      <c r="H32" s="197">
        <v>0.30611399999999994</v>
      </c>
    </row>
    <row r="33" spans="1:8" ht="12" customHeight="1" x14ac:dyDescent="0.2">
      <c r="B33" s="1" t="s">
        <v>537</v>
      </c>
      <c r="C33" s="197">
        <v>42783.966336999976</v>
      </c>
      <c r="D33" s="197">
        <v>615.85977700000035</v>
      </c>
      <c r="E33" s="197">
        <v>455.59187300000008</v>
      </c>
      <c r="F33" s="197">
        <v>4643.8366400000004</v>
      </c>
      <c r="G33" s="197">
        <v>147.36368900000005</v>
      </c>
      <c r="H33" s="197">
        <v>249.92140499999999</v>
      </c>
    </row>
    <row r="34" spans="1:8" ht="12" customHeight="1" x14ac:dyDescent="0.2">
      <c r="B34" s="1" t="s">
        <v>538</v>
      </c>
      <c r="C34" s="197">
        <v>1046.5115760000003</v>
      </c>
      <c r="D34" s="197">
        <v>15.900687999999999</v>
      </c>
      <c r="E34" s="197">
        <v>0.230439</v>
      </c>
      <c r="F34" s="197">
        <v>0.71060000000000012</v>
      </c>
      <c r="G34" s="197">
        <v>2.8784410000000005</v>
      </c>
      <c r="H34" s="197">
        <v>0</v>
      </c>
    </row>
    <row r="35" spans="1:8" ht="12" customHeight="1" x14ac:dyDescent="0.2">
      <c r="B35" s="1" t="s">
        <v>539</v>
      </c>
      <c r="C35" s="197">
        <v>17.873052999999995</v>
      </c>
      <c r="D35" s="197">
        <v>1.0091480000000002</v>
      </c>
      <c r="E35" s="197">
        <v>0.27319300000000002</v>
      </c>
      <c r="F35" s="197">
        <v>8.6946000000000009E-2</v>
      </c>
      <c r="G35" s="197">
        <v>0</v>
      </c>
      <c r="H35" s="197">
        <v>1.6670000000000001E-3</v>
      </c>
    </row>
    <row r="36" spans="1:8" ht="12" customHeight="1" x14ac:dyDescent="0.2">
      <c r="B36" s="1" t="s">
        <v>540</v>
      </c>
      <c r="C36" s="197">
        <v>1752.0187820000017</v>
      </c>
      <c r="D36" s="197">
        <v>6.2373690000000002</v>
      </c>
      <c r="E36" s="197">
        <v>10.978817000000003</v>
      </c>
      <c r="F36" s="197">
        <v>0</v>
      </c>
      <c r="G36" s="197">
        <v>0</v>
      </c>
      <c r="H36" s="197">
        <v>0</v>
      </c>
    </row>
    <row r="37" spans="1:8" ht="12" customHeight="1" x14ac:dyDescent="0.2">
      <c r="B37" s="1" t="s">
        <v>541</v>
      </c>
      <c r="C37" s="197">
        <v>35896.908508999972</v>
      </c>
      <c r="D37" s="197">
        <v>123.19237399999994</v>
      </c>
      <c r="E37" s="197">
        <v>127.32113099999992</v>
      </c>
      <c r="F37" s="197">
        <v>1294.522659</v>
      </c>
      <c r="G37" s="197">
        <v>58.461199999999991</v>
      </c>
      <c r="H37" s="197">
        <v>72.547034000000096</v>
      </c>
    </row>
    <row r="38" spans="1:8" ht="12" customHeight="1" x14ac:dyDescent="0.2">
      <c r="B38" s="1" t="s">
        <v>542</v>
      </c>
      <c r="C38" s="197">
        <v>479.73922999999974</v>
      </c>
      <c r="D38" s="197">
        <v>6.0602619999999998</v>
      </c>
      <c r="E38" s="197">
        <v>0.40578399999999987</v>
      </c>
      <c r="F38" s="197">
        <v>1.018181</v>
      </c>
      <c r="G38" s="197">
        <v>2.7700000000000001E-4</v>
      </c>
      <c r="H38" s="197">
        <v>3.1399999999999999E-4</v>
      </c>
    </row>
    <row r="39" spans="1:8" ht="12" customHeight="1" x14ac:dyDescent="0.2">
      <c r="B39" s="1" t="s">
        <v>543</v>
      </c>
      <c r="C39" s="197">
        <v>8447.5641480000031</v>
      </c>
      <c r="D39" s="197">
        <v>1.0775369999999997</v>
      </c>
      <c r="E39" s="197">
        <v>2.6613180000000001</v>
      </c>
      <c r="F39" s="197">
        <v>45.557991999999992</v>
      </c>
      <c r="G39" s="197">
        <v>0.20075299999999999</v>
      </c>
      <c r="H39" s="197">
        <v>181.42249600000002</v>
      </c>
    </row>
    <row r="40" spans="1:8" ht="12" customHeight="1" x14ac:dyDescent="0.2">
      <c r="B40" s="1" t="s">
        <v>544</v>
      </c>
      <c r="C40" s="197">
        <v>221.18034800000004</v>
      </c>
      <c r="D40" s="197">
        <v>0</v>
      </c>
      <c r="E40" s="197">
        <v>0</v>
      </c>
      <c r="F40" s="197">
        <v>0</v>
      </c>
      <c r="G40" s="197">
        <v>0</v>
      </c>
      <c r="H40" s="197">
        <v>0</v>
      </c>
    </row>
    <row r="41" spans="1:8" ht="12" customHeight="1" x14ac:dyDescent="0.2">
      <c r="B41" s="1" t="s">
        <v>545</v>
      </c>
      <c r="C41" s="197">
        <v>288.02363199999996</v>
      </c>
      <c r="D41" s="197">
        <v>2.5019280000000004</v>
      </c>
      <c r="E41" s="197">
        <v>0.13891499999999998</v>
      </c>
      <c r="F41" s="197">
        <v>8.030699000000002</v>
      </c>
      <c r="G41" s="197">
        <v>0</v>
      </c>
      <c r="H41" s="197">
        <v>0</v>
      </c>
    </row>
    <row r="42" spans="1:8" ht="12" customHeight="1" x14ac:dyDescent="0.2">
      <c r="A42" s="133"/>
      <c r="B42" s="1" t="s">
        <v>546</v>
      </c>
      <c r="C42" s="197">
        <v>9458.367361000006</v>
      </c>
      <c r="D42" s="197">
        <v>5.1999029999999999</v>
      </c>
      <c r="E42" s="197">
        <v>8.2711809999999986</v>
      </c>
      <c r="F42" s="197">
        <v>336.72406200000012</v>
      </c>
      <c r="G42" s="197">
        <v>12.627817999999996</v>
      </c>
      <c r="H42" s="197">
        <v>17.290048000000002</v>
      </c>
    </row>
    <row r="43" spans="1:8" ht="12" customHeight="1" x14ac:dyDescent="0.2">
      <c r="A43" s="133"/>
      <c r="B43" s="1" t="s">
        <v>547</v>
      </c>
      <c r="C43" s="197">
        <v>1079.9085960000007</v>
      </c>
      <c r="D43" s="197">
        <v>2.8139989999999999</v>
      </c>
      <c r="E43" s="197">
        <v>14.063973999999993</v>
      </c>
      <c r="F43" s="197">
        <v>13.088447</v>
      </c>
      <c r="G43" s="197">
        <v>1.0206890000000002</v>
      </c>
      <c r="H43" s="197">
        <v>0.32758599999999993</v>
      </c>
    </row>
    <row r="44" spans="1:8" ht="12" customHeight="1" x14ac:dyDescent="0.2">
      <c r="A44" s="199"/>
      <c r="B44" s="1" t="s">
        <v>548</v>
      </c>
      <c r="C44" s="197">
        <v>3077.0055140000027</v>
      </c>
      <c r="D44" s="197">
        <v>4.2750999999999997E-2</v>
      </c>
      <c r="E44" s="197">
        <v>7.9571830000000006</v>
      </c>
      <c r="F44" s="197">
        <v>24.435141999999999</v>
      </c>
      <c r="G44" s="197">
        <v>4.0621000000000004E-2</v>
      </c>
      <c r="H44" s="197">
        <v>1.246861</v>
      </c>
    </row>
    <row r="45" spans="1:8" ht="12" customHeight="1" x14ac:dyDescent="0.2">
      <c r="A45" s="199"/>
      <c r="B45" s="1" t="s">
        <v>550</v>
      </c>
      <c r="C45" s="197">
        <v>726.15239399999973</v>
      </c>
      <c r="D45" s="197">
        <v>8.2000000000000001E-5</v>
      </c>
      <c r="E45" s="197">
        <v>1.22394</v>
      </c>
      <c r="F45" s="197">
        <v>9.6039209999999962</v>
      </c>
      <c r="G45" s="197">
        <v>0</v>
      </c>
      <c r="H45" s="197">
        <v>0</v>
      </c>
    </row>
    <row r="46" spans="1:8" ht="12" customHeight="1" x14ac:dyDescent="0.2">
      <c r="A46" s="199"/>
      <c r="B46" s="1" t="s">
        <v>551</v>
      </c>
      <c r="C46" s="197">
        <v>203395.8393900001</v>
      </c>
      <c r="D46" s="197">
        <v>3330.6843389999995</v>
      </c>
      <c r="E46" s="197">
        <v>1083.7338550000009</v>
      </c>
      <c r="F46" s="197">
        <v>3987.7226789999991</v>
      </c>
      <c r="G46" s="197">
        <v>1385.5830440000009</v>
      </c>
      <c r="H46" s="197">
        <v>483.05174099999988</v>
      </c>
    </row>
    <row r="47" spans="1:8" ht="12" customHeight="1" x14ac:dyDescent="0.2">
      <c r="A47" s="199"/>
      <c r="B47" s="1" t="s">
        <v>552</v>
      </c>
      <c r="C47" s="197">
        <v>750.12619000000018</v>
      </c>
      <c r="D47" s="197">
        <v>6.6799230000000014</v>
      </c>
      <c r="E47" s="197">
        <v>2.4493049999999998</v>
      </c>
      <c r="F47" s="197">
        <v>1.1511249999999995</v>
      </c>
      <c r="G47" s="197">
        <v>0.77234000000000003</v>
      </c>
      <c r="H47" s="197">
        <v>0.14051799999999998</v>
      </c>
    </row>
    <row r="48" spans="1:8" ht="12" customHeight="1" x14ac:dyDescent="0.2">
      <c r="A48" s="199"/>
      <c r="B48" s="1" t="s">
        <v>554</v>
      </c>
      <c r="C48" s="197">
        <v>2882.4338679999969</v>
      </c>
      <c r="D48" s="197">
        <v>0.44340599999999991</v>
      </c>
      <c r="E48" s="197">
        <v>0.56843199999999994</v>
      </c>
      <c r="F48" s="197">
        <v>5.4821170000000006</v>
      </c>
      <c r="G48" s="197">
        <v>5.0869459999999984</v>
      </c>
      <c r="H48" s="197">
        <v>32.866994000000005</v>
      </c>
    </row>
    <row r="49" spans="1:9" ht="12" customHeight="1" x14ac:dyDescent="0.2">
      <c r="A49" s="199"/>
      <c r="B49" s="1" t="s">
        <v>555</v>
      </c>
      <c r="C49" s="197">
        <v>36999.359060000024</v>
      </c>
      <c r="D49" s="197">
        <v>175.64756200000011</v>
      </c>
      <c r="E49" s="197">
        <v>329.87832600000013</v>
      </c>
      <c r="F49" s="197">
        <v>463.19798200000014</v>
      </c>
      <c r="G49" s="197">
        <v>56.340193999999997</v>
      </c>
      <c r="H49" s="197">
        <v>76.385719999999978</v>
      </c>
    </row>
    <row r="50" spans="1:9" ht="12" customHeight="1" x14ac:dyDescent="0.2">
      <c r="A50" s="199"/>
      <c r="B50" s="1" t="s">
        <v>556</v>
      </c>
      <c r="C50" s="197">
        <v>19539.550950999987</v>
      </c>
      <c r="D50" s="197">
        <v>30.639360000000011</v>
      </c>
      <c r="E50" s="197">
        <v>18.414768999999996</v>
      </c>
      <c r="F50" s="197">
        <v>147.44486000000006</v>
      </c>
      <c r="G50" s="197">
        <v>4.4102559999999995</v>
      </c>
      <c r="H50" s="197">
        <v>521.41953399999989</v>
      </c>
    </row>
    <row r="51" spans="1:9" ht="12" customHeight="1" x14ac:dyDescent="0.2">
      <c r="A51" s="199"/>
      <c r="B51" s="1" t="s">
        <v>557</v>
      </c>
      <c r="C51" s="197">
        <v>141338.19685199994</v>
      </c>
      <c r="D51" s="197">
        <v>1073.014421000001</v>
      </c>
      <c r="E51" s="197">
        <v>706.58905700000037</v>
      </c>
      <c r="F51" s="197">
        <v>26758.190256000013</v>
      </c>
      <c r="G51" s="197">
        <v>233.89869199999993</v>
      </c>
      <c r="H51" s="197">
        <v>346.64720799999998</v>
      </c>
    </row>
    <row r="52" spans="1:9" ht="12" customHeight="1" x14ac:dyDescent="0.2">
      <c r="B52" s="1" t="s">
        <v>558</v>
      </c>
      <c r="C52" s="197">
        <v>1194.9266789999999</v>
      </c>
      <c r="D52" s="197">
        <v>3.3496999999999999E-2</v>
      </c>
      <c r="E52" s="197">
        <v>0</v>
      </c>
      <c r="F52" s="197">
        <v>5.9796000000000002E-2</v>
      </c>
      <c r="G52" s="197">
        <v>0.190914</v>
      </c>
      <c r="H52" s="197">
        <v>0</v>
      </c>
    </row>
    <row r="53" spans="1:9" ht="12" customHeight="1" x14ac:dyDescent="0.2">
      <c r="B53" s="1" t="s">
        <v>559</v>
      </c>
      <c r="C53" s="197">
        <v>8465.7163060000039</v>
      </c>
      <c r="D53" s="197">
        <v>4.6147070000000001</v>
      </c>
      <c r="E53" s="197">
        <v>8.8245259999999988</v>
      </c>
      <c r="F53" s="197">
        <v>110.30479899999996</v>
      </c>
      <c r="G53" s="197">
        <v>28.360926999999997</v>
      </c>
      <c r="H53" s="197">
        <v>3.328271</v>
      </c>
    </row>
    <row r="54" spans="1:9" ht="12" customHeight="1" x14ac:dyDescent="0.2">
      <c r="B54" s="1" t="s">
        <v>560</v>
      </c>
      <c r="C54" s="197">
        <v>9918.422579</v>
      </c>
      <c r="D54" s="197">
        <v>22.336748</v>
      </c>
      <c r="E54" s="197">
        <v>2.2223370000000013</v>
      </c>
      <c r="F54" s="197">
        <v>21.519318999999999</v>
      </c>
      <c r="G54" s="197">
        <v>186.310238</v>
      </c>
      <c r="H54" s="197">
        <v>0.58770900000000004</v>
      </c>
    </row>
    <row r="55" spans="1:9" ht="12" customHeight="1" x14ac:dyDescent="0.2">
      <c r="B55" s="1" t="s">
        <v>561</v>
      </c>
      <c r="C55" s="197">
        <v>1587107.4564999994</v>
      </c>
      <c r="D55" s="197">
        <v>16619.407500000001</v>
      </c>
      <c r="E55" s="197">
        <v>10467.712250000004</v>
      </c>
      <c r="F55" s="197">
        <v>45205.396499999988</v>
      </c>
      <c r="G55" s="197">
        <v>4042.5399999999972</v>
      </c>
      <c r="H55" s="197">
        <v>12447.420499999982</v>
      </c>
    </row>
    <row r="56" spans="1:9" ht="18" customHeight="1" x14ac:dyDescent="0.2">
      <c r="A56" s="133"/>
      <c r="B56" s="200" t="s">
        <v>562</v>
      </c>
      <c r="C56" s="213">
        <v>639687.0909079999</v>
      </c>
      <c r="D56" s="213">
        <v>7672.6363629999969</v>
      </c>
      <c r="E56" s="213">
        <v>8011.0454539999919</v>
      </c>
      <c r="F56" s="213">
        <v>18391.545453999985</v>
      </c>
      <c r="G56" s="213">
        <v>2329.2954540000019</v>
      </c>
      <c r="H56" s="213">
        <v>3449.4772719999983</v>
      </c>
    </row>
    <row r="57" spans="1:9" ht="39.950000000000003" customHeight="1" x14ac:dyDescent="0.2">
      <c r="A57" s="202" t="s">
        <v>3</v>
      </c>
      <c r="B57" s="456" t="s">
        <v>485</v>
      </c>
      <c r="C57" s="456"/>
      <c r="D57" s="456"/>
      <c r="E57" s="456"/>
      <c r="F57" s="456"/>
      <c r="G57" s="456"/>
      <c r="H57" s="456"/>
      <c r="I57" s="191"/>
    </row>
  </sheetData>
  <mergeCells count="3">
    <mergeCell ref="B1:G1"/>
    <mergeCell ref="B2:G2"/>
    <mergeCell ref="B57:H57"/>
  </mergeCells>
  <phoneticPr fontId="0" type="noConversion"/>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I57"/>
  <sheetViews>
    <sheetView showGridLines="0" zoomScaleNormal="100" zoomScaleSheetLayoutView="100" workbookViewId="0"/>
  </sheetViews>
  <sheetFormatPr defaultColWidth="9.140625" defaultRowHeight="12" x14ac:dyDescent="0.2"/>
  <cols>
    <col min="1" max="1" width="1.7109375" style="2" customWidth="1"/>
    <col min="2" max="6" width="12.7109375" style="2" customWidth="1"/>
    <col min="7" max="7" width="1.7109375" style="2" customWidth="1"/>
    <col min="8" max="8" width="30.85546875" style="2" customWidth="1"/>
    <col min="9" max="9" width="1.7109375" style="2" customWidth="1"/>
    <col min="10" max="16384" width="9.140625" style="2"/>
  </cols>
  <sheetData>
    <row r="1" spans="1:9" s="74" customFormat="1" ht="16.5" customHeight="1" x14ac:dyDescent="0.3">
      <c r="A1" s="66"/>
      <c r="B1" s="453" t="s">
        <v>265</v>
      </c>
      <c r="C1" s="453"/>
      <c r="D1" s="453"/>
      <c r="E1" s="453"/>
      <c r="F1" s="453"/>
      <c r="G1" s="453"/>
      <c r="H1" s="58"/>
      <c r="I1" s="66"/>
    </row>
    <row r="2" spans="1:9" s="133" customFormat="1" x14ac:dyDescent="0.2">
      <c r="B2" s="455" t="s">
        <v>322</v>
      </c>
      <c r="C2" s="455"/>
      <c r="D2" s="455"/>
      <c r="E2" s="455"/>
      <c r="F2" s="455"/>
      <c r="G2" s="455"/>
      <c r="I2" s="149"/>
    </row>
    <row r="3" spans="1:9" s="133" customFormat="1" ht="21" customHeight="1" x14ac:dyDescent="0.2">
      <c r="A3" s="174"/>
      <c r="B3" s="172" t="s">
        <v>563</v>
      </c>
      <c r="C3" s="172"/>
      <c r="D3" s="172"/>
      <c r="E3" s="172"/>
      <c r="F3" s="172"/>
      <c r="G3" s="175"/>
      <c r="H3" s="175" t="s">
        <v>144</v>
      </c>
      <c r="I3" s="172"/>
    </row>
    <row r="4" spans="1:9" ht="30" customHeight="1" x14ac:dyDescent="0.2">
      <c r="A4" s="176"/>
      <c r="B4" s="204" t="s">
        <v>25</v>
      </c>
      <c r="C4" s="204" t="s">
        <v>35</v>
      </c>
      <c r="D4" s="204" t="s">
        <v>24</v>
      </c>
      <c r="E4" s="204" t="s">
        <v>40</v>
      </c>
      <c r="F4" s="204" t="s">
        <v>43</v>
      </c>
      <c r="G4" s="181"/>
      <c r="H4" s="182"/>
      <c r="I4" s="176"/>
    </row>
    <row r="5" spans="1:9" ht="12" customHeight="1" x14ac:dyDescent="0.2">
      <c r="A5" s="183"/>
      <c r="B5" s="186">
        <v>0</v>
      </c>
      <c r="C5" s="186">
        <v>0</v>
      </c>
      <c r="D5" s="186">
        <v>0</v>
      </c>
      <c r="E5" s="186">
        <v>0</v>
      </c>
      <c r="F5" s="186">
        <v>0</v>
      </c>
      <c r="H5" s="187" t="s">
        <v>507</v>
      </c>
    </row>
    <row r="6" spans="1:9" ht="12" customHeight="1" x14ac:dyDescent="0.2">
      <c r="B6" s="190">
        <v>1307.6179480000008</v>
      </c>
      <c r="C6" s="190">
        <v>25.534689999999994</v>
      </c>
      <c r="D6" s="190">
        <v>1394.6917349999999</v>
      </c>
      <c r="E6" s="190">
        <v>172.45643600000008</v>
      </c>
      <c r="F6" s="190">
        <v>25.922216999999993</v>
      </c>
      <c r="H6" s="1" t="s">
        <v>508</v>
      </c>
    </row>
    <row r="7" spans="1:9" ht="12" customHeight="1" x14ac:dyDescent="0.2">
      <c r="B7" s="190">
        <v>408.84911599999981</v>
      </c>
      <c r="C7" s="190">
        <v>2068.618582999999</v>
      </c>
      <c r="D7" s="190">
        <v>136.8015289999999</v>
      </c>
      <c r="E7" s="190">
        <v>107.19561900000001</v>
      </c>
      <c r="F7" s="190">
        <v>200.22942899999993</v>
      </c>
      <c r="H7" s="1" t="s">
        <v>509</v>
      </c>
    </row>
    <row r="8" spans="1:9" ht="12" customHeight="1" x14ac:dyDescent="0.2">
      <c r="B8" s="190">
        <v>72.768124</v>
      </c>
      <c r="C8" s="190">
        <v>0</v>
      </c>
      <c r="D8" s="190">
        <v>26.157899999999998</v>
      </c>
      <c r="E8" s="190">
        <v>4.9417499999999999</v>
      </c>
      <c r="F8" s="190">
        <v>0</v>
      </c>
      <c r="H8" s="1" t="s">
        <v>510</v>
      </c>
    </row>
    <row r="9" spans="1:9" ht="12" customHeight="1" x14ac:dyDescent="0.2">
      <c r="B9" s="190">
        <v>4594.4534989999993</v>
      </c>
      <c r="C9" s="190">
        <v>1960.660496</v>
      </c>
      <c r="D9" s="190">
        <v>92.118730999999997</v>
      </c>
      <c r="E9" s="190">
        <v>118.80349399999997</v>
      </c>
      <c r="F9" s="190">
        <v>450.26394199999999</v>
      </c>
      <c r="H9" s="1" t="s">
        <v>511</v>
      </c>
    </row>
    <row r="10" spans="1:9" ht="12" customHeight="1" x14ac:dyDescent="0.2">
      <c r="B10" s="190">
        <v>22.005120000000002</v>
      </c>
      <c r="C10" s="190">
        <v>59.081625999999986</v>
      </c>
      <c r="D10" s="190">
        <v>60.942461000000009</v>
      </c>
      <c r="E10" s="190">
        <v>35.686550999999994</v>
      </c>
      <c r="F10" s="190">
        <v>31.306936000000015</v>
      </c>
      <c r="H10" s="1" t="s">
        <v>512</v>
      </c>
    </row>
    <row r="11" spans="1:9" ht="12" customHeight="1" x14ac:dyDescent="0.2">
      <c r="B11" s="190">
        <v>22.065838000000003</v>
      </c>
      <c r="C11" s="190">
        <v>136.01238299999997</v>
      </c>
      <c r="D11" s="190">
        <v>0.21399700000000002</v>
      </c>
      <c r="E11" s="190">
        <v>0.44639299999999993</v>
      </c>
      <c r="F11" s="190">
        <v>1.5523690000000003</v>
      </c>
      <c r="H11" s="1" t="s">
        <v>513</v>
      </c>
    </row>
    <row r="12" spans="1:9" ht="12" customHeight="1" x14ac:dyDescent="0.2">
      <c r="B12" s="190">
        <v>1915.6733389999997</v>
      </c>
      <c r="C12" s="190">
        <v>68.775741000000011</v>
      </c>
      <c r="D12" s="190">
        <v>325.42849699999994</v>
      </c>
      <c r="E12" s="190">
        <v>139.85719300000005</v>
      </c>
      <c r="F12" s="190">
        <v>42.643414000000007</v>
      </c>
      <c r="H12" s="1" t="s">
        <v>514</v>
      </c>
    </row>
    <row r="13" spans="1:9" ht="12" customHeight="1" x14ac:dyDescent="0.2">
      <c r="B13" s="190">
        <v>0</v>
      </c>
      <c r="C13" s="190">
        <v>0</v>
      </c>
      <c r="D13" s="190">
        <v>0</v>
      </c>
      <c r="E13" s="190">
        <v>0</v>
      </c>
      <c r="F13" s="190">
        <v>0</v>
      </c>
      <c r="H13" s="1" t="s">
        <v>515</v>
      </c>
    </row>
    <row r="14" spans="1:9" ht="12" customHeight="1" x14ac:dyDescent="0.2">
      <c r="B14" s="190">
        <v>1407.635853</v>
      </c>
      <c r="C14" s="190">
        <v>4.4039999999999999E-3</v>
      </c>
      <c r="D14" s="190">
        <v>74.353232999999989</v>
      </c>
      <c r="E14" s="190">
        <v>0.31662099999999993</v>
      </c>
      <c r="F14" s="190">
        <v>0</v>
      </c>
      <c r="H14" s="1" t="s">
        <v>516</v>
      </c>
    </row>
    <row r="15" spans="1:9" ht="12" customHeight="1" x14ac:dyDescent="0.2">
      <c r="B15" s="190">
        <v>23.016933999999999</v>
      </c>
      <c r="C15" s="190">
        <v>2.2862E-2</v>
      </c>
      <c r="D15" s="190">
        <v>79.576069999999973</v>
      </c>
      <c r="E15" s="190">
        <v>0</v>
      </c>
      <c r="F15" s="190">
        <v>1.5747999999999998E-2</v>
      </c>
      <c r="H15" s="1" t="s">
        <v>517</v>
      </c>
    </row>
    <row r="16" spans="1:9" ht="12" customHeight="1" x14ac:dyDescent="0.2">
      <c r="B16" s="190">
        <v>0</v>
      </c>
      <c r="C16" s="190">
        <v>0</v>
      </c>
      <c r="D16" s="190">
        <v>0</v>
      </c>
      <c r="E16" s="190">
        <v>0</v>
      </c>
      <c r="F16" s="190">
        <v>0</v>
      </c>
      <c r="H16" s="1" t="s">
        <v>518</v>
      </c>
    </row>
    <row r="17" spans="2:8" ht="12" customHeight="1" x14ac:dyDescent="0.2">
      <c r="B17" s="190">
        <v>87.297234999999972</v>
      </c>
      <c r="C17" s="190">
        <v>47.682687999999992</v>
      </c>
      <c r="D17" s="190">
        <v>11.578766</v>
      </c>
      <c r="E17" s="190">
        <v>38.682466999999988</v>
      </c>
      <c r="F17" s="190">
        <v>103.91438000000004</v>
      </c>
      <c r="H17" s="1" t="s">
        <v>519</v>
      </c>
    </row>
    <row r="18" spans="2:8" ht="12" customHeight="1" x14ac:dyDescent="0.2">
      <c r="B18" s="190">
        <v>1233.5428410000006</v>
      </c>
      <c r="C18" s="190">
        <v>95.59904699999997</v>
      </c>
      <c r="D18" s="190">
        <v>646.95407599999999</v>
      </c>
      <c r="E18" s="190">
        <v>3559.1673210000031</v>
      </c>
      <c r="F18" s="190">
        <v>281.60867699999989</v>
      </c>
      <c r="H18" s="1" t="s">
        <v>520</v>
      </c>
    </row>
    <row r="19" spans="2:8" ht="12" customHeight="1" x14ac:dyDescent="0.2">
      <c r="B19" s="190">
        <v>235.47202500000017</v>
      </c>
      <c r="C19" s="190">
        <v>31.236383999999994</v>
      </c>
      <c r="D19" s="190">
        <v>45.825665999999984</v>
      </c>
      <c r="E19" s="190">
        <v>864.97282199999984</v>
      </c>
      <c r="F19" s="190">
        <v>354.83600899999988</v>
      </c>
      <c r="H19" s="1" t="s">
        <v>522</v>
      </c>
    </row>
    <row r="20" spans="2:8" ht="12" customHeight="1" x14ac:dyDescent="0.2">
      <c r="B20" s="190">
        <v>15483.619771000003</v>
      </c>
      <c r="C20" s="190">
        <v>266.60907899999984</v>
      </c>
      <c r="D20" s="190">
        <v>5441.0300560000042</v>
      </c>
      <c r="E20" s="190">
        <v>823.27872499999989</v>
      </c>
      <c r="F20" s="190">
        <v>1054.2287260000012</v>
      </c>
      <c r="H20" s="1" t="s">
        <v>523</v>
      </c>
    </row>
    <row r="21" spans="2:8" ht="12" customHeight="1" x14ac:dyDescent="0.2">
      <c r="B21" s="190">
        <v>16713.965922000014</v>
      </c>
      <c r="C21" s="190">
        <v>1869.72282</v>
      </c>
      <c r="D21" s="190">
        <v>8176.0503750000025</v>
      </c>
      <c r="E21" s="190">
        <v>1670.0818480000016</v>
      </c>
      <c r="F21" s="190">
        <v>3569.9112659999992</v>
      </c>
      <c r="H21" s="1" t="s">
        <v>524</v>
      </c>
    </row>
    <row r="22" spans="2:8" ht="12" customHeight="1" x14ac:dyDescent="0.2">
      <c r="B22" s="190">
        <v>92.382952999999972</v>
      </c>
      <c r="C22" s="190">
        <v>4.3314000000000005E-2</v>
      </c>
      <c r="D22" s="190">
        <v>1.1533680000000004</v>
      </c>
      <c r="E22" s="190">
        <v>5.8460029999999996</v>
      </c>
      <c r="F22" s="190">
        <v>2.5721889999999998</v>
      </c>
      <c r="H22" s="1" t="s">
        <v>525</v>
      </c>
    </row>
    <row r="23" spans="2:8" ht="12" customHeight="1" x14ac:dyDescent="0.2">
      <c r="B23" s="190">
        <v>1376.5733150000008</v>
      </c>
      <c r="C23" s="190">
        <v>462.28392100000008</v>
      </c>
      <c r="D23" s="190">
        <v>2252.4546840000007</v>
      </c>
      <c r="E23" s="190">
        <v>326.04157799999996</v>
      </c>
      <c r="F23" s="190">
        <v>343.50557800000013</v>
      </c>
      <c r="H23" s="1" t="s">
        <v>526</v>
      </c>
    </row>
    <row r="24" spans="2:8" ht="12" customHeight="1" x14ac:dyDescent="0.2">
      <c r="B24" s="190">
        <v>144.28514200000006</v>
      </c>
      <c r="C24" s="190">
        <v>7867.939714999995</v>
      </c>
      <c r="D24" s="190">
        <v>16.670266999999996</v>
      </c>
      <c r="E24" s="190">
        <v>18.039626999999999</v>
      </c>
      <c r="F24" s="190">
        <v>82.684396000000007</v>
      </c>
      <c r="H24" s="1" t="s">
        <v>527</v>
      </c>
    </row>
    <row r="25" spans="2:8" ht="12" customHeight="1" x14ac:dyDescent="0.2">
      <c r="B25" s="190">
        <v>50.521186000000007</v>
      </c>
      <c r="C25" s="190">
        <v>0</v>
      </c>
      <c r="D25" s="190">
        <v>7.727487</v>
      </c>
      <c r="E25" s="190">
        <v>0.116023</v>
      </c>
      <c r="F25" s="190">
        <v>2.7790330000000001</v>
      </c>
      <c r="H25" s="1" t="s">
        <v>528</v>
      </c>
    </row>
    <row r="26" spans="2:8" ht="12" customHeight="1" x14ac:dyDescent="0.2">
      <c r="B26" s="190">
        <v>1.2266050000000002</v>
      </c>
      <c r="C26" s="190">
        <v>0</v>
      </c>
      <c r="D26" s="190">
        <v>0.92399400000000009</v>
      </c>
      <c r="E26" s="190">
        <v>0</v>
      </c>
      <c r="F26" s="190">
        <v>0</v>
      </c>
      <c r="H26" s="1" t="s">
        <v>529</v>
      </c>
    </row>
    <row r="27" spans="2:8" ht="12" customHeight="1" x14ac:dyDescent="0.2">
      <c r="B27" s="190"/>
      <c r="C27" s="190"/>
      <c r="D27" s="190"/>
      <c r="E27" s="190"/>
      <c r="F27" s="190"/>
      <c r="H27" s="1" t="s">
        <v>530</v>
      </c>
    </row>
    <row r="28" spans="2:8" ht="12" customHeight="1" x14ac:dyDescent="0.2">
      <c r="B28" s="190">
        <v>0</v>
      </c>
      <c r="C28" s="190">
        <v>0</v>
      </c>
      <c r="D28" s="190">
        <v>0</v>
      </c>
      <c r="E28" s="190">
        <v>0</v>
      </c>
      <c r="F28" s="190">
        <v>0</v>
      </c>
      <c r="H28" s="1" t="s">
        <v>531</v>
      </c>
    </row>
    <row r="29" spans="2:8" ht="12" customHeight="1" x14ac:dyDescent="0.2">
      <c r="B29" s="190">
        <v>1273.2402980000004</v>
      </c>
      <c r="C29" s="190">
        <v>103.034947</v>
      </c>
      <c r="D29" s="190">
        <v>332.80338200000006</v>
      </c>
      <c r="E29" s="190">
        <v>72.591973999999993</v>
      </c>
      <c r="F29" s="190">
        <v>277.82201499999996</v>
      </c>
      <c r="H29" s="1" t="s">
        <v>532</v>
      </c>
    </row>
    <row r="30" spans="2:8" ht="12" customHeight="1" x14ac:dyDescent="0.2">
      <c r="B30" s="190">
        <v>1054.7576550000001</v>
      </c>
      <c r="C30" s="190">
        <v>34.261534999999995</v>
      </c>
      <c r="D30" s="190">
        <v>28641.445108000033</v>
      </c>
      <c r="E30" s="190">
        <v>40.127029999999984</v>
      </c>
      <c r="F30" s="190">
        <v>173.18620500000003</v>
      </c>
      <c r="H30" s="1" t="s">
        <v>533</v>
      </c>
    </row>
    <row r="31" spans="2:8" ht="12" customHeight="1" x14ac:dyDescent="0.2">
      <c r="B31" s="190">
        <v>3.6157990000000004</v>
      </c>
      <c r="C31" s="190">
        <v>0.28901799999999994</v>
      </c>
      <c r="D31" s="190">
        <v>7.7016640000000001</v>
      </c>
      <c r="E31" s="190">
        <v>0</v>
      </c>
      <c r="F31" s="190">
        <v>0</v>
      </c>
      <c r="H31" s="1" t="s">
        <v>534</v>
      </c>
    </row>
    <row r="32" spans="2:8" ht="12" customHeight="1" x14ac:dyDescent="0.2">
      <c r="B32" s="190">
        <v>3.1395</v>
      </c>
      <c r="C32" s="190">
        <v>3.5141000000000006E-2</v>
      </c>
      <c r="D32" s="190">
        <v>0.12103900000000001</v>
      </c>
      <c r="E32" s="190">
        <v>0.85190899999999992</v>
      </c>
      <c r="F32" s="190">
        <v>1.4161379999999995</v>
      </c>
      <c r="H32" s="1" t="s">
        <v>536</v>
      </c>
    </row>
    <row r="33" spans="2:8" ht="12" customHeight="1" x14ac:dyDescent="0.2">
      <c r="B33" s="190">
        <v>4522.8033920000007</v>
      </c>
      <c r="C33" s="190">
        <v>26.864914999999993</v>
      </c>
      <c r="D33" s="190">
        <v>1242.2557939999999</v>
      </c>
      <c r="E33" s="190">
        <v>487.08312300000017</v>
      </c>
      <c r="F33" s="190">
        <v>242.59219599999997</v>
      </c>
      <c r="H33" s="1" t="s">
        <v>537</v>
      </c>
    </row>
    <row r="34" spans="2:8" ht="12" customHeight="1" x14ac:dyDescent="0.2">
      <c r="B34" s="190">
        <v>10.284972999999999</v>
      </c>
      <c r="C34" s="190">
        <v>0</v>
      </c>
      <c r="D34" s="190">
        <v>1.4378299999999997</v>
      </c>
      <c r="E34" s="190">
        <v>1.3000000000000001E-5</v>
      </c>
      <c r="F34" s="190">
        <v>0</v>
      </c>
      <c r="H34" s="1" t="s">
        <v>538</v>
      </c>
    </row>
    <row r="35" spans="2:8" ht="12" customHeight="1" x14ac:dyDescent="0.2">
      <c r="B35" s="190">
        <v>7.4012950000000002</v>
      </c>
      <c r="C35" s="190">
        <v>6.9999999999999999E-6</v>
      </c>
      <c r="D35" s="190">
        <v>0.26753999999999994</v>
      </c>
      <c r="E35" s="190">
        <v>5.080000000000001E-4</v>
      </c>
      <c r="F35" s="190">
        <v>1.3500000000000001E-3</v>
      </c>
      <c r="H35" s="1" t="s">
        <v>539</v>
      </c>
    </row>
    <row r="36" spans="2:8" ht="12" customHeight="1" x14ac:dyDescent="0.2">
      <c r="B36" s="190">
        <v>3.5672530000000009</v>
      </c>
      <c r="C36" s="190">
        <v>0</v>
      </c>
      <c r="D36" s="190">
        <v>5.5420819999999997</v>
      </c>
      <c r="E36" s="190">
        <v>1.926933</v>
      </c>
      <c r="F36" s="190">
        <v>0</v>
      </c>
      <c r="H36" s="1" t="s">
        <v>540</v>
      </c>
    </row>
    <row r="37" spans="2:8" ht="12" customHeight="1" x14ac:dyDescent="0.2">
      <c r="B37" s="190">
        <v>1998.2780230000012</v>
      </c>
      <c r="C37" s="190">
        <v>262.44442800000007</v>
      </c>
      <c r="D37" s="190">
        <v>241.30909099999994</v>
      </c>
      <c r="E37" s="190">
        <v>117.52674700000003</v>
      </c>
      <c r="F37" s="190">
        <v>148.94125100000005</v>
      </c>
      <c r="H37" s="1" t="s">
        <v>541</v>
      </c>
    </row>
    <row r="38" spans="2:8" ht="12" customHeight="1" x14ac:dyDescent="0.2">
      <c r="B38" s="190">
        <v>0.54730800000000002</v>
      </c>
      <c r="C38" s="190">
        <v>0</v>
      </c>
      <c r="D38" s="190">
        <v>0.50164299999999984</v>
      </c>
      <c r="E38" s="190">
        <v>1.6339999999999998E-3</v>
      </c>
      <c r="F38" s="190">
        <v>0</v>
      </c>
      <c r="H38" s="1" t="s">
        <v>542</v>
      </c>
    </row>
    <row r="39" spans="2:8" ht="12" customHeight="1" x14ac:dyDescent="0.2">
      <c r="B39" s="190">
        <v>114.45803499999997</v>
      </c>
      <c r="C39" s="190">
        <v>0.66787900000000011</v>
      </c>
      <c r="D39" s="190">
        <v>10.792939999999998</v>
      </c>
      <c r="E39" s="190">
        <v>3938.0611910000002</v>
      </c>
      <c r="F39" s="190">
        <v>19.957265000000007</v>
      </c>
      <c r="H39" s="1" t="s">
        <v>543</v>
      </c>
    </row>
    <row r="40" spans="2:8" ht="12" customHeight="1" x14ac:dyDescent="0.2">
      <c r="B40" s="190">
        <v>0</v>
      </c>
      <c r="C40" s="190">
        <v>0</v>
      </c>
      <c r="D40" s="190">
        <v>0</v>
      </c>
      <c r="E40" s="190">
        <v>0</v>
      </c>
      <c r="F40" s="190">
        <v>0</v>
      </c>
      <c r="H40" s="1" t="s">
        <v>544</v>
      </c>
    </row>
    <row r="41" spans="2:8" ht="12" customHeight="1" x14ac:dyDescent="0.2">
      <c r="B41" s="190">
        <v>10.551798999999999</v>
      </c>
      <c r="C41" s="190">
        <v>0</v>
      </c>
      <c r="D41" s="190">
        <v>9.0045380000000002</v>
      </c>
      <c r="E41" s="190">
        <v>0</v>
      </c>
      <c r="F41" s="190">
        <v>0</v>
      </c>
      <c r="H41" s="1" t="s">
        <v>545</v>
      </c>
    </row>
    <row r="42" spans="2:8" ht="12" customHeight="1" x14ac:dyDescent="0.2">
      <c r="B42" s="190">
        <v>176.81121799999991</v>
      </c>
      <c r="C42" s="190">
        <v>476.89139299999988</v>
      </c>
      <c r="D42" s="190">
        <v>20.453366999999989</v>
      </c>
      <c r="E42" s="190">
        <v>20.613205000000001</v>
      </c>
      <c r="F42" s="190">
        <v>5093.9594030000017</v>
      </c>
      <c r="H42" s="1" t="s">
        <v>546</v>
      </c>
    </row>
    <row r="43" spans="2:8" ht="12" customHeight="1" x14ac:dyDescent="0.2">
      <c r="B43" s="190">
        <v>61.133334000000005</v>
      </c>
      <c r="C43" s="190">
        <v>3.4112000000000003E-2</v>
      </c>
      <c r="D43" s="190">
        <v>6.5452640000000022</v>
      </c>
      <c r="E43" s="190">
        <v>12.301984000000001</v>
      </c>
      <c r="F43" s="190">
        <v>54.55324199999999</v>
      </c>
      <c r="H43" s="1" t="s">
        <v>547</v>
      </c>
    </row>
    <row r="44" spans="2:8" ht="12" customHeight="1" x14ac:dyDescent="0.2">
      <c r="B44" s="190">
        <v>38.29902899999999</v>
      </c>
      <c r="C44" s="190">
        <v>13.737916</v>
      </c>
      <c r="D44" s="190">
        <v>5.3746549999999971</v>
      </c>
      <c r="E44" s="190">
        <v>0.64244000000000023</v>
      </c>
      <c r="F44" s="190">
        <v>6.5966060000000004</v>
      </c>
      <c r="H44" s="1" t="s">
        <v>548</v>
      </c>
    </row>
    <row r="45" spans="2:8" ht="12" customHeight="1" x14ac:dyDescent="0.2">
      <c r="B45" s="190">
        <v>1.173057</v>
      </c>
      <c r="C45" s="190">
        <v>0</v>
      </c>
      <c r="D45" s="190">
        <v>6.7791170000000012</v>
      </c>
      <c r="E45" s="190">
        <v>0</v>
      </c>
      <c r="F45" s="190">
        <v>0</v>
      </c>
      <c r="H45" s="1" t="s">
        <v>550</v>
      </c>
    </row>
    <row r="46" spans="2:8" ht="12" customHeight="1" x14ac:dyDescent="0.2">
      <c r="B46" s="190">
        <v>7646.3297039999961</v>
      </c>
      <c r="C46" s="190">
        <v>866.19172399999991</v>
      </c>
      <c r="D46" s="190">
        <v>12815.286886999995</v>
      </c>
      <c r="E46" s="190">
        <v>1096.8243950000001</v>
      </c>
      <c r="F46" s="190">
        <v>888.98275100000046</v>
      </c>
      <c r="H46" s="1" t="s">
        <v>551</v>
      </c>
    </row>
    <row r="47" spans="2:8" ht="12" customHeight="1" x14ac:dyDescent="0.2">
      <c r="B47" s="190">
        <v>16.062219999999996</v>
      </c>
      <c r="C47" s="190">
        <v>24.672449999999994</v>
      </c>
      <c r="D47" s="190">
        <v>4.1027139999999989</v>
      </c>
      <c r="E47" s="190">
        <v>3.6010340000000003</v>
      </c>
      <c r="F47" s="190">
        <v>15.746727000000002</v>
      </c>
      <c r="H47" s="1" t="s">
        <v>552</v>
      </c>
    </row>
    <row r="48" spans="2:8" ht="12" customHeight="1" x14ac:dyDescent="0.2">
      <c r="B48" s="190">
        <v>100.85824100000001</v>
      </c>
      <c r="C48" s="190">
        <v>0</v>
      </c>
      <c r="D48" s="190">
        <v>42.129226999999986</v>
      </c>
      <c r="E48" s="190">
        <v>0.52203200000000005</v>
      </c>
      <c r="F48" s="190">
        <v>0</v>
      </c>
      <c r="H48" s="1" t="s">
        <v>554</v>
      </c>
    </row>
    <row r="49" spans="1:9" ht="12" customHeight="1" x14ac:dyDescent="0.2">
      <c r="B49" s="190">
        <v>4080.2857090000011</v>
      </c>
      <c r="C49" s="190">
        <v>24.656822000000002</v>
      </c>
      <c r="D49" s="190">
        <v>354.01984499999998</v>
      </c>
      <c r="E49" s="190">
        <v>153.72149300000004</v>
      </c>
      <c r="F49" s="190">
        <v>836.25232500000061</v>
      </c>
      <c r="H49" s="1" t="s">
        <v>555</v>
      </c>
    </row>
    <row r="50" spans="1:9" ht="12" customHeight="1" x14ac:dyDescent="0.2">
      <c r="B50" s="190">
        <v>647.14087400000005</v>
      </c>
      <c r="C50" s="190">
        <v>9.9603029999999997</v>
      </c>
      <c r="D50" s="190">
        <v>77.870091000000002</v>
      </c>
      <c r="E50" s="190">
        <v>1184.5069570000001</v>
      </c>
      <c r="F50" s="190">
        <v>76.570645999999968</v>
      </c>
      <c r="H50" s="1" t="s">
        <v>556</v>
      </c>
    </row>
    <row r="51" spans="1:9" ht="12" customHeight="1" x14ac:dyDescent="0.2">
      <c r="B51" s="190">
        <v>5663.743402999994</v>
      </c>
      <c r="C51" s="190">
        <v>505.03209900000007</v>
      </c>
      <c r="D51" s="190">
        <v>3922.9373479999986</v>
      </c>
      <c r="E51" s="190">
        <v>1326.0473480000012</v>
      </c>
      <c r="F51" s="190">
        <v>1598.0530100000008</v>
      </c>
      <c r="H51" s="1" t="s">
        <v>557</v>
      </c>
    </row>
    <row r="52" spans="1:9" ht="12" customHeight="1" x14ac:dyDescent="0.2">
      <c r="B52" s="190">
        <v>2.780602</v>
      </c>
      <c r="C52" s="190">
        <v>0</v>
      </c>
      <c r="D52" s="190">
        <v>0.10786200000000001</v>
      </c>
      <c r="E52" s="190">
        <v>0</v>
      </c>
      <c r="F52" s="190">
        <v>0</v>
      </c>
      <c r="H52" s="1" t="s">
        <v>558</v>
      </c>
    </row>
    <row r="53" spans="1:9" ht="12" customHeight="1" x14ac:dyDescent="0.2">
      <c r="B53" s="190">
        <v>690.12612399999966</v>
      </c>
      <c r="C53" s="190">
        <v>0</v>
      </c>
      <c r="D53" s="190">
        <v>82.527806000000027</v>
      </c>
      <c r="E53" s="190">
        <v>1.307482</v>
      </c>
      <c r="F53" s="190">
        <v>1.2530020000000002</v>
      </c>
      <c r="H53" s="1" t="s">
        <v>559</v>
      </c>
    </row>
    <row r="54" spans="1:9" ht="12" customHeight="1" x14ac:dyDescent="0.2">
      <c r="B54" s="190">
        <v>302.00012700000002</v>
      </c>
      <c r="C54" s="190">
        <v>3.9680530000000003</v>
      </c>
      <c r="D54" s="190">
        <v>30.271466</v>
      </c>
      <c r="E54" s="190">
        <v>1.7915559999999997</v>
      </c>
      <c r="F54" s="190">
        <v>6.066256000000001</v>
      </c>
      <c r="H54" s="1" t="s">
        <v>560</v>
      </c>
    </row>
    <row r="55" spans="1:9" ht="12" customHeight="1" x14ac:dyDescent="0.2">
      <c r="B55" s="190">
        <v>112705.73525000003</v>
      </c>
      <c r="C55" s="190">
        <v>12041.197250000007</v>
      </c>
      <c r="D55" s="190">
        <v>44218.288749999992</v>
      </c>
      <c r="E55" s="190">
        <v>14778.127750000005</v>
      </c>
      <c r="F55" s="190">
        <v>13771.498500000007</v>
      </c>
      <c r="H55" s="1" t="s">
        <v>561</v>
      </c>
    </row>
    <row r="56" spans="1:9" ht="18" customHeight="1" x14ac:dyDescent="0.2">
      <c r="A56" s="176"/>
      <c r="B56" s="205">
        <v>25727.613635999987</v>
      </c>
      <c r="C56" s="205">
        <v>3321.4999999999986</v>
      </c>
      <c r="D56" s="205">
        <v>19783.749999999996</v>
      </c>
      <c r="E56" s="205">
        <v>7845.431818</v>
      </c>
      <c r="F56" s="205">
        <v>4948.5909089999977</v>
      </c>
      <c r="H56" s="200" t="s">
        <v>562</v>
      </c>
    </row>
    <row r="57" spans="1:9" ht="39.950000000000003" customHeight="1" x14ac:dyDescent="0.2">
      <c r="A57" s="191"/>
      <c r="B57" s="456" t="s">
        <v>485</v>
      </c>
      <c r="C57" s="456"/>
      <c r="D57" s="456"/>
      <c r="E57" s="456"/>
      <c r="F57" s="456"/>
      <c r="G57" s="456"/>
      <c r="H57" s="456"/>
      <c r="I57" s="191"/>
    </row>
  </sheetData>
  <mergeCells count="3">
    <mergeCell ref="B1:G1"/>
    <mergeCell ref="B2:G2"/>
    <mergeCell ref="B57:H57"/>
  </mergeCells>
  <phoneticPr fontId="0" type="noConversion"/>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I57"/>
  <sheetViews>
    <sheetView showGridLines="0" zoomScaleNormal="100" zoomScaleSheetLayoutView="100" workbookViewId="0"/>
  </sheetViews>
  <sheetFormatPr defaultColWidth="9.140625" defaultRowHeight="12" x14ac:dyDescent="0.2"/>
  <cols>
    <col min="1" max="1" width="1.7109375" style="2" customWidth="1"/>
    <col min="2" max="2" width="32.42578125" style="2" customWidth="1"/>
    <col min="3" max="6" width="12.7109375" style="2" customWidth="1"/>
    <col min="7" max="7" width="13.140625" style="2" customWidth="1"/>
    <col min="8" max="9" width="1.7109375" style="2" customWidth="1"/>
    <col min="10" max="16384" width="9.140625" style="2"/>
  </cols>
  <sheetData>
    <row r="1" spans="1:9" s="74" customFormat="1" ht="16.5" customHeight="1" x14ac:dyDescent="0.3">
      <c r="A1" s="132"/>
      <c r="B1" s="453" t="s">
        <v>265</v>
      </c>
      <c r="C1" s="453"/>
      <c r="D1" s="453"/>
      <c r="E1" s="453"/>
      <c r="F1" s="453"/>
      <c r="G1" s="453"/>
      <c r="H1" s="58"/>
    </row>
    <row r="2" spans="1:9" s="133" customFormat="1" ht="16.5" customHeight="1" x14ac:dyDescent="0.2">
      <c r="B2" s="455" t="s">
        <v>322</v>
      </c>
      <c r="C2" s="455"/>
      <c r="D2" s="455"/>
      <c r="E2" s="455"/>
      <c r="F2" s="455"/>
      <c r="G2" s="455"/>
      <c r="I2" s="149"/>
    </row>
    <row r="3" spans="1:9" s="133" customFormat="1" ht="21" customHeight="1" x14ac:dyDescent="0.2">
      <c r="A3" s="174"/>
      <c r="B3" s="172" t="s">
        <v>563</v>
      </c>
      <c r="C3" s="172"/>
      <c r="D3" s="172"/>
      <c r="E3" s="172"/>
      <c r="F3" s="172"/>
      <c r="G3" s="175" t="s">
        <v>145</v>
      </c>
      <c r="H3" s="209"/>
    </row>
    <row r="4" spans="1:9" ht="30" customHeight="1" x14ac:dyDescent="0.2">
      <c r="A4" s="182"/>
      <c r="B4" s="192"/>
      <c r="C4" s="193" t="s">
        <v>29</v>
      </c>
      <c r="D4" s="193" t="s">
        <v>49</v>
      </c>
      <c r="E4" s="193" t="s">
        <v>21</v>
      </c>
      <c r="F4" s="193" t="s">
        <v>52</v>
      </c>
      <c r="G4" s="194" t="s">
        <v>141</v>
      </c>
      <c r="H4" s="206"/>
    </row>
    <row r="5" spans="1:9" ht="12" customHeight="1" x14ac:dyDescent="0.25">
      <c r="A5" s="198"/>
      <c r="B5" s="187" t="s">
        <v>507</v>
      </c>
      <c r="C5" s="210">
        <v>0</v>
      </c>
      <c r="D5" s="186">
        <v>0</v>
      </c>
      <c r="E5" s="186">
        <v>24.819620000000004</v>
      </c>
      <c r="F5" s="186">
        <v>25.680376999999993</v>
      </c>
      <c r="G5" s="196">
        <v>0</v>
      </c>
      <c r="H5" s="188"/>
    </row>
    <row r="6" spans="1:9" ht="12" customHeight="1" x14ac:dyDescent="0.2">
      <c r="A6" s="133"/>
      <c r="B6" s="1" t="s">
        <v>508</v>
      </c>
      <c r="C6" s="211">
        <v>242.85627100000002</v>
      </c>
      <c r="D6" s="190">
        <v>9.3457000000000026E-2</v>
      </c>
      <c r="E6" s="190">
        <v>25938.829926999999</v>
      </c>
      <c r="F6" s="190">
        <v>0</v>
      </c>
      <c r="G6" s="197">
        <v>921.27843199999188</v>
      </c>
    </row>
    <row r="7" spans="1:9" ht="12" customHeight="1" x14ac:dyDescent="0.2">
      <c r="A7" s="133"/>
      <c r="B7" s="1" t="s">
        <v>509</v>
      </c>
      <c r="C7" s="211">
        <v>77.970782000000042</v>
      </c>
      <c r="D7" s="190">
        <v>5.1260250000000029</v>
      </c>
      <c r="E7" s="190">
        <v>7760.6231850000049</v>
      </c>
      <c r="F7" s="190">
        <v>0</v>
      </c>
      <c r="G7" s="197">
        <v>2533.4541199999931</v>
      </c>
    </row>
    <row r="8" spans="1:9" ht="12" customHeight="1" x14ac:dyDescent="0.2">
      <c r="A8" s="133"/>
      <c r="B8" s="1" t="s">
        <v>510</v>
      </c>
      <c r="C8" s="211">
        <v>0.11373</v>
      </c>
      <c r="D8" s="190">
        <v>0</v>
      </c>
      <c r="E8" s="190">
        <v>196.83607499999997</v>
      </c>
      <c r="F8" s="190">
        <v>1.7859580000000506</v>
      </c>
      <c r="G8" s="197">
        <v>73.325662999999963</v>
      </c>
    </row>
    <row r="9" spans="1:9" ht="12" customHeight="1" x14ac:dyDescent="0.2">
      <c r="A9" s="133"/>
      <c r="B9" s="1" t="s">
        <v>511</v>
      </c>
      <c r="C9" s="211">
        <v>157.26112800000001</v>
      </c>
      <c r="D9" s="190">
        <v>17.100630999999996</v>
      </c>
      <c r="E9" s="190">
        <v>21748.371604999989</v>
      </c>
      <c r="F9" s="190">
        <v>0</v>
      </c>
      <c r="G9" s="197">
        <v>2451.1995450000177</v>
      </c>
    </row>
    <row r="10" spans="1:9" ht="12" customHeight="1" x14ac:dyDescent="0.2">
      <c r="A10" s="133"/>
      <c r="B10" s="1" t="s">
        <v>512</v>
      </c>
      <c r="C10" s="211">
        <v>75.213313999999997</v>
      </c>
      <c r="D10" s="190">
        <v>0</v>
      </c>
      <c r="E10" s="190">
        <v>3854.119889000001</v>
      </c>
      <c r="F10" s="190">
        <v>679.30984600000193</v>
      </c>
      <c r="G10" s="197">
        <v>52.366591999997581</v>
      </c>
    </row>
    <row r="11" spans="1:9" ht="12" customHeight="1" x14ac:dyDescent="0.2">
      <c r="A11" s="133"/>
      <c r="B11" s="1" t="s">
        <v>513</v>
      </c>
      <c r="C11" s="211">
        <v>0.18021699999999999</v>
      </c>
      <c r="D11" s="190">
        <v>8.000400000000002E-2</v>
      </c>
      <c r="E11" s="190">
        <v>812.6029450000002</v>
      </c>
      <c r="F11" s="190">
        <v>3390.5606180000041</v>
      </c>
      <c r="G11" s="197">
        <v>17.988463999996384</v>
      </c>
    </row>
    <row r="12" spans="1:9" ht="12" customHeight="1" x14ac:dyDescent="0.2">
      <c r="A12" s="133"/>
      <c r="B12" s="1" t="s">
        <v>514</v>
      </c>
      <c r="C12" s="211">
        <v>103.70204599999995</v>
      </c>
      <c r="D12" s="190">
        <v>8.6000000000000003E-5</v>
      </c>
      <c r="E12" s="190">
        <v>27996.829863999996</v>
      </c>
      <c r="F12" s="190">
        <v>0</v>
      </c>
      <c r="G12" s="197">
        <v>123.79268800000136</v>
      </c>
    </row>
    <row r="13" spans="1:9" ht="12" customHeight="1" x14ac:dyDescent="0.2">
      <c r="A13" s="133"/>
      <c r="B13" s="1" t="s">
        <v>515</v>
      </c>
      <c r="C13" s="211">
        <v>0</v>
      </c>
      <c r="D13" s="190">
        <v>0</v>
      </c>
      <c r="E13" s="190">
        <v>611.75806900000021</v>
      </c>
      <c r="F13" s="190">
        <v>90.554339000000027</v>
      </c>
      <c r="G13" s="197">
        <v>0</v>
      </c>
    </row>
    <row r="14" spans="1:9" ht="12" customHeight="1" x14ac:dyDescent="0.2">
      <c r="A14" s="133"/>
      <c r="B14" s="1" t="s">
        <v>516</v>
      </c>
      <c r="C14" s="211">
        <v>4.8143999999999999E-2</v>
      </c>
      <c r="D14" s="190">
        <v>0</v>
      </c>
      <c r="E14" s="190">
        <v>18756.506220000007</v>
      </c>
      <c r="F14" s="190">
        <v>0</v>
      </c>
      <c r="G14" s="197">
        <v>148.50430899999265</v>
      </c>
    </row>
    <row r="15" spans="1:9" ht="12" customHeight="1" x14ac:dyDescent="0.25">
      <c r="A15" s="198"/>
      <c r="B15" s="1" t="s">
        <v>517</v>
      </c>
      <c r="C15" s="211">
        <v>6.0000000000000002E-5</v>
      </c>
      <c r="D15" s="190">
        <v>1.15E-4</v>
      </c>
      <c r="E15" s="190">
        <v>4428.1125550000015</v>
      </c>
      <c r="F15" s="190">
        <v>232.97441299999628</v>
      </c>
      <c r="G15" s="197">
        <v>124.06476700000439</v>
      </c>
    </row>
    <row r="16" spans="1:9" ht="12" customHeight="1" x14ac:dyDescent="0.2">
      <c r="A16" s="199"/>
      <c r="B16" s="1" t="s">
        <v>518</v>
      </c>
      <c r="C16" s="211">
        <v>0</v>
      </c>
      <c r="D16" s="190">
        <v>0</v>
      </c>
      <c r="E16" s="190">
        <v>199.258464</v>
      </c>
      <c r="F16" s="190">
        <v>20.47097100000002</v>
      </c>
      <c r="G16" s="197">
        <v>0</v>
      </c>
    </row>
    <row r="17" spans="1:7" ht="12" customHeight="1" x14ac:dyDescent="0.2">
      <c r="A17" s="199"/>
      <c r="B17" s="1" t="s">
        <v>519</v>
      </c>
      <c r="C17" s="211">
        <v>4.7287989999999978</v>
      </c>
      <c r="D17" s="190">
        <v>0.44240000000000002</v>
      </c>
      <c r="E17" s="190">
        <v>1712.0390879999986</v>
      </c>
      <c r="F17" s="190">
        <v>4829.6165010000132</v>
      </c>
      <c r="G17" s="197">
        <v>28.062221999988651</v>
      </c>
    </row>
    <row r="18" spans="1:7" ht="12" customHeight="1" x14ac:dyDescent="0.2">
      <c r="A18" s="199"/>
      <c r="B18" s="1" t="s">
        <v>520</v>
      </c>
      <c r="C18" s="211">
        <v>5053.8342860000012</v>
      </c>
      <c r="D18" s="190">
        <v>6.2919490000000016</v>
      </c>
      <c r="E18" s="190">
        <v>34114.689234999969</v>
      </c>
      <c r="F18" s="190">
        <v>0</v>
      </c>
      <c r="G18" s="197">
        <v>427.59601300006761</v>
      </c>
    </row>
    <row r="19" spans="1:7" ht="12" customHeight="1" x14ac:dyDescent="0.2">
      <c r="A19" s="199"/>
      <c r="B19" s="1" t="s">
        <v>522</v>
      </c>
      <c r="C19" s="211">
        <v>951.29021400000045</v>
      </c>
      <c r="D19" s="190">
        <v>3.7464150000000012</v>
      </c>
      <c r="E19" s="190">
        <v>3558.3258300000011</v>
      </c>
      <c r="F19" s="190">
        <v>0</v>
      </c>
      <c r="G19" s="197">
        <v>404.94843000000219</v>
      </c>
    </row>
    <row r="20" spans="1:7" ht="12" customHeight="1" x14ac:dyDescent="0.2">
      <c r="A20" s="199"/>
      <c r="B20" s="1" t="s">
        <v>523</v>
      </c>
      <c r="C20" s="211">
        <v>2209.1210320000005</v>
      </c>
      <c r="D20" s="190">
        <v>49.230334999999982</v>
      </c>
      <c r="E20" s="190">
        <v>120997.00052100005</v>
      </c>
      <c r="F20" s="190">
        <v>0</v>
      </c>
      <c r="G20" s="197">
        <v>6323.5243739997386</v>
      </c>
    </row>
    <row r="21" spans="1:7" ht="12" customHeight="1" x14ac:dyDescent="0.2">
      <c r="A21" s="199"/>
      <c r="B21" s="1" t="s">
        <v>524</v>
      </c>
      <c r="C21" s="211">
        <v>3192.3576809999995</v>
      </c>
      <c r="D21" s="190">
        <v>106.445009</v>
      </c>
      <c r="E21" s="190">
        <v>159182.37072600017</v>
      </c>
      <c r="F21" s="190">
        <v>0</v>
      </c>
      <c r="G21" s="197">
        <v>47170.13275799976</v>
      </c>
    </row>
    <row r="22" spans="1:7" ht="12" customHeight="1" x14ac:dyDescent="0.2">
      <c r="A22" s="199"/>
      <c r="B22" s="1" t="s">
        <v>525</v>
      </c>
      <c r="C22" s="211">
        <v>1.259512</v>
      </c>
      <c r="D22" s="190">
        <v>2.3357000000000003E-2</v>
      </c>
      <c r="E22" s="190">
        <v>735.67795799999988</v>
      </c>
      <c r="F22" s="190">
        <v>0</v>
      </c>
      <c r="G22" s="197">
        <v>32.080629000000158</v>
      </c>
    </row>
    <row r="23" spans="1:7" ht="12" customHeight="1" x14ac:dyDescent="0.2">
      <c r="A23" s="199"/>
      <c r="B23" s="1" t="s">
        <v>526</v>
      </c>
      <c r="C23" s="211">
        <v>575.69539399999996</v>
      </c>
      <c r="D23" s="190">
        <v>1.9160000000000001</v>
      </c>
      <c r="E23" s="190">
        <v>82533.83981499997</v>
      </c>
      <c r="F23" s="190">
        <v>1248.7596839999896</v>
      </c>
      <c r="G23" s="197">
        <v>934.97776900001918</v>
      </c>
    </row>
    <row r="24" spans="1:7" ht="12" customHeight="1" x14ac:dyDescent="0.2">
      <c r="A24" s="199"/>
      <c r="B24" s="1" t="s">
        <v>527</v>
      </c>
      <c r="C24" s="211">
        <v>5.467950000000001</v>
      </c>
      <c r="D24" s="190">
        <v>3.4447130000000015</v>
      </c>
      <c r="E24" s="190">
        <v>1855.3835920000004</v>
      </c>
      <c r="F24" s="190">
        <v>0</v>
      </c>
      <c r="G24" s="197">
        <v>103.52062099999785</v>
      </c>
    </row>
    <row r="25" spans="1:7" ht="12" customHeight="1" x14ac:dyDescent="0.2">
      <c r="A25" s="199"/>
      <c r="B25" s="1" t="s">
        <v>528</v>
      </c>
      <c r="C25" s="211">
        <v>4.1085719999999997</v>
      </c>
      <c r="D25" s="190">
        <v>0</v>
      </c>
      <c r="E25" s="190">
        <v>5552.7484809999996</v>
      </c>
      <c r="F25" s="190">
        <v>849.56379899999956</v>
      </c>
      <c r="G25" s="197">
        <v>7.2786219999979949</v>
      </c>
    </row>
    <row r="26" spans="1:7" ht="12" customHeight="1" x14ac:dyDescent="0.2">
      <c r="A26" s="199"/>
      <c r="B26" s="1" t="s">
        <v>529</v>
      </c>
      <c r="C26" s="211">
        <v>0</v>
      </c>
      <c r="D26" s="190">
        <v>0</v>
      </c>
      <c r="E26" s="190">
        <v>180.48447000000002</v>
      </c>
      <c r="F26" s="190">
        <v>63.288205000000005</v>
      </c>
      <c r="G26" s="197">
        <v>38.486023000000102</v>
      </c>
    </row>
    <row r="27" spans="1:7" ht="12" customHeight="1" x14ac:dyDescent="0.2">
      <c r="A27" s="199"/>
      <c r="B27" s="1" t="s">
        <v>530</v>
      </c>
      <c r="C27" s="211"/>
      <c r="D27" s="190"/>
      <c r="E27" s="190"/>
      <c r="F27" s="190"/>
      <c r="G27" s="197"/>
    </row>
    <row r="28" spans="1:7" ht="12" customHeight="1" x14ac:dyDescent="0.2">
      <c r="A28" s="199"/>
      <c r="B28" s="1" t="s">
        <v>531</v>
      </c>
      <c r="C28" s="211">
        <v>0</v>
      </c>
      <c r="D28" s="190">
        <v>0</v>
      </c>
      <c r="E28" s="190">
        <v>0</v>
      </c>
      <c r="F28" s="190">
        <v>743.54226700000072</v>
      </c>
      <c r="G28" s="197">
        <v>0</v>
      </c>
    </row>
    <row r="29" spans="1:7" ht="12" customHeight="1" x14ac:dyDescent="0.2">
      <c r="A29" s="199"/>
      <c r="B29" s="1" t="s">
        <v>532</v>
      </c>
      <c r="C29" s="211">
        <v>104.88602799999995</v>
      </c>
      <c r="D29" s="190">
        <v>14.105623999999994</v>
      </c>
      <c r="E29" s="190">
        <v>9831.7806739999996</v>
      </c>
      <c r="F29" s="190">
        <v>0</v>
      </c>
      <c r="G29" s="197">
        <v>510.15907199999674</v>
      </c>
    </row>
    <row r="30" spans="1:7" ht="12" customHeight="1" x14ac:dyDescent="0.2">
      <c r="A30" s="199"/>
      <c r="B30" s="1" t="s">
        <v>533</v>
      </c>
      <c r="C30" s="211">
        <v>77.274050999999986</v>
      </c>
      <c r="D30" s="190">
        <v>77.303871000000029</v>
      </c>
      <c r="E30" s="190">
        <v>33845.706225999995</v>
      </c>
      <c r="F30" s="190">
        <v>0</v>
      </c>
      <c r="G30" s="197">
        <v>229.88336099997105</v>
      </c>
    </row>
    <row r="31" spans="1:7" ht="12" customHeight="1" x14ac:dyDescent="0.2">
      <c r="A31" s="199"/>
      <c r="B31" s="1" t="s">
        <v>534</v>
      </c>
      <c r="C31" s="211">
        <v>2.4594000000000001E-2</v>
      </c>
      <c r="D31" s="190">
        <v>0</v>
      </c>
      <c r="E31" s="190">
        <v>5273.5583690000039</v>
      </c>
      <c r="F31" s="190">
        <v>825.19558200000029</v>
      </c>
      <c r="G31" s="197">
        <v>9.186899999895104E-2</v>
      </c>
    </row>
    <row r="32" spans="1:7" ht="12" customHeight="1" x14ac:dyDescent="0.2">
      <c r="B32" s="1" t="s">
        <v>536</v>
      </c>
      <c r="C32" s="211">
        <v>2.0684680000000002</v>
      </c>
      <c r="D32" s="190">
        <v>2.5999999999999998E-4</v>
      </c>
      <c r="E32" s="190">
        <v>46.923449999999988</v>
      </c>
      <c r="F32" s="190">
        <v>0</v>
      </c>
      <c r="G32" s="197">
        <v>13.012810999999999</v>
      </c>
    </row>
    <row r="33" spans="1:7" ht="12" customHeight="1" x14ac:dyDescent="0.2">
      <c r="B33" s="1" t="s">
        <v>537</v>
      </c>
      <c r="C33" s="211">
        <v>426.02314999999987</v>
      </c>
      <c r="D33" s="190">
        <v>8.059451000000001</v>
      </c>
      <c r="E33" s="190">
        <v>26135.69011200004</v>
      </c>
      <c r="F33" s="190">
        <v>0</v>
      </c>
      <c r="G33" s="197">
        <v>3580.0208199999324</v>
      </c>
    </row>
    <row r="34" spans="1:7" ht="12" customHeight="1" x14ac:dyDescent="0.2">
      <c r="B34" s="1" t="s">
        <v>538</v>
      </c>
      <c r="C34" s="211">
        <v>0</v>
      </c>
      <c r="D34" s="190">
        <v>0</v>
      </c>
      <c r="E34" s="190">
        <v>877.38210400000003</v>
      </c>
      <c r="F34" s="190">
        <v>132.98197699999946</v>
      </c>
      <c r="G34" s="197">
        <v>4.7045110000008208</v>
      </c>
    </row>
    <row r="35" spans="1:7" ht="12" customHeight="1" x14ac:dyDescent="0.2">
      <c r="B35" s="1" t="s">
        <v>539</v>
      </c>
      <c r="C35" s="211">
        <v>0.79918000000000011</v>
      </c>
      <c r="D35" s="190">
        <v>7.36E-4</v>
      </c>
      <c r="E35" s="190">
        <v>7.6312449999999981</v>
      </c>
      <c r="F35" s="190">
        <v>0</v>
      </c>
      <c r="G35" s="197">
        <v>0.4002379999999981</v>
      </c>
    </row>
    <row r="36" spans="1:7" ht="12" customHeight="1" x14ac:dyDescent="0.2">
      <c r="B36" s="1" t="s">
        <v>540</v>
      </c>
      <c r="C36" s="211">
        <v>2.5000000000000001E-3</v>
      </c>
      <c r="D36" s="190">
        <v>0</v>
      </c>
      <c r="E36" s="190">
        <v>1246.1999190000004</v>
      </c>
      <c r="F36" s="190">
        <v>477.56390700000065</v>
      </c>
      <c r="G36" s="197">
        <v>2.0000006770715117E-6</v>
      </c>
    </row>
    <row r="37" spans="1:7" ht="12" customHeight="1" x14ac:dyDescent="0.2">
      <c r="B37" s="1" t="s">
        <v>541</v>
      </c>
      <c r="C37" s="211">
        <v>266.00638700000007</v>
      </c>
      <c r="D37" s="190">
        <v>6.642644999999999</v>
      </c>
      <c r="E37" s="190">
        <v>30233.718464000012</v>
      </c>
      <c r="F37" s="190">
        <v>0</v>
      </c>
      <c r="G37" s="197">
        <v>945.99707499995566</v>
      </c>
    </row>
    <row r="38" spans="1:7" ht="12" customHeight="1" x14ac:dyDescent="0.2">
      <c r="B38" s="1" t="s">
        <v>542</v>
      </c>
      <c r="C38" s="211">
        <v>9.7E-5</v>
      </c>
      <c r="D38" s="190">
        <v>0</v>
      </c>
      <c r="E38" s="190">
        <v>287.84164800000002</v>
      </c>
      <c r="F38" s="190">
        <v>183.09999899999991</v>
      </c>
      <c r="G38" s="197">
        <v>0.2620829999997909</v>
      </c>
    </row>
    <row r="39" spans="1:7" ht="12" customHeight="1" x14ac:dyDescent="0.2">
      <c r="B39" s="1" t="s">
        <v>543</v>
      </c>
      <c r="C39" s="211">
        <v>236.879965</v>
      </c>
      <c r="D39" s="190">
        <v>0.12732599999999999</v>
      </c>
      <c r="E39" s="190">
        <v>3885.6538399999995</v>
      </c>
      <c r="F39" s="190">
        <v>0</v>
      </c>
      <c r="G39" s="197">
        <v>10.045611000003191</v>
      </c>
    </row>
    <row r="40" spans="1:7" ht="12" customHeight="1" x14ac:dyDescent="0.2">
      <c r="B40" s="1" t="s">
        <v>544</v>
      </c>
      <c r="C40" s="211">
        <v>0</v>
      </c>
      <c r="D40" s="190">
        <v>0</v>
      </c>
      <c r="E40" s="190">
        <v>201.54463699999994</v>
      </c>
      <c r="F40" s="190">
        <v>19.635711000000015</v>
      </c>
      <c r="G40" s="197">
        <v>0</v>
      </c>
    </row>
    <row r="41" spans="1:7" ht="12" customHeight="1" x14ac:dyDescent="0.2">
      <c r="B41" s="1" t="s">
        <v>545</v>
      </c>
      <c r="C41" s="211">
        <v>0</v>
      </c>
      <c r="D41" s="190">
        <v>0</v>
      </c>
      <c r="E41" s="190">
        <v>236.18957600000002</v>
      </c>
      <c r="F41" s="190">
        <v>21.436792999999966</v>
      </c>
      <c r="G41" s="197">
        <v>0.16938399999997955</v>
      </c>
    </row>
    <row r="42" spans="1:7" ht="12" customHeight="1" x14ac:dyDescent="0.2">
      <c r="A42" s="133"/>
      <c r="B42" s="1" t="s">
        <v>546</v>
      </c>
      <c r="C42" s="211">
        <v>19.881254999999999</v>
      </c>
      <c r="D42" s="190">
        <v>0.24119199999999999</v>
      </c>
      <c r="E42" s="190">
        <v>2657.0465130000007</v>
      </c>
      <c r="F42" s="190">
        <v>0</v>
      </c>
      <c r="G42" s="197">
        <v>612.3568030000024</v>
      </c>
    </row>
    <row r="43" spans="1:7" ht="12" customHeight="1" x14ac:dyDescent="0.2">
      <c r="A43" s="133"/>
      <c r="B43" s="1" t="s">
        <v>547</v>
      </c>
      <c r="C43" s="211">
        <v>1.1141029999999998</v>
      </c>
      <c r="D43" s="190">
        <v>0</v>
      </c>
      <c r="E43" s="190">
        <v>906.7549329999996</v>
      </c>
      <c r="F43" s="190">
        <v>0</v>
      </c>
      <c r="G43" s="197">
        <v>6.1569290000011279</v>
      </c>
    </row>
    <row r="44" spans="1:7" ht="12" customHeight="1" x14ac:dyDescent="0.2">
      <c r="A44" s="199"/>
      <c r="B44" s="1" t="s">
        <v>548</v>
      </c>
      <c r="C44" s="211">
        <v>0.40289199999999997</v>
      </c>
      <c r="D44" s="190">
        <v>0.496695</v>
      </c>
      <c r="E44" s="190">
        <v>326.64001599999995</v>
      </c>
      <c r="F44" s="190">
        <v>2648.2502000000022</v>
      </c>
      <c r="G44" s="197">
        <v>2.8425070000007508</v>
      </c>
    </row>
    <row r="45" spans="1:7" ht="12" customHeight="1" x14ac:dyDescent="0.2">
      <c r="A45" s="199"/>
      <c r="B45" s="1" t="s">
        <v>550</v>
      </c>
      <c r="C45" s="211">
        <v>0</v>
      </c>
      <c r="D45" s="190">
        <v>8.7000000000000001E-5</v>
      </c>
      <c r="E45" s="190">
        <v>400.52093700000017</v>
      </c>
      <c r="F45" s="190">
        <v>62.744967000000088</v>
      </c>
      <c r="G45" s="197">
        <v>244.1062859999995</v>
      </c>
    </row>
    <row r="46" spans="1:7" ht="12" customHeight="1" x14ac:dyDescent="0.2">
      <c r="A46" s="199"/>
      <c r="B46" s="1" t="s">
        <v>551</v>
      </c>
      <c r="C46" s="211">
        <v>1234.1309929999998</v>
      </c>
      <c r="D46" s="190">
        <v>23.087284999999998</v>
      </c>
      <c r="E46" s="190">
        <v>161194.67773499998</v>
      </c>
      <c r="F46" s="190">
        <v>1483.1884729999583</v>
      </c>
      <c r="G46" s="197">
        <v>5876.3637850001687</v>
      </c>
    </row>
    <row r="47" spans="1:7" ht="12" customHeight="1" x14ac:dyDescent="0.2">
      <c r="A47" s="199"/>
      <c r="B47" s="1" t="s">
        <v>552</v>
      </c>
      <c r="C47" s="211">
        <v>2.4688220000000003</v>
      </c>
      <c r="D47" s="190">
        <v>1.008424</v>
      </c>
      <c r="E47" s="190">
        <v>614.90542899999991</v>
      </c>
      <c r="F47" s="190">
        <v>0</v>
      </c>
      <c r="G47" s="197">
        <v>56.36515900000029</v>
      </c>
    </row>
    <row r="48" spans="1:7" ht="12" customHeight="1" x14ac:dyDescent="0.2">
      <c r="A48" s="199"/>
      <c r="B48" s="1" t="s">
        <v>554</v>
      </c>
      <c r="C48" s="211">
        <v>4.2194000000000009E-2</v>
      </c>
      <c r="D48" s="190">
        <v>0</v>
      </c>
      <c r="E48" s="190">
        <v>2246.1819280000009</v>
      </c>
      <c r="F48" s="190">
        <v>441.69062699999995</v>
      </c>
      <c r="G48" s="197">
        <v>6.5617239999960475</v>
      </c>
    </row>
    <row r="49" spans="1:8" ht="12" customHeight="1" x14ac:dyDescent="0.2">
      <c r="A49" s="199"/>
      <c r="B49" s="1" t="s">
        <v>555</v>
      </c>
      <c r="C49" s="211">
        <v>45.031212999999994</v>
      </c>
      <c r="D49" s="190">
        <v>54.94056999999998</v>
      </c>
      <c r="E49" s="190">
        <v>29096.586862000015</v>
      </c>
      <c r="F49" s="190">
        <v>0</v>
      </c>
      <c r="G49" s="197">
        <v>1252.4144370000067</v>
      </c>
    </row>
    <row r="50" spans="1:8" ht="12" customHeight="1" x14ac:dyDescent="0.2">
      <c r="A50" s="199"/>
      <c r="B50" s="1" t="s">
        <v>556</v>
      </c>
      <c r="C50" s="211">
        <v>6158.3335090000028</v>
      </c>
      <c r="D50" s="190">
        <v>0.25243099999999991</v>
      </c>
      <c r="E50" s="190">
        <v>9386.8407619999998</v>
      </c>
      <c r="F50" s="190">
        <v>0</v>
      </c>
      <c r="G50" s="197">
        <v>1275.7465989999837</v>
      </c>
    </row>
    <row r="51" spans="1:8" ht="12" customHeight="1" x14ac:dyDescent="0.2">
      <c r="A51" s="199"/>
      <c r="B51" s="1" t="s">
        <v>557</v>
      </c>
      <c r="C51" s="211">
        <v>1252.0815980000009</v>
      </c>
      <c r="D51" s="190">
        <v>131.12903999999997</v>
      </c>
      <c r="E51" s="190">
        <v>96457.103779999918</v>
      </c>
      <c r="F51" s="190">
        <v>0</v>
      </c>
      <c r="G51" s="197">
        <v>1363.7295919999888</v>
      </c>
    </row>
    <row r="52" spans="1:8" ht="12" customHeight="1" x14ac:dyDescent="0.2">
      <c r="B52" s="1" t="s">
        <v>558</v>
      </c>
      <c r="C52" s="211">
        <v>0</v>
      </c>
      <c r="D52" s="190">
        <v>0</v>
      </c>
      <c r="E52" s="190">
        <v>886.44129299999986</v>
      </c>
      <c r="F52" s="190">
        <v>305.27756999999883</v>
      </c>
      <c r="G52" s="197">
        <v>3.5145000001193694E-2</v>
      </c>
    </row>
    <row r="53" spans="1:8" ht="12" customHeight="1" x14ac:dyDescent="0.2">
      <c r="B53" s="1" t="s">
        <v>559</v>
      </c>
      <c r="C53" s="211">
        <v>4.3702600000000018</v>
      </c>
      <c r="D53" s="190">
        <v>806.82078899999976</v>
      </c>
      <c r="E53" s="190">
        <v>5405.517464000005</v>
      </c>
      <c r="F53" s="190">
        <v>0</v>
      </c>
      <c r="G53" s="197">
        <v>1318.3601489999992</v>
      </c>
    </row>
    <row r="54" spans="1:8" ht="12" customHeight="1" x14ac:dyDescent="0.2">
      <c r="B54" s="1" t="s">
        <v>560</v>
      </c>
      <c r="C54" s="211">
        <v>7.4964309999999994</v>
      </c>
      <c r="D54" s="190">
        <v>39.68890300000001</v>
      </c>
      <c r="E54" s="190">
        <v>6036.921516000004</v>
      </c>
      <c r="F54" s="190">
        <v>268.42417499999283</v>
      </c>
      <c r="G54" s="197">
        <v>2988.817745000003</v>
      </c>
    </row>
    <row r="55" spans="1:8" x14ac:dyDescent="0.2">
      <c r="B55" s="1" t="s">
        <v>561</v>
      </c>
      <c r="C55" s="211">
        <v>17261.553499999998</v>
      </c>
      <c r="D55" s="190">
        <v>614.2047500000001</v>
      </c>
      <c r="E55" s="190">
        <v>1199720.9049999996</v>
      </c>
      <c r="F55" s="190">
        <v>0</v>
      </c>
      <c r="G55" s="197">
        <v>83213.469000000041</v>
      </c>
    </row>
    <row r="56" spans="1:8" ht="15.75" customHeight="1" x14ac:dyDescent="0.2">
      <c r="A56" s="133"/>
      <c r="B56" s="200" t="s">
        <v>562</v>
      </c>
      <c r="C56" s="212">
        <v>9130.1136359999909</v>
      </c>
      <c r="D56" s="205">
        <v>130.63636300000002</v>
      </c>
      <c r="E56" s="205">
        <v>502118.29545400001</v>
      </c>
      <c r="F56" s="205">
        <v>0</v>
      </c>
      <c r="G56" s="213">
        <v>26827.159094999894</v>
      </c>
    </row>
    <row r="57" spans="1:8" ht="39.950000000000003" customHeight="1" x14ac:dyDescent="0.2">
      <c r="A57" s="202" t="s">
        <v>3</v>
      </c>
      <c r="B57" s="456" t="s">
        <v>486</v>
      </c>
      <c r="C57" s="456"/>
      <c r="D57" s="456"/>
      <c r="E57" s="456"/>
      <c r="F57" s="456"/>
      <c r="G57" s="456"/>
      <c r="H57" s="191"/>
    </row>
  </sheetData>
  <mergeCells count="3">
    <mergeCell ref="B1:G1"/>
    <mergeCell ref="B2:G2"/>
    <mergeCell ref="B57:G57"/>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9">
    <pageSetUpPr fitToPage="1"/>
  </sheetPr>
  <dimension ref="A1:I57"/>
  <sheetViews>
    <sheetView showGridLines="0" zoomScaleNormal="100" zoomScaleSheetLayoutView="100" workbookViewId="0"/>
  </sheetViews>
  <sheetFormatPr defaultColWidth="9.140625" defaultRowHeight="12" x14ac:dyDescent="0.2"/>
  <cols>
    <col min="1" max="1" width="1.7109375" style="2" customWidth="1"/>
    <col min="2" max="2" width="32.42578125" style="2" customWidth="1"/>
    <col min="3" max="8" width="10.7109375" style="2" customWidth="1"/>
    <col min="9" max="9" width="1.7109375" style="2" customWidth="1"/>
    <col min="10" max="16384" width="9.140625" style="2"/>
  </cols>
  <sheetData>
    <row r="1" spans="1:9" s="74" customFormat="1" ht="16.5" customHeight="1" x14ac:dyDescent="0.3">
      <c r="A1" s="132"/>
      <c r="B1" s="453" t="s">
        <v>265</v>
      </c>
      <c r="C1" s="453"/>
      <c r="D1" s="453"/>
      <c r="E1" s="453"/>
      <c r="F1" s="453"/>
      <c r="G1" s="453"/>
      <c r="H1" s="58"/>
      <c r="I1" s="66"/>
    </row>
    <row r="2" spans="1:9" s="133" customFormat="1" ht="16.5" customHeight="1" x14ac:dyDescent="0.2">
      <c r="B2" s="455" t="s">
        <v>323</v>
      </c>
      <c r="C2" s="455"/>
      <c r="D2" s="455"/>
      <c r="E2" s="455"/>
      <c r="F2" s="455"/>
      <c r="G2" s="455"/>
      <c r="I2" s="149"/>
    </row>
    <row r="3" spans="1:9" s="133" customFormat="1" ht="21" customHeight="1" x14ac:dyDescent="0.2">
      <c r="A3" s="174"/>
      <c r="B3" s="172" t="s">
        <v>563</v>
      </c>
      <c r="C3" s="172"/>
      <c r="D3" s="172"/>
      <c r="E3" s="172"/>
      <c r="F3" s="172"/>
      <c r="G3" s="172"/>
      <c r="H3" s="175" t="s">
        <v>146</v>
      </c>
      <c r="I3" s="172"/>
    </row>
    <row r="4" spans="1:9" ht="30" customHeight="1" x14ac:dyDescent="0.2">
      <c r="A4" s="182"/>
      <c r="B4" s="192"/>
      <c r="C4" s="193" t="s">
        <v>22</v>
      </c>
      <c r="D4" s="193" t="s">
        <v>28</v>
      </c>
      <c r="E4" s="193" t="s">
        <v>30</v>
      </c>
      <c r="F4" s="193" t="s">
        <v>27</v>
      </c>
      <c r="G4" s="194" t="s">
        <v>23</v>
      </c>
      <c r="H4" s="194" t="s">
        <v>41</v>
      </c>
      <c r="I4" s="206"/>
    </row>
    <row r="5" spans="1:9" ht="12" customHeight="1" x14ac:dyDescent="0.25">
      <c r="A5" s="198"/>
      <c r="B5" s="187" t="s">
        <v>507</v>
      </c>
      <c r="C5" s="196">
        <v>0.94960400000000011</v>
      </c>
      <c r="D5" s="196">
        <v>0</v>
      </c>
      <c r="E5" s="196">
        <v>0</v>
      </c>
      <c r="F5" s="196">
        <v>0</v>
      </c>
      <c r="G5" s="196">
        <v>0</v>
      </c>
      <c r="H5" s="196">
        <v>0</v>
      </c>
      <c r="I5" s="188"/>
    </row>
    <row r="6" spans="1:9" ht="12" customHeight="1" x14ac:dyDescent="0.2">
      <c r="A6" s="133"/>
      <c r="B6" s="1" t="s">
        <v>508</v>
      </c>
      <c r="C6" s="197">
        <v>28136.051688000014</v>
      </c>
      <c r="D6" s="197">
        <v>1907.9417359999995</v>
      </c>
      <c r="E6" s="197">
        <v>0</v>
      </c>
      <c r="F6" s="197">
        <v>354.08503399999995</v>
      </c>
      <c r="G6" s="197">
        <v>1394.6917349999999</v>
      </c>
      <c r="H6" s="197">
        <v>117.28155699999999</v>
      </c>
    </row>
    <row r="7" spans="1:9" ht="12" customHeight="1" x14ac:dyDescent="0.2">
      <c r="A7" s="133"/>
      <c r="B7" s="1" t="s">
        <v>509</v>
      </c>
      <c r="C7" s="197">
        <v>274.23138299999994</v>
      </c>
      <c r="D7" s="197">
        <v>6.875999000000002</v>
      </c>
      <c r="E7" s="197">
        <v>0</v>
      </c>
      <c r="F7" s="197">
        <v>3.4093999999999999E-2</v>
      </c>
      <c r="G7" s="197">
        <v>136.8015289999999</v>
      </c>
      <c r="H7" s="197">
        <v>9.6173999999999996E-2</v>
      </c>
    </row>
    <row r="8" spans="1:9" ht="12" customHeight="1" x14ac:dyDescent="0.2">
      <c r="A8" s="133"/>
      <c r="B8" s="1" t="s">
        <v>510</v>
      </c>
      <c r="C8" s="197">
        <v>422.44528300000013</v>
      </c>
      <c r="D8" s="197">
        <v>0</v>
      </c>
      <c r="E8" s="197">
        <v>0</v>
      </c>
      <c r="F8" s="197">
        <v>0</v>
      </c>
      <c r="G8" s="197">
        <v>26.157899999999998</v>
      </c>
      <c r="H8" s="197">
        <v>0</v>
      </c>
    </row>
    <row r="9" spans="1:9" ht="12" customHeight="1" x14ac:dyDescent="0.2">
      <c r="A9" s="133"/>
      <c r="B9" s="1" t="s">
        <v>511</v>
      </c>
      <c r="C9" s="197">
        <v>1873.9014980000009</v>
      </c>
      <c r="D9" s="197">
        <v>1.266761</v>
      </c>
      <c r="E9" s="197">
        <v>0</v>
      </c>
      <c r="F9" s="197">
        <v>0</v>
      </c>
      <c r="G9" s="197">
        <v>92.118730999999997</v>
      </c>
      <c r="H9" s="197">
        <v>1.3226999999999999E-2</v>
      </c>
    </row>
    <row r="10" spans="1:9" ht="12" customHeight="1" x14ac:dyDescent="0.2">
      <c r="A10" s="133"/>
      <c r="B10" s="1" t="s">
        <v>512</v>
      </c>
      <c r="C10" s="197">
        <v>1869.997073</v>
      </c>
      <c r="D10" s="197">
        <v>6.9109570000000007</v>
      </c>
      <c r="E10" s="197">
        <v>40.873671999999985</v>
      </c>
      <c r="F10" s="197">
        <v>0.14843999999999999</v>
      </c>
      <c r="G10" s="197">
        <v>60.942461000000009</v>
      </c>
      <c r="H10" s="197">
        <v>0</v>
      </c>
    </row>
    <row r="11" spans="1:9" ht="12" customHeight="1" x14ac:dyDescent="0.2">
      <c r="A11" s="133"/>
      <c r="B11" s="1" t="s">
        <v>513</v>
      </c>
      <c r="C11" s="197">
        <v>0.40705000000000008</v>
      </c>
      <c r="D11" s="197">
        <v>0</v>
      </c>
      <c r="E11" s="197">
        <v>0</v>
      </c>
      <c r="F11" s="197">
        <v>0</v>
      </c>
      <c r="G11" s="197">
        <v>0.21399700000000002</v>
      </c>
      <c r="H11" s="197">
        <v>0</v>
      </c>
    </row>
    <row r="12" spans="1:9" ht="12" customHeight="1" x14ac:dyDescent="0.2">
      <c r="A12" s="133"/>
      <c r="B12" s="1" t="s">
        <v>514</v>
      </c>
      <c r="C12" s="197">
        <v>18619.578270000002</v>
      </c>
      <c r="D12" s="197">
        <v>16.669486000000003</v>
      </c>
      <c r="E12" s="197">
        <v>0</v>
      </c>
      <c r="F12" s="197">
        <v>267.82692600000013</v>
      </c>
      <c r="G12" s="197">
        <v>325.42849699999994</v>
      </c>
      <c r="H12" s="197">
        <v>18.372037999999996</v>
      </c>
    </row>
    <row r="13" spans="1:9" ht="12" customHeight="1" x14ac:dyDescent="0.2">
      <c r="A13" s="133"/>
      <c r="B13" s="1" t="s">
        <v>515</v>
      </c>
      <c r="C13" s="197">
        <v>61.51364499999999</v>
      </c>
      <c r="D13" s="197">
        <v>0</v>
      </c>
      <c r="E13" s="197">
        <v>0</v>
      </c>
      <c r="F13" s="197">
        <v>0</v>
      </c>
      <c r="G13" s="197">
        <v>0</v>
      </c>
      <c r="H13" s="197">
        <v>0</v>
      </c>
    </row>
    <row r="14" spans="1:9" ht="12" customHeight="1" x14ac:dyDescent="0.2">
      <c r="A14" s="133"/>
      <c r="B14" s="1" t="s">
        <v>516</v>
      </c>
      <c r="C14" s="197">
        <v>13519.310271999995</v>
      </c>
      <c r="D14" s="197">
        <v>39.087984000000006</v>
      </c>
      <c r="E14" s="197">
        <v>4.7609999999999996E-3</v>
      </c>
      <c r="F14" s="197">
        <v>5.0030609999999998</v>
      </c>
      <c r="G14" s="197">
        <v>74.353232999999989</v>
      </c>
      <c r="H14" s="197">
        <v>0.23351399999999997</v>
      </c>
    </row>
    <row r="15" spans="1:9" ht="12" customHeight="1" x14ac:dyDescent="0.25">
      <c r="A15" s="198"/>
      <c r="B15" s="1" t="s">
        <v>517</v>
      </c>
      <c r="C15" s="197">
        <v>5083.4750910000021</v>
      </c>
      <c r="D15" s="197">
        <v>43.253772000000005</v>
      </c>
      <c r="E15" s="197">
        <v>0.195246</v>
      </c>
      <c r="F15" s="197">
        <v>19.388064999999994</v>
      </c>
      <c r="G15" s="197">
        <v>79.576069999999973</v>
      </c>
      <c r="H15" s="197">
        <v>2.7986480000000009</v>
      </c>
    </row>
    <row r="16" spans="1:9" ht="12" customHeight="1" x14ac:dyDescent="0.2">
      <c r="A16" s="199"/>
      <c r="B16" s="1" t="s">
        <v>518</v>
      </c>
      <c r="C16" s="197">
        <v>15.501842000000002</v>
      </c>
      <c r="D16" s="197">
        <v>0</v>
      </c>
      <c r="E16" s="197">
        <v>0</v>
      </c>
      <c r="F16" s="197">
        <v>0</v>
      </c>
      <c r="G16" s="197">
        <v>0</v>
      </c>
      <c r="H16" s="197">
        <v>0</v>
      </c>
    </row>
    <row r="17" spans="1:8" ht="12" customHeight="1" x14ac:dyDescent="0.2">
      <c r="A17" s="199"/>
      <c r="B17" s="1" t="s">
        <v>519</v>
      </c>
      <c r="C17" s="197">
        <v>53.499554000000018</v>
      </c>
      <c r="D17" s="197">
        <v>5.0009999999999999E-2</v>
      </c>
      <c r="E17" s="197">
        <v>0</v>
      </c>
      <c r="F17" s="197">
        <v>0</v>
      </c>
      <c r="G17" s="197">
        <v>11.578766</v>
      </c>
      <c r="H17" s="197">
        <v>0</v>
      </c>
    </row>
    <row r="18" spans="1:8" ht="12" customHeight="1" x14ac:dyDescent="0.2">
      <c r="A18" s="199"/>
      <c r="B18" s="1" t="s">
        <v>520</v>
      </c>
      <c r="C18" s="197">
        <v>4083.2381019999998</v>
      </c>
      <c r="D18" s="197">
        <v>90.795147999999983</v>
      </c>
      <c r="E18" s="197">
        <v>0</v>
      </c>
      <c r="F18" s="197">
        <v>16.898477000000003</v>
      </c>
      <c r="G18" s="197">
        <v>646.95407599999999</v>
      </c>
      <c r="H18" s="197">
        <v>10.721064999999994</v>
      </c>
    </row>
    <row r="19" spans="1:8" ht="12" customHeight="1" x14ac:dyDescent="0.2">
      <c r="A19" s="199"/>
      <c r="B19" s="1" t="s">
        <v>522</v>
      </c>
      <c r="C19" s="197">
        <v>91.107269000000031</v>
      </c>
      <c r="D19" s="197">
        <v>6.7678000000000002E-2</v>
      </c>
      <c r="E19" s="197">
        <v>0</v>
      </c>
      <c r="F19" s="197">
        <v>0</v>
      </c>
      <c r="G19" s="197">
        <v>45.825665999999984</v>
      </c>
      <c r="H19" s="197">
        <v>0</v>
      </c>
    </row>
    <row r="20" spans="1:8" ht="12" customHeight="1" x14ac:dyDescent="0.2">
      <c r="A20" s="199"/>
      <c r="B20" s="1" t="s">
        <v>523</v>
      </c>
      <c r="C20" s="197">
        <v>29585.564458999994</v>
      </c>
      <c r="D20" s="197">
        <v>89.407099000000031</v>
      </c>
      <c r="E20" s="197">
        <v>1.3982300000000001</v>
      </c>
      <c r="F20" s="197">
        <v>179.14128400000013</v>
      </c>
      <c r="G20" s="197">
        <v>5441.0300560000042</v>
      </c>
      <c r="H20" s="197">
        <v>5.2479899999999997</v>
      </c>
    </row>
    <row r="21" spans="1:8" ht="12" customHeight="1" x14ac:dyDescent="0.2">
      <c r="A21" s="199"/>
      <c r="B21" s="1" t="s">
        <v>524</v>
      </c>
      <c r="C21" s="197">
        <v>32920.830664000023</v>
      </c>
      <c r="D21" s="197">
        <v>360.20345599999985</v>
      </c>
      <c r="E21" s="197">
        <v>2.5403660000000006</v>
      </c>
      <c r="F21" s="197">
        <v>59.517386999999978</v>
      </c>
      <c r="G21" s="197">
        <v>8176.0503750000025</v>
      </c>
      <c r="H21" s="197">
        <v>38.255067999999959</v>
      </c>
    </row>
    <row r="22" spans="1:8" ht="12" customHeight="1" x14ac:dyDescent="0.2">
      <c r="A22" s="199"/>
      <c r="B22" s="1" t="s">
        <v>525</v>
      </c>
      <c r="C22" s="197">
        <v>33.973389000000012</v>
      </c>
      <c r="D22" s="197">
        <v>0</v>
      </c>
      <c r="E22" s="197">
        <v>0</v>
      </c>
      <c r="F22" s="197">
        <v>0</v>
      </c>
      <c r="G22" s="197">
        <v>1.1533680000000004</v>
      </c>
      <c r="H22" s="197">
        <v>0</v>
      </c>
    </row>
    <row r="23" spans="1:8" ht="12" customHeight="1" x14ac:dyDescent="0.2">
      <c r="A23" s="199"/>
      <c r="B23" s="1" t="s">
        <v>526</v>
      </c>
      <c r="C23" s="197">
        <v>91467.733604000037</v>
      </c>
      <c r="D23" s="197">
        <v>1408.973263000001</v>
      </c>
      <c r="E23" s="197">
        <v>0</v>
      </c>
      <c r="F23" s="197">
        <v>135.61968399999992</v>
      </c>
      <c r="G23" s="197">
        <v>2252.4546840000007</v>
      </c>
      <c r="H23" s="197">
        <v>163.44476300000005</v>
      </c>
    </row>
    <row r="24" spans="1:8" ht="12" customHeight="1" x14ac:dyDescent="0.2">
      <c r="A24" s="199"/>
      <c r="B24" s="1" t="s">
        <v>527</v>
      </c>
      <c r="C24" s="197">
        <v>72.79857299999999</v>
      </c>
      <c r="D24" s="197">
        <v>3.4348019999999995</v>
      </c>
      <c r="E24" s="197">
        <v>0</v>
      </c>
      <c r="F24" s="197">
        <v>0</v>
      </c>
      <c r="G24" s="197">
        <v>16.670266999999996</v>
      </c>
      <c r="H24" s="197">
        <v>7.9503999999999977E-2</v>
      </c>
    </row>
    <row r="25" spans="1:8" ht="12" customHeight="1" x14ac:dyDescent="0.2">
      <c r="A25" s="199"/>
      <c r="B25" s="1" t="s">
        <v>528</v>
      </c>
      <c r="C25" s="197">
        <v>1960.5212020000004</v>
      </c>
      <c r="D25" s="197">
        <v>11.264260999999999</v>
      </c>
      <c r="E25" s="197">
        <v>0</v>
      </c>
      <c r="F25" s="197">
        <v>3.3690650000000004</v>
      </c>
      <c r="G25" s="197">
        <v>7.727487</v>
      </c>
      <c r="H25" s="197">
        <v>0</v>
      </c>
    </row>
    <row r="26" spans="1:8" ht="12" customHeight="1" x14ac:dyDescent="0.2">
      <c r="A26" s="199"/>
      <c r="B26" s="1" t="s">
        <v>529</v>
      </c>
      <c r="C26" s="197">
        <v>440.56728100000038</v>
      </c>
      <c r="D26" s="197">
        <v>6.0428240000000013</v>
      </c>
      <c r="E26" s="197">
        <v>0</v>
      </c>
      <c r="F26" s="197">
        <v>7.0588999999999985E-2</v>
      </c>
      <c r="G26" s="197">
        <v>0.92399400000000009</v>
      </c>
      <c r="H26" s="197">
        <v>0.13073599999999999</v>
      </c>
    </row>
    <row r="27" spans="1:8" ht="12" customHeight="1" x14ac:dyDescent="0.2">
      <c r="A27" s="199"/>
      <c r="B27" s="1" t="s">
        <v>530</v>
      </c>
      <c r="C27" s="197"/>
      <c r="D27" s="197"/>
      <c r="E27" s="197"/>
      <c r="F27" s="197"/>
      <c r="G27" s="197"/>
      <c r="H27" s="197"/>
    </row>
    <row r="28" spans="1:8" ht="12" customHeight="1" x14ac:dyDescent="0.2">
      <c r="A28" s="199"/>
      <c r="B28" s="1" t="s">
        <v>531</v>
      </c>
      <c r="C28" s="197">
        <v>11.612160999999995</v>
      </c>
      <c r="D28" s="197">
        <v>0</v>
      </c>
      <c r="E28" s="197">
        <v>0</v>
      </c>
      <c r="F28" s="197">
        <v>0</v>
      </c>
      <c r="G28" s="197">
        <v>0</v>
      </c>
      <c r="H28" s="197">
        <v>0</v>
      </c>
    </row>
    <row r="29" spans="1:8" ht="12" customHeight="1" x14ac:dyDescent="0.2">
      <c r="A29" s="199"/>
      <c r="B29" s="1" t="s">
        <v>532</v>
      </c>
      <c r="C29" s="197">
        <v>957.91047299999968</v>
      </c>
      <c r="D29" s="197">
        <v>1.9757340000000001</v>
      </c>
      <c r="E29" s="197">
        <v>0</v>
      </c>
      <c r="F29" s="197">
        <v>0.25493899999999992</v>
      </c>
      <c r="G29" s="197">
        <v>332.80338200000006</v>
      </c>
      <c r="H29" s="197">
        <v>0.55142100000000005</v>
      </c>
    </row>
    <row r="30" spans="1:8" ht="12" customHeight="1" x14ac:dyDescent="0.2">
      <c r="A30" s="199"/>
      <c r="B30" s="1" t="s">
        <v>533</v>
      </c>
      <c r="C30" s="197">
        <v>338161.82497200009</v>
      </c>
      <c r="D30" s="197">
        <v>12830.980306000007</v>
      </c>
      <c r="E30" s="197">
        <v>30.739598999999995</v>
      </c>
      <c r="F30" s="197">
        <v>1966.9148320000004</v>
      </c>
      <c r="G30" s="197">
        <v>28641.445108000033</v>
      </c>
      <c r="H30" s="197">
        <v>1509.7743919999991</v>
      </c>
    </row>
    <row r="31" spans="1:8" ht="12" customHeight="1" x14ac:dyDescent="0.2">
      <c r="A31" s="199"/>
      <c r="B31" s="1" t="s">
        <v>534</v>
      </c>
      <c r="C31" s="197">
        <v>3407.5800589999972</v>
      </c>
      <c r="D31" s="197">
        <v>23.914735000000004</v>
      </c>
      <c r="E31" s="197">
        <v>0</v>
      </c>
      <c r="F31" s="197">
        <v>7.4363940000000008</v>
      </c>
      <c r="G31" s="197">
        <v>7.7016640000000001</v>
      </c>
      <c r="H31" s="197">
        <v>0.22917100000000001</v>
      </c>
    </row>
    <row r="32" spans="1:8" ht="12" customHeight="1" x14ac:dyDescent="0.2">
      <c r="B32" s="1" t="s">
        <v>536</v>
      </c>
      <c r="C32" s="197">
        <v>0.12135799999999999</v>
      </c>
      <c r="D32" s="197">
        <v>0</v>
      </c>
      <c r="E32" s="197">
        <v>0</v>
      </c>
      <c r="F32" s="197">
        <v>0</v>
      </c>
      <c r="G32" s="197">
        <v>0.12103900000000001</v>
      </c>
      <c r="H32" s="197">
        <v>0</v>
      </c>
    </row>
    <row r="33" spans="1:8" ht="12" customHeight="1" x14ac:dyDescent="0.2">
      <c r="B33" s="1" t="s">
        <v>537</v>
      </c>
      <c r="C33" s="197">
        <v>13951.824577000005</v>
      </c>
      <c r="D33" s="197">
        <v>110.88248600000003</v>
      </c>
      <c r="E33" s="197">
        <v>54.936637999999988</v>
      </c>
      <c r="F33" s="197">
        <v>6.0767459999999955</v>
      </c>
      <c r="G33" s="197">
        <v>1242.2557939999999</v>
      </c>
      <c r="H33" s="197">
        <v>18.147314000000001</v>
      </c>
    </row>
    <row r="34" spans="1:8" ht="12" customHeight="1" x14ac:dyDescent="0.2">
      <c r="B34" s="1" t="s">
        <v>538</v>
      </c>
      <c r="C34" s="197">
        <v>879.04740399999991</v>
      </c>
      <c r="D34" s="197">
        <v>0.8911309999999999</v>
      </c>
      <c r="E34" s="197">
        <v>0</v>
      </c>
      <c r="F34" s="197">
        <v>1.6099999999999998E-4</v>
      </c>
      <c r="G34" s="197">
        <v>1.4378299999999997</v>
      </c>
      <c r="H34" s="197">
        <v>0.11591199999999999</v>
      </c>
    </row>
    <row r="35" spans="1:8" ht="12" customHeight="1" x14ac:dyDescent="0.2">
      <c r="B35" s="1" t="s">
        <v>539</v>
      </c>
      <c r="C35" s="197">
        <v>1.290279</v>
      </c>
      <c r="D35" s="197">
        <v>6.9420000000000003E-3</v>
      </c>
      <c r="E35" s="197">
        <v>0</v>
      </c>
      <c r="F35" s="197">
        <v>0</v>
      </c>
      <c r="G35" s="197">
        <v>0.26753999999999994</v>
      </c>
      <c r="H35" s="197">
        <v>4.4520000000000002E-3</v>
      </c>
    </row>
    <row r="36" spans="1:8" ht="12" customHeight="1" x14ac:dyDescent="0.2">
      <c r="B36" s="1" t="s">
        <v>540</v>
      </c>
      <c r="C36" s="197">
        <v>68.162086000000002</v>
      </c>
      <c r="D36" s="197">
        <v>0</v>
      </c>
      <c r="E36" s="197">
        <v>0</v>
      </c>
      <c r="F36" s="197">
        <v>0</v>
      </c>
      <c r="G36" s="197">
        <v>5.5420819999999997</v>
      </c>
      <c r="H36" s="197">
        <v>0</v>
      </c>
    </row>
    <row r="37" spans="1:8" ht="12" customHeight="1" x14ac:dyDescent="0.2">
      <c r="B37" s="1" t="s">
        <v>541</v>
      </c>
      <c r="C37" s="197">
        <v>4490.8006420000002</v>
      </c>
      <c r="D37" s="197">
        <v>4.5009699999999997</v>
      </c>
      <c r="E37" s="197">
        <v>0</v>
      </c>
      <c r="F37" s="197">
        <v>0</v>
      </c>
      <c r="G37" s="197">
        <v>241.30909099999994</v>
      </c>
      <c r="H37" s="197">
        <v>0</v>
      </c>
    </row>
    <row r="38" spans="1:8" ht="12" customHeight="1" x14ac:dyDescent="0.2">
      <c r="B38" s="1" t="s">
        <v>542</v>
      </c>
      <c r="C38" s="197">
        <v>287.72869400000008</v>
      </c>
      <c r="D38" s="197">
        <v>24.354016000000005</v>
      </c>
      <c r="E38" s="197">
        <v>0</v>
      </c>
      <c r="F38" s="197">
        <v>0.61259400000000008</v>
      </c>
      <c r="G38" s="197">
        <v>0.50164299999999984</v>
      </c>
      <c r="H38" s="197">
        <v>43.727929999999944</v>
      </c>
    </row>
    <row r="39" spans="1:8" ht="12" customHeight="1" x14ac:dyDescent="0.2">
      <c r="B39" s="1" t="s">
        <v>543</v>
      </c>
      <c r="C39" s="197">
        <v>242.14744900000002</v>
      </c>
      <c r="D39" s="197">
        <v>1.5798000000000006E-2</v>
      </c>
      <c r="E39" s="197">
        <v>0</v>
      </c>
      <c r="F39" s="197">
        <v>0.18300899999999992</v>
      </c>
      <c r="G39" s="197">
        <v>10.792939999999998</v>
      </c>
      <c r="H39" s="197">
        <v>7.5100000000000004E-4</v>
      </c>
    </row>
    <row r="40" spans="1:8" ht="12" customHeight="1" x14ac:dyDescent="0.2">
      <c r="B40" s="1" t="s">
        <v>544</v>
      </c>
      <c r="C40" s="197">
        <v>30.193752000000003</v>
      </c>
      <c r="D40" s="197">
        <v>0</v>
      </c>
      <c r="E40" s="197">
        <v>0</v>
      </c>
      <c r="F40" s="197">
        <v>0</v>
      </c>
      <c r="G40" s="197">
        <v>0</v>
      </c>
      <c r="H40" s="197">
        <v>0</v>
      </c>
    </row>
    <row r="41" spans="1:8" ht="12" customHeight="1" x14ac:dyDescent="0.2">
      <c r="B41" s="1" t="s">
        <v>545</v>
      </c>
      <c r="C41" s="197">
        <v>618.5102999999998</v>
      </c>
      <c r="D41" s="197">
        <v>1.092886</v>
      </c>
      <c r="E41" s="197">
        <v>0</v>
      </c>
      <c r="F41" s="197">
        <v>0.20052199999999998</v>
      </c>
      <c r="G41" s="197">
        <v>9.0045380000000002</v>
      </c>
      <c r="H41" s="197">
        <v>6.5754999999999994E-2</v>
      </c>
    </row>
    <row r="42" spans="1:8" ht="12" customHeight="1" x14ac:dyDescent="0.2">
      <c r="A42" s="133"/>
      <c r="B42" s="1" t="s">
        <v>546</v>
      </c>
      <c r="C42" s="197">
        <v>177.91369299999994</v>
      </c>
      <c r="D42" s="197">
        <v>0.94173600000000013</v>
      </c>
      <c r="E42" s="197">
        <v>0</v>
      </c>
      <c r="F42" s="197">
        <v>2.6747539999999996</v>
      </c>
      <c r="G42" s="197">
        <v>20.453366999999989</v>
      </c>
      <c r="H42" s="197">
        <v>5.2982000000000001E-2</v>
      </c>
    </row>
    <row r="43" spans="1:8" ht="12" customHeight="1" x14ac:dyDescent="0.2">
      <c r="A43" s="133"/>
      <c r="B43" s="1" t="s">
        <v>547</v>
      </c>
      <c r="C43" s="197">
        <v>23.128563999999997</v>
      </c>
      <c r="D43" s="197">
        <v>2.6928999999999995E-2</v>
      </c>
      <c r="E43" s="197">
        <v>0</v>
      </c>
      <c r="F43" s="197">
        <v>0</v>
      </c>
      <c r="G43" s="197">
        <v>6.5452640000000022</v>
      </c>
      <c r="H43" s="197">
        <v>0</v>
      </c>
    </row>
    <row r="44" spans="1:8" ht="12" customHeight="1" x14ac:dyDescent="0.2">
      <c r="A44" s="199"/>
      <c r="B44" s="1" t="s">
        <v>548</v>
      </c>
      <c r="C44" s="197">
        <v>31.966515000000012</v>
      </c>
      <c r="D44" s="197">
        <v>0</v>
      </c>
      <c r="E44" s="197">
        <v>0</v>
      </c>
      <c r="F44" s="197">
        <v>0</v>
      </c>
      <c r="G44" s="197">
        <v>5.3746549999999971</v>
      </c>
      <c r="H44" s="197">
        <v>0</v>
      </c>
    </row>
    <row r="45" spans="1:8" ht="12" customHeight="1" x14ac:dyDescent="0.2">
      <c r="A45" s="199"/>
      <c r="B45" s="1" t="s">
        <v>550</v>
      </c>
      <c r="C45" s="197">
        <v>60.413697999999989</v>
      </c>
      <c r="D45" s="197">
        <v>3.6600000000000001E-4</v>
      </c>
      <c r="E45" s="197">
        <v>0</v>
      </c>
      <c r="F45" s="197">
        <v>0</v>
      </c>
      <c r="G45" s="197">
        <v>6.7791170000000012</v>
      </c>
      <c r="H45" s="197">
        <v>0</v>
      </c>
    </row>
    <row r="46" spans="1:8" ht="12" customHeight="1" x14ac:dyDescent="0.2">
      <c r="A46" s="199"/>
      <c r="B46" s="1" t="s">
        <v>551</v>
      </c>
      <c r="C46" s="197">
        <v>346254.45857800008</v>
      </c>
      <c r="D46" s="197">
        <v>6923.5334660000035</v>
      </c>
      <c r="E46" s="197">
        <v>2.3381160000000003</v>
      </c>
      <c r="F46" s="197">
        <v>782.06959599999971</v>
      </c>
      <c r="G46" s="197">
        <v>12815.286886999995</v>
      </c>
      <c r="H46" s="197">
        <v>907.70848500000011</v>
      </c>
    </row>
    <row r="47" spans="1:8" ht="12" customHeight="1" x14ac:dyDescent="0.2">
      <c r="A47" s="199"/>
      <c r="B47" s="1" t="s">
        <v>552</v>
      </c>
      <c r="C47" s="197">
        <v>8.0355249999999998</v>
      </c>
      <c r="D47" s="197">
        <v>0.57969999999999999</v>
      </c>
      <c r="E47" s="197">
        <v>0</v>
      </c>
      <c r="F47" s="197">
        <v>0</v>
      </c>
      <c r="G47" s="197">
        <v>4.1027139999999989</v>
      </c>
      <c r="H47" s="197">
        <v>0</v>
      </c>
    </row>
    <row r="48" spans="1:8" ht="12" customHeight="1" x14ac:dyDescent="0.2">
      <c r="A48" s="199"/>
      <c r="B48" s="1" t="s">
        <v>554</v>
      </c>
      <c r="C48" s="197">
        <v>1769.4265010000006</v>
      </c>
      <c r="D48" s="197">
        <v>0</v>
      </c>
      <c r="E48" s="197">
        <v>0</v>
      </c>
      <c r="F48" s="197">
        <v>0.113703</v>
      </c>
      <c r="G48" s="197">
        <v>42.129226999999986</v>
      </c>
      <c r="H48" s="197">
        <v>0</v>
      </c>
    </row>
    <row r="49" spans="1:9" ht="12" customHeight="1" x14ac:dyDescent="0.2">
      <c r="A49" s="199"/>
      <c r="B49" s="1" t="s">
        <v>555</v>
      </c>
      <c r="C49" s="197">
        <v>3574.0669869999997</v>
      </c>
      <c r="D49" s="197">
        <v>41.529885000000014</v>
      </c>
      <c r="E49" s="197">
        <v>0</v>
      </c>
      <c r="F49" s="197">
        <v>21.731692999999996</v>
      </c>
      <c r="G49" s="197">
        <v>354.01984499999998</v>
      </c>
      <c r="H49" s="197">
        <v>0.81897399999999998</v>
      </c>
    </row>
    <row r="50" spans="1:9" ht="12" customHeight="1" x14ac:dyDescent="0.2">
      <c r="A50" s="199"/>
      <c r="B50" s="1" t="s">
        <v>556</v>
      </c>
      <c r="C50" s="197">
        <v>1397.2864510000002</v>
      </c>
      <c r="D50" s="197">
        <v>5.0899260000000002</v>
      </c>
      <c r="E50" s="197">
        <v>0</v>
      </c>
      <c r="F50" s="197">
        <v>0.21231799999999998</v>
      </c>
      <c r="G50" s="197">
        <v>77.870091000000002</v>
      </c>
      <c r="H50" s="197">
        <v>0.26646199999999998</v>
      </c>
    </row>
    <row r="51" spans="1:9" ht="12" customHeight="1" x14ac:dyDescent="0.2">
      <c r="A51" s="199"/>
      <c r="B51" s="1" t="s">
        <v>557</v>
      </c>
      <c r="C51" s="197">
        <v>39933.98621000001</v>
      </c>
      <c r="D51" s="197">
        <v>1047.5752830000006</v>
      </c>
      <c r="E51" s="197">
        <v>20.786399999999997</v>
      </c>
      <c r="F51" s="197">
        <v>247.65391599999995</v>
      </c>
      <c r="G51" s="197">
        <v>3922.9373479999986</v>
      </c>
      <c r="H51" s="197">
        <v>379.17945499999996</v>
      </c>
    </row>
    <row r="52" spans="1:9" ht="12" customHeight="1" x14ac:dyDescent="0.2">
      <c r="B52" s="1" t="s">
        <v>558</v>
      </c>
      <c r="C52" s="197">
        <v>1157.8318360000007</v>
      </c>
      <c r="D52" s="197">
        <v>0.100428</v>
      </c>
      <c r="E52" s="197">
        <v>0</v>
      </c>
      <c r="F52" s="197">
        <v>0</v>
      </c>
      <c r="G52" s="197">
        <v>0.10786200000000001</v>
      </c>
      <c r="H52" s="197">
        <v>6.2584000000000001E-2</v>
      </c>
    </row>
    <row r="53" spans="1:9" ht="12" customHeight="1" x14ac:dyDescent="0.2">
      <c r="B53" s="1" t="s">
        <v>559</v>
      </c>
      <c r="C53" s="197">
        <v>313.42346900000018</v>
      </c>
      <c r="D53" s="197">
        <v>0</v>
      </c>
      <c r="E53" s="197">
        <v>0</v>
      </c>
      <c r="F53" s="197">
        <v>0</v>
      </c>
      <c r="G53" s="197">
        <v>82.527806000000027</v>
      </c>
      <c r="H53" s="197">
        <v>0</v>
      </c>
    </row>
    <row r="54" spans="1:9" ht="12" customHeight="1" x14ac:dyDescent="0.2">
      <c r="B54" s="1" t="s">
        <v>560</v>
      </c>
      <c r="C54" s="197">
        <v>1073.8236460000001</v>
      </c>
      <c r="D54" s="197">
        <v>2.3524159999999998</v>
      </c>
      <c r="E54" s="197">
        <v>0</v>
      </c>
      <c r="F54" s="197">
        <v>0.41581299999999999</v>
      </c>
      <c r="G54" s="197">
        <v>30.271466</v>
      </c>
      <c r="H54" s="197">
        <v>1.7986329999999999</v>
      </c>
    </row>
    <row r="55" spans="1:9" ht="12" customHeight="1" x14ac:dyDescent="0.2">
      <c r="B55" s="1" t="s">
        <v>561</v>
      </c>
      <c r="C55" s="197">
        <v>777134.64374999946</v>
      </c>
      <c r="D55" s="197">
        <v>11962.250500000002</v>
      </c>
      <c r="E55" s="197">
        <v>61.530249999999953</v>
      </c>
      <c r="F55" s="197">
        <v>3692.4817500000008</v>
      </c>
      <c r="G55" s="197">
        <v>44218.288749999992</v>
      </c>
      <c r="H55" s="197">
        <v>2166.1222500000003</v>
      </c>
    </row>
    <row r="56" spans="1:9" s="207" customFormat="1" ht="15.75" customHeight="1" x14ac:dyDescent="0.2">
      <c r="B56" s="200" t="s">
        <v>562</v>
      </c>
      <c r="C56" s="208">
        <v>368916.77272700024</v>
      </c>
      <c r="D56" s="208">
        <v>9199.1363629999923</v>
      </c>
      <c r="E56" s="208">
        <v>62.409090000000027</v>
      </c>
      <c r="F56" s="208">
        <v>3058.0000000000032</v>
      </c>
      <c r="G56" s="208">
        <v>19783.749999999996</v>
      </c>
      <c r="H56" s="208">
        <v>1673.1818180000007</v>
      </c>
    </row>
    <row r="57" spans="1:9" ht="39.950000000000003" customHeight="1" x14ac:dyDescent="0.2">
      <c r="A57" s="202" t="s">
        <v>3</v>
      </c>
      <c r="B57" s="456" t="s">
        <v>485</v>
      </c>
      <c r="C57" s="456"/>
      <c r="D57" s="456"/>
      <c r="E57" s="456"/>
      <c r="F57" s="456"/>
      <c r="G57" s="456"/>
      <c r="H57" s="456"/>
      <c r="I57" s="191"/>
    </row>
  </sheetData>
  <mergeCells count="3">
    <mergeCell ref="B1:G1"/>
    <mergeCell ref="B2:G2"/>
    <mergeCell ref="B57:H57"/>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I57"/>
  <sheetViews>
    <sheetView showGridLines="0" zoomScaleNormal="100" zoomScaleSheetLayoutView="100" workbookViewId="0"/>
  </sheetViews>
  <sheetFormatPr defaultColWidth="9.140625" defaultRowHeight="12" x14ac:dyDescent="0.2"/>
  <cols>
    <col min="1" max="1" width="1.7109375" style="2" customWidth="1"/>
    <col min="2" max="6" width="12.7109375" style="2" customWidth="1"/>
    <col min="7" max="7" width="1.7109375" style="2" customWidth="1"/>
    <col min="8" max="8" width="30.28515625" style="2" customWidth="1"/>
    <col min="9" max="10" width="1.7109375" style="2" customWidth="1"/>
    <col min="11" max="16384" width="9.140625" style="2"/>
  </cols>
  <sheetData>
    <row r="1" spans="1:9" s="74" customFormat="1" ht="16.5" customHeight="1" x14ac:dyDescent="0.3">
      <c r="A1" s="66"/>
      <c r="B1" s="453" t="s">
        <v>265</v>
      </c>
      <c r="C1" s="453"/>
      <c r="D1" s="453"/>
      <c r="E1" s="453"/>
      <c r="F1" s="453"/>
      <c r="G1" s="453"/>
      <c r="H1" s="76"/>
      <c r="I1" s="66"/>
    </row>
    <row r="2" spans="1:9" s="133" customFormat="1" ht="16.5" customHeight="1" x14ac:dyDescent="0.2">
      <c r="B2" s="455" t="s">
        <v>323</v>
      </c>
      <c r="C2" s="455"/>
      <c r="D2" s="455"/>
      <c r="E2" s="455"/>
      <c r="F2" s="455"/>
      <c r="G2" s="455"/>
      <c r="H2" s="149"/>
      <c r="I2" s="149"/>
    </row>
    <row r="3" spans="1:9" s="133" customFormat="1" ht="21" customHeight="1" x14ac:dyDescent="0.2">
      <c r="A3" s="174"/>
      <c r="B3" s="172" t="s">
        <v>563</v>
      </c>
      <c r="C3" s="172"/>
      <c r="D3" s="172"/>
      <c r="E3" s="172"/>
      <c r="F3" s="172"/>
      <c r="G3" s="172"/>
      <c r="H3" s="175" t="s">
        <v>147</v>
      </c>
      <c r="I3" s="172"/>
    </row>
    <row r="4" spans="1:9" ht="30" customHeight="1" x14ac:dyDescent="0.2">
      <c r="A4" s="176"/>
      <c r="B4" s="204" t="s">
        <v>49</v>
      </c>
      <c r="C4" s="204" t="s">
        <v>21</v>
      </c>
      <c r="D4" s="204" t="s">
        <v>45</v>
      </c>
      <c r="E4" s="204" t="s">
        <v>52</v>
      </c>
      <c r="F4" s="204" t="s">
        <v>141</v>
      </c>
      <c r="G4" s="181"/>
      <c r="H4" s="182"/>
      <c r="I4" s="176"/>
    </row>
    <row r="5" spans="1:9" ht="12" customHeight="1" x14ac:dyDescent="0.2">
      <c r="A5" s="183"/>
      <c r="B5" s="186">
        <v>0</v>
      </c>
      <c r="C5" s="186">
        <v>0.45919599999999999</v>
      </c>
      <c r="D5" s="186">
        <v>0</v>
      </c>
      <c r="E5" s="186">
        <v>0.49040799999999996</v>
      </c>
      <c r="F5" s="186">
        <v>0</v>
      </c>
      <c r="H5" s="187" t="s">
        <v>507</v>
      </c>
    </row>
    <row r="6" spans="1:9" ht="12" customHeight="1" x14ac:dyDescent="0.2">
      <c r="B6" s="190">
        <v>8.402999999999999E-3</v>
      </c>
      <c r="C6" s="190">
        <v>23213.690797000007</v>
      </c>
      <c r="D6" s="190">
        <v>7.8048000000000006E-2</v>
      </c>
      <c r="E6" s="190">
        <v>0</v>
      </c>
      <c r="F6" s="190">
        <v>1148.2743780000092</v>
      </c>
      <c r="H6" s="1" t="s">
        <v>508</v>
      </c>
    </row>
    <row r="7" spans="1:9" ht="12" customHeight="1" x14ac:dyDescent="0.2">
      <c r="B7" s="190">
        <v>0</v>
      </c>
      <c r="C7" s="190">
        <v>121.37302800000001</v>
      </c>
      <c r="D7" s="190">
        <v>0</v>
      </c>
      <c r="E7" s="190">
        <v>0</v>
      </c>
      <c r="F7" s="190">
        <v>9.0505590000000211</v>
      </c>
      <c r="H7" s="1" t="s">
        <v>509</v>
      </c>
    </row>
    <row r="8" spans="1:9" ht="12" customHeight="1" x14ac:dyDescent="0.2">
      <c r="B8" s="190">
        <v>0</v>
      </c>
      <c r="C8" s="190">
        <v>153.31826499999997</v>
      </c>
      <c r="D8" s="190">
        <v>0</v>
      </c>
      <c r="E8" s="190">
        <v>7.6369999999997162E-2</v>
      </c>
      <c r="F8" s="190">
        <v>242.89274800000015</v>
      </c>
      <c r="H8" s="1" t="s">
        <v>510</v>
      </c>
    </row>
    <row r="9" spans="1:9" ht="12" customHeight="1" x14ac:dyDescent="0.2">
      <c r="B9" s="190">
        <v>0</v>
      </c>
      <c r="C9" s="190">
        <v>1760.2257950000005</v>
      </c>
      <c r="D9" s="190">
        <v>0</v>
      </c>
      <c r="E9" s="190">
        <v>0</v>
      </c>
      <c r="F9" s="190">
        <v>20.276984000000311</v>
      </c>
      <c r="H9" s="1" t="s">
        <v>511</v>
      </c>
    </row>
    <row r="10" spans="1:9" ht="12" customHeight="1" x14ac:dyDescent="0.2">
      <c r="B10" s="190">
        <v>0</v>
      </c>
      <c r="C10" s="190">
        <v>1721.0663790000001</v>
      </c>
      <c r="D10" s="190">
        <v>0</v>
      </c>
      <c r="E10" s="190">
        <v>0</v>
      </c>
      <c r="F10" s="190">
        <v>40.055163999999877</v>
      </c>
      <c r="H10" s="1" t="s">
        <v>512</v>
      </c>
    </row>
    <row r="11" spans="1:9" ht="12" customHeight="1" x14ac:dyDescent="0.2">
      <c r="B11" s="190">
        <v>0</v>
      </c>
      <c r="C11" s="190">
        <v>0.12389500000000001</v>
      </c>
      <c r="D11" s="190">
        <v>0</v>
      </c>
      <c r="E11" s="190">
        <v>6.9157999999999942E-2</v>
      </c>
      <c r="F11" s="190">
        <v>0</v>
      </c>
      <c r="H11" s="1" t="s">
        <v>513</v>
      </c>
    </row>
    <row r="12" spans="1:9" ht="12" customHeight="1" x14ac:dyDescent="0.2">
      <c r="B12" s="190">
        <v>0</v>
      </c>
      <c r="C12" s="190">
        <v>17884.356617000009</v>
      </c>
      <c r="D12" s="190">
        <v>0</v>
      </c>
      <c r="E12" s="190">
        <v>0</v>
      </c>
      <c r="F12" s="190">
        <v>106.92470599999433</v>
      </c>
      <c r="H12" s="1" t="s">
        <v>514</v>
      </c>
    </row>
    <row r="13" spans="1:9" ht="12" customHeight="1" x14ac:dyDescent="0.2">
      <c r="B13" s="190">
        <v>0</v>
      </c>
      <c r="C13" s="190">
        <v>38.185997999999998</v>
      </c>
      <c r="D13" s="190">
        <v>0</v>
      </c>
      <c r="E13" s="190">
        <v>23.327646999999999</v>
      </c>
      <c r="F13" s="190">
        <v>0</v>
      </c>
      <c r="H13" s="1" t="s">
        <v>515</v>
      </c>
    </row>
    <row r="14" spans="1:9" ht="12" customHeight="1" x14ac:dyDescent="0.2">
      <c r="B14" s="190">
        <v>4.7609999999999996E-3</v>
      </c>
      <c r="C14" s="190">
        <v>12490.233644999998</v>
      </c>
      <c r="D14" s="190">
        <v>8.8599999999999996E-4</v>
      </c>
      <c r="E14" s="190">
        <v>708.37240500000189</v>
      </c>
      <c r="F14" s="190">
        <v>202.01602199999434</v>
      </c>
      <c r="H14" s="1" t="s">
        <v>516</v>
      </c>
    </row>
    <row r="15" spans="1:9" ht="12" customHeight="1" x14ac:dyDescent="0.2">
      <c r="B15" s="190">
        <v>2.72E-4</v>
      </c>
      <c r="C15" s="190">
        <v>4700.2161830000023</v>
      </c>
      <c r="D15" s="190">
        <v>0.62409599999999987</v>
      </c>
      <c r="E15" s="190">
        <v>212.53885499999888</v>
      </c>
      <c r="F15" s="190">
        <v>24.883884000001672</v>
      </c>
      <c r="H15" s="1" t="s">
        <v>517</v>
      </c>
    </row>
    <row r="16" spans="1:9" ht="12" customHeight="1" x14ac:dyDescent="0.2">
      <c r="B16" s="190">
        <v>0</v>
      </c>
      <c r="C16" s="190">
        <v>13.499902000000001</v>
      </c>
      <c r="D16" s="190">
        <v>0</v>
      </c>
      <c r="E16" s="190">
        <v>2.0019400000000012</v>
      </c>
      <c r="F16" s="190">
        <v>0</v>
      </c>
      <c r="H16" s="1" t="s">
        <v>518</v>
      </c>
    </row>
    <row r="17" spans="2:8" ht="12" customHeight="1" x14ac:dyDescent="0.2">
      <c r="B17" s="190">
        <v>0</v>
      </c>
      <c r="C17" s="190">
        <v>38.347091000000006</v>
      </c>
      <c r="D17" s="190">
        <v>0</v>
      </c>
      <c r="E17" s="190">
        <v>0.65895100000000184</v>
      </c>
      <c r="F17" s="190">
        <v>2.8647360000000077</v>
      </c>
      <c r="H17" s="1" t="s">
        <v>519</v>
      </c>
    </row>
    <row r="18" spans="2:8" ht="12" customHeight="1" x14ac:dyDescent="0.2">
      <c r="B18" s="190">
        <v>0.19040299999999999</v>
      </c>
      <c r="C18" s="190">
        <v>2964.0609019999988</v>
      </c>
      <c r="D18" s="190">
        <v>9.4245999999999996E-2</v>
      </c>
      <c r="E18" s="190">
        <v>85.800541999998131</v>
      </c>
      <c r="F18" s="190">
        <v>267.72324300000309</v>
      </c>
      <c r="H18" s="1" t="s">
        <v>520</v>
      </c>
    </row>
    <row r="19" spans="2:8" ht="12" customHeight="1" x14ac:dyDescent="0.2">
      <c r="B19" s="190">
        <v>0</v>
      </c>
      <c r="C19" s="190">
        <v>45.010801000000022</v>
      </c>
      <c r="D19" s="190">
        <v>0</v>
      </c>
      <c r="E19" s="190">
        <v>0</v>
      </c>
      <c r="F19" s="190">
        <v>0.20312400000003095</v>
      </c>
      <c r="H19" s="1" t="s">
        <v>522</v>
      </c>
    </row>
    <row r="20" spans="2:8" ht="12" customHeight="1" x14ac:dyDescent="0.2">
      <c r="B20" s="190">
        <v>0.63654499999999992</v>
      </c>
      <c r="C20" s="190">
        <v>23397.089173000026</v>
      </c>
      <c r="D20" s="190">
        <v>1.0853030000000006</v>
      </c>
      <c r="E20" s="190">
        <v>0</v>
      </c>
      <c r="F20" s="190">
        <v>470.52877899996383</v>
      </c>
      <c r="H20" s="1" t="s">
        <v>523</v>
      </c>
    </row>
    <row r="21" spans="2:8" ht="12" customHeight="1" x14ac:dyDescent="0.2">
      <c r="B21" s="190">
        <v>161.52369999999993</v>
      </c>
      <c r="C21" s="190">
        <v>21802.964261000012</v>
      </c>
      <c r="D21" s="190">
        <v>38.028091000000003</v>
      </c>
      <c r="E21" s="190">
        <v>0</v>
      </c>
      <c r="F21" s="190">
        <v>2281.7479600000079</v>
      </c>
      <c r="H21" s="1" t="s">
        <v>524</v>
      </c>
    </row>
    <row r="22" spans="2:8" ht="12" customHeight="1" x14ac:dyDescent="0.2">
      <c r="B22" s="190">
        <v>0</v>
      </c>
      <c r="C22" s="190">
        <v>32.217088000000004</v>
      </c>
      <c r="D22" s="190">
        <v>0</v>
      </c>
      <c r="E22" s="190">
        <v>0</v>
      </c>
      <c r="F22" s="190">
        <v>0.60293300000000727</v>
      </c>
      <c r="H22" s="1" t="s">
        <v>525</v>
      </c>
    </row>
    <row r="23" spans="2:8" ht="12" customHeight="1" x14ac:dyDescent="0.2">
      <c r="B23" s="190">
        <v>4.3921840000000012</v>
      </c>
      <c r="C23" s="190">
        <v>84924.051525999879</v>
      </c>
      <c r="D23" s="190">
        <v>25.023735999999996</v>
      </c>
      <c r="E23" s="190">
        <v>533.70970999999554</v>
      </c>
      <c r="F23" s="190">
        <v>2020.0640540001623</v>
      </c>
      <c r="H23" s="1" t="s">
        <v>526</v>
      </c>
    </row>
    <row r="24" spans="2:8" ht="12" customHeight="1" x14ac:dyDescent="0.2">
      <c r="B24" s="190">
        <v>0</v>
      </c>
      <c r="C24" s="190">
        <v>37.411953999999987</v>
      </c>
      <c r="D24" s="190">
        <v>0</v>
      </c>
      <c r="E24" s="190">
        <v>7.3190299999999979</v>
      </c>
      <c r="F24" s="190">
        <v>7.883016000000012</v>
      </c>
      <c r="H24" s="1" t="s">
        <v>527</v>
      </c>
    </row>
    <row r="25" spans="2:8" ht="12" customHeight="1" x14ac:dyDescent="0.2">
      <c r="B25" s="190">
        <v>0</v>
      </c>
      <c r="C25" s="190">
        <v>1839.9742589999998</v>
      </c>
      <c r="D25" s="190">
        <v>0</v>
      </c>
      <c r="E25" s="190">
        <v>86.791675999999825</v>
      </c>
      <c r="F25" s="190">
        <v>11.394454000000678</v>
      </c>
      <c r="H25" s="1" t="s">
        <v>528</v>
      </c>
    </row>
    <row r="26" spans="2:8" ht="12" customHeight="1" x14ac:dyDescent="0.2">
      <c r="B26" s="190">
        <v>0</v>
      </c>
      <c r="C26" s="190">
        <v>336.91767300000015</v>
      </c>
      <c r="D26" s="190">
        <v>0</v>
      </c>
      <c r="E26" s="190">
        <v>74.919643999999948</v>
      </c>
      <c r="F26" s="190">
        <v>21.561821000000293</v>
      </c>
      <c r="H26" s="1" t="s">
        <v>529</v>
      </c>
    </row>
    <row r="27" spans="2:8" ht="12" customHeight="1" x14ac:dyDescent="0.2">
      <c r="B27" s="190"/>
      <c r="C27" s="190"/>
      <c r="D27" s="190"/>
      <c r="E27" s="190"/>
      <c r="F27" s="190"/>
      <c r="H27" s="1" t="s">
        <v>530</v>
      </c>
    </row>
    <row r="28" spans="2:8" ht="12" customHeight="1" x14ac:dyDescent="0.2">
      <c r="B28" s="190">
        <v>0</v>
      </c>
      <c r="C28" s="190">
        <v>0</v>
      </c>
      <c r="D28" s="190">
        <v>0</v>
      </c>
      <c r="E28" s="190">
        <v>11.612160999999995</v>
      </c>
      <c r="F28" s="190">
        <v>0</v>
      </c>
      <c r="H28" s="1" t="s">
        <v>531</v>
      </c>
    </row>
    <row r="29" spans="2:8" ht="12" customHeight="1" x14ac:dyDescent="0.2">
      <c r="B29" s="190">
        <v>0</v>
      </c>
      <c r="C29" s="190">
        <v>585.52662800000007</v>
      </c>
      <c r="D29" s="190">
        <v>0</v>
      </c>
      <c r="E29" s="190">
        <v>0</v>
      </c>
      <c r="F29" s="190">
        <v>36.798368999999525</v>
      </c>
      <c r="H29" s="1" t="s">
        <v>532</v>
      </c>
    </row>
    <row r="30" spans="2:8" ht="12" customHeight="1" x14ac:dyDescent="0.2">
      <c r="B30" s="190">
        <v>1634.5913129999999</v>
      </c>
      <c r="C30" s="190">
        <v>269676.85145099973</v>
      </c>
      <c r="D30" s="190">
        <v>1623.0437610000017</v>
      </c>
      <c r="E30" s="190">
        <v>12279.160288000014</v>
      </c>
      <c r="F30" s="190">
        <v>7968.3239220003015</v>
      </c>
      <c r="H30" s="1" t="s">
        <v>533</v>
      </c>
    </row>
    <row r="31" spans="2:8" ht="12" customHeight="1" x14ac:dyDescent="0.2">
      <c r="B31" s="190">
        <v>0</v>
      </c>
      <c r="C31" s="190">
        <v>3043.2868030000018</v>
      </c>
      <c r="D31" s="190">
        <v>0</v>
      </c>
      <c r="E31" s="190">
        <v>324.13487200000054</v>
      </c>
      <c r="F31" s="190">
        <v>0.8764199999950506</v>
      </c>
      <c r="H31" s="1" t="s">
        <v>534</v>
      </c>
    </row>
    <row r="32" spans="2:8" ht="12" customHeight="1" x14ac:dyDescent="0.2">
      <c r="B32" s="190">
        <v>0</v>
      </c>
      <c r="C32" s="190">
        <v>3.19E-4</v>
      </c>
      <c r="D32" s="190">
        <v>0</v>
      </c>
      <c r="E32" s="190">
        <v>0</v>
      </c>
      <c r="F32" s="190">
        <v>0</v>
      </c>
      <c r="H32" s="1" t="s">
        <v>536</v>
      </c>
    </row>
    <row r="33" spans="2:8" ht="12" customHeight="1" x14ac:dyDescent="0.2">
      <c r="B33" s="190">
        <v>4.8278720000000002</v>
      </c>
      <c r="C33" s="190">
        <v>3615.8479830000019</v>
      </c>
      <c r="D33" s="190">
        <v>3.1298129999999995</v>
      </c>
      <c r="E33" s="190">
        <v>0</v>
      </c>
      <c r="F33" s="190">
        <v>8895.7199310000033</v>
      </c>
      <c r="H33" s="1" t="s">
        <v>537</v>
      </c>
    </row>
    <row r="34" spans="2:8" ht="12" customHeight="1" x14ac:dyDescent="0.2">
      <c r="B34" s="190">
        <v>0</v>
      </c>
      <c r="C34" s="190">
        <v>851.8338369999999</v>
      </c>
      <c r="D34" s="190">
        <v>0</v>
      </c>
      <c r="E34" s="190">
        <v>19.410984999999982</v>
      </c>
      <c r="F34" s="190">
        <v>5.3575480000000653</v>
      </c>
      <c r="H34" s="1" t="s">
        <v>538</v>
      </c>
    </row>
    <row r="35" spans="2:8" ht="12" customHeight="1" x14ac:dyDescent="0.2">
      <c r="B35" s="190">
        <v>0</v>
      </c>
      <c r="C35" s="190">
        <v>1.000348</v>
      </c>
      <c r="D35" s="190">
        <v>0</v>
      </c>
      <c r="E35" s="190">
        <v>0</v>
      </c>
      <c r="F35" s="190">
        <v>1.0996999999999924E-2</v>
      </c>
      <c r="H35" s="1" t="s">
        <v>539</v>
      </c>
    </row>
    <row r="36" spans="2:8" ht="12" customHeight="1" x14ac:dyDescent="0.2">
      <c r="B36" s="190">
        <v>0</v>
      </c>
      <c r="C36" s="190">
        <v>54.569152999999986</v>
      </c>
      <c r="D36" s="190">
        <v>0</v>
      </c>
      <c r="E36" s="190">
        <v>8.0008509999999831</v>
      </c>
      <c r="F36" s="190">
        <v>5.000000000002558E-2</v>
      </c>
      <c r="H36" s="1" t="s">
        <v>540</v>
      </c>
    </row>
    <row r="37" spans="2:8" ht="12" customHeight="1" x14ac:dyDescent="0.2">
      <c r="B37" s="190">
        <v>0</v>
      </c>
      <c r="C37" s="190">
        <v>4223.1455440000018</v>
      </c>
      <c r="D37" s="190">
        <v>0</v>
      </c>
      <c r="E37" s="190">
        <v>0</v>
      </c>
      <c r="F37" s="190">
        <v>21.845036999998229</v>
      </c>
      <c r="H37" s="1" t="s">
        <v>541</v>
      </c>
    </row>
    <row r="38" spans="2:8" ht="12" customHeight="1" x14ac:dyDescent="0.2">
      <c r="B38" s="190">
        <v>0</v>
      </c>
      <c r="C38" s="190">
        <v>217.41662399999993</v>
      </c>
      <c r="D38" s="190">
        <v>3.0609999999999999E-3</v>
      </c>
      <c r="E38" s="190">
        <v>0</v>
      </c>
      <c r="F38" s="190">
        <v>1.1128260000002115</v>
      </c>
      <c r="H38" s="1" t="s">
        <v>542</v>
      </c>
    </row>
    <row r="39" spans="2:8" ht="12" customHeight="1" x14ac:dyDescent="0.2">
      <c r="B39" s="190">
        <v>0</v>
      </c>
      <c r="C39" s="190">
        <v>125.25018100000003</v>
      </c>
      <c r="D39" s="190">
        <v>0.21052599999999999</v>
      </c>
      <c r="E39" s="190">
        <v>101.15606200000008</v>
      </c>
      <c r="F39" s="190">
        <v>4.5381819999999493</v>
      </c>
      <c r="H39" s="1" t="s">
        <v>543</v>
      </c>
    </row>
    <row r="40" spans="2:8" ht="12" customHeight="1" x14ac:dyDescent="0.2">
      <c r="B40" s="190">
        <v>0</v>
      </c>
      <c r="C40" s="190">
        <v>28.724465999999993</v>
      </c>
      <c r="D40" s="190">
        <v>0</v>
      </c>
      <c r="E40" s="190">
        <v>1.4692859999999968</v>
      </c>
      <c r="F40" s="190">
        <v>0</v>
      </c>
      <c r="H40" s="1" t="s">
        <v>544</v>
      </c>
    </row>
    <row r="41" spans="2:8" ht="12" customHeight="1" x14ac:dyDescent="0.2">
      <c r="B41" s="190">
        <v>0</v>
      </c>
      <c r="C41" s="190">
        <v>492.66329899999994</v>
      </c>
      <c r="D41" s="190">
        <v>0</v>
      </c>
      <c r="E41" s="190">
        <v>115.33478700000001</v>
      </c>
      <c r="F41" s="190">
        <v>0.14851299999986622</v>
      </c>
      <c r="H41" s="1" t="s">
        <v>545</v>
      </c>
    </row>
    <row r="42" spans="2:8" ht="12" customHeight="1" x14ac:dyDescent="0.2">
      <c r="B42" s="190">
        <v>0</v>
      </c>
      <c r="C42" s="190">
        <v>136.05014099999997</v>
      </c>
      <c r="D42" s="190">
        <v>0</v>
      </c>
      <c r="E42" s="190">
        <v>7.6402539999999703</v>
      </c>
      <c r="F42" s="190">
        <v>10.100459000000001</v>
      </c>
      <c r="H42" s="1" t="s">
        <v>546</v>
      </c>
    </row>
    <row r="43" spans="2:8" ht="12" customHeight="1" x14ac:dyDescent="0.2">
      <c r="B43" s="190">
        <v>0</v>
      </c>
      <c r="C43" s="190">
        <v>14.638632000000003</v>
      </c>
      <c r="D43" s="190">
        <v>0</v>
      </c>
      <c r="E43" s="190">
        <v>0</v>
      </c>
      <c r="F43" s="190">
        <v>1.9177389999999903</v>
      </c>
      <c r="H43" s="1" t="s">
        <v>547</v>
      </c>
    </row>
    <row r="44" spans="2:8" ht="12" customHeight="1" x14ac:dyDescent="0.2">
      <c r="B44" s="190">
        <v>0</v>
      </c>
      <c r="C44" s="190">
        <v>4.125407</v>
      </c>
      <c r="D44" s="190">
        <v>0</v>
      </c>
      <c r="E44" s="190">
        <v>0.45556900000000411</v>
      </c>
      <c r="F44" s="190">
        <v>22.010884000000011</v>
      </c>
      <c r="H44" s="1" t="s">
        <v>548</v>
      </c>
    </row>
    <row r="45" spans="2:8" ht="12" customHeight="1" x14ac:dyDescent="0.2">
      <c r="B45" s="190">
        <v>0</v>
      </c>
      <c r="C45" s="190">
        <v>45.943923000000005</v>
      </c>
      <c r="D45" s="190">
        <v>0</v>
      </c>
      <c r="E45" s="190">
        <v>2.9344789999999961</v>
      </c>
      <c r="F45" s="190">
        <v>4.7558129999999892</v>
      </c>
      <c r="H45" s="1" t="s">
        <v>550</v>
      </c>
    </row>
    <row r="46" spans="2:8" ht="12" customHeight="1" x14ac:dyDescent="0.2">
      <c r="B46" s="190">
        <v>371.73718499999995</v>
      </c>
      <c r="C46" s="190">
        <v>308532.28582799988</v>
      </c>
      <c r="D46" s="190">
        <v>144.752014</v>
      </c>
      <c r="E46" s="190">
        <v>1143.3972370000556</v>
      </c>
      <c r="F46" s="190">
        <v>14631.349764000101</v>
      </c>
      <c r="H46" s="1" t="s">
        <v>551</v>
      </c>
    </row>
    <row r="47" spans="2:8" ht="12" customHeight="1" x14ac:dyDescent="0.2">
      <c r="B47" s="190">
        <v>0</v>
      </c>
      <c r="C47" s="190">
        <v>3.331315</v>
      </c>
      <c r="D47" s="190">
        <v>0</v>
      </c>
      <c r="E47" s="190">
        <v>0</v>
      </c>
      <c r="F47" s="190">
        <v>2.1796000000001925E-2</v>
      </c>
      <c r="H47" s="1" t="s">
        <v>552</v>
      </c>
    </row>
    <row r="48" spans="2:8" ht="12" customHeight="1" x14ac:dyDescent="0.2">
      <c r="B48" s="190">
        <v>0</v>
      </c>
      <c r="C48" s="190">
        <v>655.16985299999999</v>
      </c>
      <c r="D48" s="190">
        <v>8.5752739999999967</v>
      </c>
      <c r="E48" s="190">
        <v>0</v>
      </c>
      <c r="F48" s="190">
        <v>1063.4384440000006</v>
      </c>
      <c r="H48" s="1" t="s">
        <v>554</v>
      </c>
    </row>
    <row r="49" spans="1:9" ht="12" customHeight="1" x14ac:dyDescent="0.2">
      <c r="B49" s="190">
        <v>0</v>
      </c>
      <c r="C49" s="190">
        <v>3068.1056780000022</v>
      </c>
      <c r="D49" s="190">
        <v>0.31054399999999999</v>
      </c>
      <c r="E49" s="190">
        <v>0</v>
      </c>
      <c r="F49" s="190">
        <v>87.550367999997434</v>
      </c>
      <c r="H49" s="1" t="s">
        <v>555</v>
      </c>
    </row>
    <row r="50" spans="1:9" ht="12" customHeight="1" x14ac:dyDescent="0.2">
      <c r="B50" s="190">
        <v>0</v>
      </c>
      <c r="C50" s="190">
        <v>920.86751000000015</v>
      </c>
      <c r="D50" s="190">
        <v>0</v>
      </c>
      <c r="E50" s="190">
        <v>53.542480999999498</v>
      </c>
      <c r="F50" s="190">
        <v>339.43766300000038</v>
      </c>
      <c r="H50" s="1" t="s">
        <v>556</v>
      </c>
    </row>
    <row r="51" spans="1:9" ht="12" customHeight="1" x14ac:dyDescent="0.2">
      <c r="B51" s="190">
        <v>133.74273099999996</v>
      </c>
      <c r="C51" s="190">
        <v>29831.972996999993</v>
      </c>
      <c r="D51" s="190">
        <v>50.967896999999965</v>
      </c>
      <c r="E51" s="190">
        <v>1900.8880449999851</v>
      </c>
      <c r="F51" s="190">
        <v>2398.2821380000314</v>
      </c>
      <c r="H51" s="1" t="s">
        <v>557</v>
      </c>
    </row>
    <row r="52" spans="1:9" ht="12" customHeight="1" x14ac:dyDescent="0.2">
      <c r="B52" s="190">
        <v>0</v>
      </c>
      <c r="C52" s="190">
        <v>744.51172900000029</v>
      </c>
      <c r="D52" s="190">
        <v>0</v>
      </c>
      <c r="E52" s="190">
        <v>412.31482200000005</v>
      </c>
      <c r="F52" s="190">
        <v>0.73441100000036386</v>
      </c>
      <c r="H52" s="1" t="s">
        <v>558</v>
      </c>
    </row>
    <row r="53" spans="1:9" ht="12" customHeight="1" x14ac:dyDescent="0.2">
      <c r="B53" s="190">
        <v>1.9986589999999995</v>
      </c>
      <c r="C53" s="190">
        <v>158.35526900000008</v>
      </c>
      <c r="D53" s="190">
        <v>0</v>
      </c>
      <c r="E53" s="190">
        <v>0</v>
      </c>
      <c r="F53" s="190">
        <v>70.541735000000074</v>
      </c>
      <c r="H53" s="1" t="s">
        <v>559</v>
      </c>
    </row>
    <row r="54" spans="1:9" ht="12" customHeight="1" x14ac:dyDescent="0.2">
      <c r="B54" s="190">
        <v>6.2509999999999996E-3</v>
      </c>
      <c r="C54" s="190">
        <v>952.58716300000037</v>
      </c>
      <c r="D54" s="190">
        <v>4.6200000000000006E-4</v>
      </c>
      <c r="E54" s="190">
        <v>16.397825000000012</v>
      </c>
      <c r="F54" s="190">
        <v>69.993616999999745</v>
      </c>
      <c r="H54" s="1" t="s">
        <v>560</v>
      </c>
    </row>
    <row r="55" spans="1:9" ht="12" customHeight="1" x14ac:dyDescent="0.2">
      <c r="B55" s="190">
        <v>549.45700000000022</v>
      </c>
      <c r="C55" s="190">
        <v>678904.12725000025</v>
      </c>
      <c r="D55" s="190">
        <v>379.85274999999973</v>
      </c>
      <c r="E55" s="190">
        <v>19853.694500000216</v>
      </c>
      <c r="F55" s="190">
        <v>15346.838749999064</v>
      </c>
      <c r="H55" s="1" t="s">
        <v>561</v>
      </c>
    </row>
    <row r="56" spans="1:9" ht="17.25" customHeight="1" x14ac:dyDescent="0.2">
      <c r="A56" s="176"/>
      <c r="B56" s="205">
        <v>13.090908999999995</v>
      </c>
      <c r="C56" s="205">
        <v>317970.09090900008</v>
      </c>
      <c r="D56" s="205">
        <v>125.90908999999999</v>
      </c>
      <c r="E56" s="205">
        <v>0</v>
      </c>
      <c r="F56" s="205">
        <v>17031.204548000183</v>
      </c>
      <c r="H56" s="200" t="s">
        <v>562</v>
      </c>
    </row>
    <row r="57" spans="1:9" ht="39.950000000000003" customHeight="1" x14ac:dyDescent="0.2">
      <c r="A57" s="191"/>
      <c r="B57" s="456" t="s">
        <v>486</v>
      </c>
      <c r="C57" s="456"/>
      <c r="D57" s="456"/>
      <c r="E57" s="456"/>
      <c r="F57" s="456"/>
      <c r="G57" s="456"/>
      <c r="H57" s="456"/>
      <c r="I57" s="191"/>
    </row>
  </sheetData>
  <mergeCells count="3">
    <mergeCell ref="B1:G1"/>
    <mergeCell ref="B2:G2"/>
    <mergeCell ref="B57:H57"/>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H57"/>
  <sheetViews>
    <sheetView showGridLines="0" zoomScaleNormal="100" zoomScaleSheetLayoutView="100" workbookViewId="0"/>
  </sheetViews>
  <sheetFormatPr defaultColWidth="9.140625" defaultRowHeight="12" x14ac:dyDescent="0.2"/>
  <cols>
    <col min="1" max="1" width="1.7109375" style="2" customWidth="1"/>
    <col min="2" max="2" width="32.5703125" style="2" customWidth="1"/>
    <col min="3" max="7" width="12.7109375" style="2" customWidth="1"/>
    <col min="8" max="8" width="1.7109375" style="2" customWidth="1"/>
    <col min="9" max="16384" width="9.140625" style="2"/>
  </cols>
  <sheetData>
    <row r="1" spans="1:8" s="74" customFormat="1" ht="16.5" x14ac:dyDescent="0.3">
      <c r="A1" s="132"/>
      <c r="B1" s="453" t="s">
        <v>265</v>
      </c>
      <c r="C1" s="453"/>
      <c r="D1" s="453"/>
      <c r="E1" s="453"/>
      <c r="F1" s="453"/>
      <c r="G1" s="453"/>
      <c r="H1" s="66"/>
    </row>
    <row r="2" spans="1:8" s="133" customFormat="1" ht="16.5" customHeight="1" x14ac:dyDescent="0.2">
      <c r="B2" s="133" t="s">
        <v>324</v>
      </c>
    </row>
    <row r="3" spans="1:8" s="133" customFormat="1" ht="21" customHeight="1" x14ac:dyDescent="0.2">
      <c r="A3" s="174"/>
      <c r="B3" s="172" t="s">
        <v>563</v>
      </c>
      <c r="C3" s="172"/>
      <c r="D3" s="172"/>
      <c r="E3" s="172"/>
      <c r="F3" s="172"/>
      <c r="G3" s="175" t="s">
        <v>148</v>
      </c>
    </row>
    <row r="4" spans="1:8" ht="30" customHeight="1" x14ac:dyDescent="0.2">
      <c r="A4" s="182"/>
      <c r="B4" s="192"/>
      <c r="C4" s="193" t="s">
        <v>22</v>
      </c>
      <c r="D4" s="193" t="s">
        <v>28</v>
      </c>
      <c r="E4" s="193" t="s">
        <v>27</v>
      </c>
      <c r="F4" s="193" t="s">
        <v>26</v>
      </c>
      <c r="G4" s="194" t="s">
        <v>23</v>
      </c>
      <c r="H4" s="191"/>
    </row>
    <row r="5" spans="1:8" ht="12" customHeight="1" x14ac:dyDescent="0.25">
      <c r="A5" s="195"/>
      <c r="B5" s="187" t="s">
        <v>507</v>
      </c>
      <c r="C5" s="196">
        <v>1341.6803540000001</v>
      </c>
      <c r="D5" s="196">
        <v>9.0200000000000002E-4</v>
      </c>
      <c r="E5" s="196">
        <v>0.132461</v>
      </c>
      <c r="F5" s="196">
        <v>0.71791200000000011</v>
      </c>
      <c r="G5" s="196">
        <v>25.680376999999996</v>
      </c>
      <c r="H5" s="184"/>
    </row>
    <row r="6" spans="1:8" ht="12" customHeight="1" x14ac:dyDescent="0.2">
      <c r="A6" s="133"/>
      <c r="B6" s="1" t="s">
        <v>508</v>
      </c>
      <c r="C6" s="197">
        <v>93702.663686000044</v>
      </c>
      <c r="D6" s="197">
        <v>0</v>
      </c>
      <c r="E6" s="197">
        <v>476.50894300000004</v>
      </c>
      <c r="F6" s="197">
        <v>466.30845699999998</v>
      </c>
      <c r="G6" s="197">
        <v>4317.5040700000054</v>
      </c>
      <c r="H6" s="188"/>
    </row>
    <row r="7" spans="1:8" ht="12" customHeight="1" x14ac:dyDescent="0.2">
      <c r="A7" s="133"/>
      <c r="B7" s="1" t="s">
        <v>509</v>
      </c>
      <c r="C7" s="197">
        <v>14323.054317999997</v>
      </c>
      <c r="D7" s="197">
        <v>49.545305999999975</v>
      </c>
      <c r="E7" s="197">
        <v>47.023149999999994</v>
      </c>
      <c r="F7" s="197">
        <v>877.95054799999969</v>
      </c>
      <c r="G7" s="197">
        <v>0</v>
      </c>
      <c r="H7" s="188"/>
    </row>
    <row r="8" spans="1:8" ht="12" customHeight="1" x14ac:dyDescent="0.2">
      <c r="A8" s="133"/>
      <c r="B8" s="1" t="s">
        <v>510</v>
      </c>
      <c r="C8" s="197">
        <v>322.31206900000001</v>
      </c>
      <c r="D8" s="197">
        <v>2.6979E-2</v>
      </c>
      <c r="E8" s="197">
        <v>5.8617000000000002E-2</v>
      </c>
      <c r="F8" s="197">
        <v>7.5060000000000002E-2</v>
      </c>
      <c r="G8" s="197">
        <v>1.7859579999999999</v>
      </c>
      <c r="H8" s="188"/>
    </row>
    <row r="9" spans="1:8" ht="12" customHeight="1" x14ac:dyDescent="0.2">
      <c r="A9" s="133"/>
      <c r="B9" s="1" t="s">
        <v>511</v>
      </c>
      <c r="C9" s="197">
        <v>32276.258413000003</v>
      </c>
      <c r="D9" s="197">
        <v>97.656029000000032</v>
      </c>
      <c r="E9" s="197">
        <v>136.92210299999996</v>
      </c>
      <c r="F9" s="197">
        <v>298.20976299999984</v>
      </c>
      <c r="G9" s="197">
        <v>0</v>
      </c>
      <c r="H9" s="188"/>
    </row>
    <row r="10" spans="1:8" ht="12" customHeight="1" x14ac:dyDescent="0.2">
      <c r="A10" s="133"/>
      <c r="B10" s="1" t="s">
        <v>512</v>
      </c>
      <c r="C10" s="197">
        <v>17087.443465999993</v>
      </c>
      <c r="D10" s="197">
        <v>2.3813560000000003</v>
      </c>
      <c r="E10" s="197">
        <v>6.8136970000000012</v>
      </c>
      <c r="F10" s="197">
        <v>8.9866640000000011</v>
      </c>
      <c r="G10" s="197">
        <v>679.30984599999931</v>
      </c>
      <c r="H10" s="188"/>
    </row>
    <row r="11" spans="1:8" ht="12" customHeight="1" x14ac:dyDescent="0.2">
      <c r="A11" s="133"/>
      <c r="B11" s="1" t="s">
        <v>513</v>
      </c>
      <c r="C11" s="197">
        <v>3470.2811979999992</v>
      </c>
      <c r="D11" s="197">
        <v>2.1415E-2</v>
      </c>
      <c r="E11" s="197">
        <v>0.24917</v>
      </c>
      <c r="F11" s="197">
        <v>0.52939800000000004</v>
      </c>
      <c r="G11" s="197">
        <v>3390.5606180000009</v>
      </c>
      <c r="H11" s="188"/>
    </row>
    <row r="12" spans="1:8" ht="12" customHeight="1" x14ac:dyDescent="0.2">
      <c r="A12" s="133"/>
      <c r="B12" s="1" t="s">
        <v>514</v>
      </c>
      <c r="C12" s="197">
        <v>123816.19774700011</v>
      </c>
      <c r="D12" s="197">
        <v>383.96858799999995</v>
      </c>
      <c r="E12" s="197">
        <v>0</v>
      </c>
      <c r="F12" s="197">
        <v>242.26717299999976</v>
      </c>
      <c r="G12" s="197">
        <v>2389.3209689999994</v>
      </c>
      <c r="H12" s="188"/>
    </row>
    <row r="13" spans="1:8" ht="12" customHeight="1" x14ac:dyDescent="0.2">
      <c r="A13" s="133"/>
      <c r="B13" s="1" t="s">
        <v>515</v>
      </c>
      <c r="C13" s="197">
        <v>10519.738629999996</v>
      </c>
      <c r="D13" s="197">
        <v>0.26350499999999993</v>
      </c>
      <c r="E13" s="197">
        <v>1.6123539999999998</v>
      </c>
      <c r="F13" s="197">
        <v>0.65482000000000007</v>
      </c>
      <c r="G13" s="197">
        <v>90.554338999999999</v>
      </c>
      <c r="H13" s="188"/>
    </row>
    <row r="14" spans="1:8" ht="12" customHeight="1" x14ac:dyDescent="0.2">
      <c r="A14" s="133"/>
      <c r="B14" s="1" t="s">
        <v>516</v>
      </c>
      <c r="C14" s="197">
        <v>182433.66820100008</v>
      </c>
      <c r="D14" s="197">
        <v>211.85352599999987</v>
      </c>
      <c r="E14" s="197">
        <v>50.652260999999996</v>
      </c>
      <c r="F14" s="197">
        <v>69.782120999999961</v>
      </c>
      <c r="G14" s="197">
        <v>1506.3761959999999</v>
      </c>
      <c r="H14" s="188"/>
    </row>
    <row r="15" spans="1:8" ht="12" customHeight="1" x14ac:dyDescent="0.25">
      <c r="A15" s="198"/>
      <c r="B15" s="1" t="s">
        <v>517</v>
      </c>
      <c r="C15" s="197">
        <v>19759.538581000015</v>
      </c>
      <c r="D15" s="197">
        <v>60.436116000000005</v>
      </c>
      <c r="E15" s="197">
        <v>20.806138000000001</v>
      </c>
      <c r="F15" s="197">
        <v>9.2157690000000017</v>
      </c>
      <c r="G15" s="197">
        <v>232.97441299999988</v>
      </c>
      <c r="H15" s="188"/>
    </row>
    <row r="16" spans="1:8" ht="12" customHeight="1" x14ac:dyDescent="0.2">
      <c r="A16" s="199"/>
      <c r="B16" s="1" t="s">
        <v>518</v>
      </c>
      <c r="C16" s="197">
        <v>6989.2854659999957</v>
      </c>
      <c r="D16" s="197">
        <v>4.7971E-2</v>
      </c>
      <c r="E16" s="197">
        <v>0.68671199999999999</v>
      </c>
      <c r="F16" s="197">
        <v>0.26642499999999991</v>
      </c>
      <c r="G16" s="197">
        <v>20.470970999999992</v>
      </c>
      <c r="H16" s="188"/>
    </row>
    <row r="17" spans="1:8" ht="12" customHeight="1" x14ac:dyDescent="0.2">
      <c r="A17" s="199"/>
      <c r="B17" s="1" t="s">
        <v>519</v>
      </c>
      <c r="C17" s="197">
        <v>6386.6136510000024</v>
      </c>
      <c r="D17" s="197">
        <v>0.42079099999999997</v>
      </c>
      <c r="E17" s="197">
        <v>1.2370719999999997</v>
      </c>
      <c r="F17" s="197">
        <v>4.2238169999999986</v>
      </c>
      <c r="G17" s="197">
        <v>4829.6165010000086</v>
      </c>
      <c r="H17" s="188"/>
    </row>
    <row r="18" spans="1:8" ht="12" customHeight="1" x14ac:dyDescent="0.2">
      <c r="A18" s="199"/>
      <c r="B18" s="1" t="s">
        <v>520</v>
      </c>
      <c r="C18" s="197">
        <v>24467.963322999978</v>
      </c>
      <c r="D18" s="197">
        <v>31.520478999999987</v>
      </c>
      <c r="E18" s="197">
        <v>26.495462999999994</v>
      </c>
      <c r="F18" s="197">
        <v>53.023616999999973</v>
      </c>
      <c r="G18" s="197">
        <v>9903.9442520000011</v>
      </c>
      <c r="H18" s="188"/>
    </row>
    <row r="19" spans="1:8" ht="12" customHeight="1" x14ac:dyDescent="0.2">
      <c r="A19" s="199"/>
      <c r="B19" s="1" t="s">
        <v>522</v>
      </c>
      <c r="C19" s="197">
        <v>8337.7320210000034</v>
      </c>
      <c r="D19" s="197">
        <v>29.376587000000011</v>
      </c>
      <c r="E19" s="197">
        <v>26.421044999999999</v>
      </c>
      <c r="F19" s="197">
        <v>462.92883399999977</v>
      </c>
      <c r="G19" s="197">
        <v>0</v>
      </c>
      <c r="H19" s="188"/>
    </row>
    <row r="20" spans="1:8" ht="12" customHeight="1" x14ac:dyDescent="0.2">
      <c r="A20" s="199"/>
      <c r="B20" s="1" t="s">
        <v>523</v>
      </c>
      <c r="C20" s="197">
        <v>161454.82416399985</v>
      </c>
      <c r="D20" s="197">
        <v>1390.8232770000011</v>
      </c>
      <c r="E20" s="197">
        <v>1547.8462519999998</v>
      </c>
      <c r="F20" s="197">
        <v>4224.113002000001</v>
      </c>
      <c r="G20" s="197">
        <v>0</v>
      </c>
      <c r="H20" s="188"/>
    </row>
    <row r="21" spans="1:8" ht="12" customHeight="1" x14ac:dyDescent="0.2">
      <c r="A21" s="199"/>
      <c r="B21" s="1" t="s">
        <v>524</v>
      </c>
      <c r="C21" s="197">
        <v>260760.68451799994</v>
      </c>
      <c r="D21" s="197">
        <v>2057.4631239999976</v>
      </c>
      <c r="E21" s="197">
        <v>1767.1671440000007</v>
      </c>
      <c r="F21" s="197">
        <v>12656.433004000002</v>
      </c>
      <c r="G21" s="197">
        <v>0</v>
      </c>
      <c r="H21" s="188"/>
    </row>
    <row r="22" spans="1:8" ht="12" customHeight="1" x14ac:dyDescent="0.2">
      <c r="A22" s="199"/>
      <c r="B22" s="1" t="s">
        <v>525</v>
      </c>
      <c r="C22" s="197">
        <v>955.88657899999998</v>
      </c>
      <c r="D22" s="197">
        <v>16.597498000000002</v>
      </c>
      <c r="E22" s="197">
        <v>7.4151479999999985</v>
      </c>
      <c r="F22" s="197">
        <v>60.020496000000001</v>
      </c>
      <c r="G22" s="197">
        <v>0</v>
      </c>
      <c r="H22" s="188"/>
    </row>
    <row r="23" spans="1:8" ht="12" customHeight="1" x14ac:dyDescent="0.2">
      <c r="A23" s="199"/>
      <c r="B23" s="1" t="s">
        <v>526</v>
      </c>
      <c r="C23" s="197">
        <v>193899.56447300012</v>
      </c>
      <c r="D23" s="197">
        <v>503.87718399999977</v>
      </c>
      <c r="E23" s="197">
        <v>69.95915699999999</v>
      </c>
      <c r="F23" s="197">
        <v>91.997709999999941</v>
      </c>
      <c r="G23" s="197">
        <v>1248.7596839999994</v>
      </c>
      <c r="H23" s="188"/>
    </row>
    <row r="24" spans="1:8" ht="12" customHeight="1" x14ac:dyDescent="0.2">
      <c r="A24" s="199"/>
      <c r="B24" s="1" t="s">
        <v>527</v>
      </c>
      <c r="C24" s="197">
        <v>9216.8256439999914</v>
      </c>
      <c r="D24" s="197">
        <v>0.35872399999999999</v>
      </c>
      <c r="E24" s="197">
        <v>0.48304500000000011</v>
      </c>
      <c r="F24" s="197">
        <v>89.280107999999984</v>
      </c>
      <c r="G24" s="197">
        <v>7867.939714999995</v>
      </c>
      <c r="H24" s="188"/>
    </row>
    <row r="25" spans="1:8" ht="12" customHeight="1" x14ac:dyDescent="0.2">
      <c r="A25" s="199"/>
      <c r="B25" s="1" t="s">
        <v>528</v>
      </c>
      <c r="C25" s="197">
        <v>73605.131660000014</v>
      </c>
      <c r="D25" s="197">
        <v>38.876947999999985</v>
      </c>
      <c r="E25" s="197">
        <v>33.216427999999986</v>
      </c>
      <c r="F25" s="197">
        <v>25.173694999999995</v>
      </c>
      <c r="G25" s="197">
        <v>849.56379899999968</v>
      </c>
      <c r="H25" s="188"/>
    </row>
    <row r="26" spans="1:8" ht="12" customHeight="1" x14ac:dyDescent="0.2">
      <c r="A26" s="199"/>
      <c r="B26" s="1" t="s">
        <v>529</v>
      </c>
      <c r="C26" s="197">
        <v>4858.3645020000031</v>
      </c>
      <c r="D26" s="197">
        <v>15.486079</v>
      </c>
      <c r="E26" s="197">
        <v>0.85108400000000006</v>
      </c>
      <c r="F26" s="197">
        <v>8.6326239999999981</v>
      </c>
      <c r="G26" s="197">
        <v>63.288204999999998</v>
      </c>
      <c r="H26" s="188"/>
    </row>
    <row r="27" spans="1:8" ht="12" customHeight="1" x14ac:dyDescent="0.2">
      <c r="A27" s="199"/>
      <c r="B27" s="1" t="s">
        <v>530</v>
      </c>
      <c r="C27" s="197"/>
      <c r="D27" s="197"/>
      <c r="E27" s="197"/>
      <c r="F27" s="197"/>
      <c r="G27" s="197"/>
      <c r="H27" s="188"/>
    </row>
    <row r="28" spans="1:8" ht="12" customHeight="1" x14ac:dyDescent="0.2">
      <c r="A28" s="199"/>
      <c r="B28" s="1" t="s">
        <v>531</v>
      </c>
      <c r="C28" s="197">
        <v>11757.782874000008</v>
      </c>
      <c r="D28" s="197">
        <v>3.2773400000000001</v>
      </c>
      <c r="E28" s="197">
        <v>8.2159250000000004</v>
      </c>
      <c r="F28" s="197">
        <v>5.6699130000000002</v>
      </c>
      <c r="G28" s="197">
        <v>743.54226700000072</v>
      </c>
      <c r="H28" s="188"/>
    </row>
    <row r="29" spans="1:8" ht="12" customHeight="1" x14ac:dyDescent="0.2">
      <c r="A29" s="199"/>
      <c r="B29" s="1" t="s">
        <v>532</v>
      </c>
      <c r="C29" s="197">
        <v>13651.789042999997</v>
      </c>
      <c r="D29" s="197">
        <v>161.7960599999999</v>
      </c>
      <c r="E29" s="197">
        <v>75.363864000000035</v>
      </c>
      <c r="F29" s="197">
        <v>746.44988199999977</v>
      </c>
      <c r="G29" s="197">
        <v>0</v>
      </c>
      <c r="H29" s="188"/>
    </row>
    <row r="30" spans="1:8" ht="12" customHeight="1" x14ac:dyDescent="0.2">
      <c r="A30" s="199"/>
      <c r="B30" s="1" t="s">
        <v>533</v>
      </c>
      <c r="C30" s="197">
        <v>338161.82497200009</v>
      </c>
      <c r="D30" s="197">
        <v>12830.980306000007</v>
      </c>
      <c r="E30" s="197">
        <v>1966.9148319999999</v>
      </c>
      <c r="F30" s="197">
        <v>3153.5140049999977</v>
      </c>
      <c r="G30" s="197">
        <v>28641.445108000033</v>
      </c>
      <c r="H30" s="188"/>
    </row>
    <row r="31" spans="1:8" ht="12" customHeight="1" x14ac:dyDescent="0.2">
      <c r="A31" s="199"/>
      <c r="B31" s="1" t="s">
        <v>534</v>
      </c>
      <c r="C31" s="197">
        <v>71817.900377000056</v>
      </c>
      <c r="D31" s="197">
        <v>205.465508</v>
      </c>
      <c r="E31" s="197">
        <v>37.164718999999991</v>
      </c>
      <c r="F31" s="197">
        <v>24.519929999999988</v>
      </c>
      <c r="G31" s="197">
        <v>825.19558199999983</v>
      </c>
      <c r="H31" s="188"/>
    </row>
    <row r="32" spans="1:8" ht="12" customHeight="1" x14ac:dyDescent="0.2">
      <c r="B32" s="1" t="s">
        <v>536</v>
      </c>
      <c r="C32" s="197">
        <v>68.458463999999992</v>
      </c>
      <c r="D32" s="197">
        <v>2.0025000000000001E-2</v>
      </c>
      <c r="E32" s="197">
        <v>0.120466</v>
      </c>
      <c r="F32" s="197">
        <v>0.42650100000000007</v>
      </c>
      <c r="G32" s="197">
        <v>0</v>
      </c>
      <c r="H32" s="188"/>
    </row>
    <row r="33" spans="1:8" ht="12" customHeight="1" x14ac:dyDescent="0.2">
      <c r="B33" s="1" t="s">
        <v>537</v>
      </c>
      <c r="C33" s="197">
        <v>42783.966336999976</v>
      </c>
      <c r="D33" s="197">
        <v>615.85977700000035</v>
      </c>
      <c r="E33" s="197">
        <v>455.59187300000008</v>
      </c>
      <c r="F33" s="197">
        <v>4643.8366400000004</v>
      </c>
      <c r="G33" s="197">
        <v>0</v>
      </c>
      <c r="H33" s="188"/>
    </row>
    <row r="34" spans="1:8" ht="12" customHeight="1" x14ac:dyDescent="0.2">
      <c r="B34" s="1" t="s">
        <v>538</v>
      </c>
      <c r="C34" s="197">
        <v>14117.892960999992</v>
      </c>
      <c r="D34" s="197">
        <v>35.592659000000012</v>
      </c>
      <c r="E34" s="197">
        <v>1.1515240000000002</v>
      </c>
      <c r="F34" s="197">
        <v>7.2223820000000005</v>
      </c>
      <c r="G34" s="197">
        <v>132.98197699999997</v>
      </c>
      <c r="H34" s="188"/>
    </row>
    <row r="35" spans="1:8" ht="12" customHeight="1" x14ac:dyDescent="0.2">
      <c r="B35" s="1" t="s">
        <v>539</v>
      </c>
      <c r="C35" s="197">
        <v>17.873052999999995</v>
      </c>
      <c r="D35" s="197">
        <v>1.0091480000000002</v>
      </c>
      <c r="E35" s="197">
        <v>0.27319300000000002</v>
      </c>
      <c r="F35" s="197">
        <v>8.6946000000000009E-2</v>
      </c>
      <c r="G35" s="197">
        <v>0</v>
      </c>
      <c r="H35" s="188"/>
    </row>
    <row r="36" spans="1:8" ht="12" customHeight="1" x14ac:dyDescent="0.2">
      <c r="B36" s="1" t="s">
        <v>540</v>
      </c>
      <c r="C36" s="197">
        <v>25939.865908000025</v>
      </c>
      <c r="D36" s="197">
        <v>1.2216149999999997</v>
      </c>
      <c r="E36" s="197">
        <v>30.763228000000002</v>
      </c>
      <c r="F36" s="197">
        <v>20.57694200000001</v>
      </c>
      <c r="G36" s="197">
        <v>477.5639070000002</v>
      </c>
      <c r="H36" s="188"/>
    </row>
    <row r="37" spans="1:8" ht="12" customHeight="1" x14ac:dyDescent="0.2">
      <c r="B37" s="1" t="s">
        <v>541</v>
      </c>
      <c r="C37" s="197">
        <v>35896.908508999972</v>
      </c>
      <c r="D37" s="197">
        <v>123.19237399999994</v>
      </c>
      <c r="E37" s="197">
        <v>127.32113099999992</v>
      </c>
      <c r="F37" s="197">
        <v>1294.522659</v>
      </c>
      <c r="G37" s="197">
        <v>0</v>
      </c>
      <c r="H37" s="188"/>
    </row>
    <row r="38" spans="1:8" ht="12" customHeight="1" x14ac:dyDescent="0.2">
      <c r="B38" s="1" t="s">
        <v>542</v>
      </c>
      <c r="C38" s="197">
        <v>7080.5867330000037</v>
      </c>
      <c r="D38" s="197">
        <v>553.38236200000006</v>
      </c>
      <c r="E38" s="197">
        <v>24.283727000000017</v>
      </c>
      <c r="F38" s="197">
        <v>11.531506999999998</v>
      </c>
      <c r="G38" s="197">
        <v>183.09999900000005</v>
      </c>
      <c r="H38" s="188"/>
    </row>
    <row r="39" spans="1:8" ht="12" customHeight="1" x14ac:dyDescent="0.2">
      <c r="B39" s="1" t="s">
        <v>543</v>
      </c>
      <c r="C39" s="197">
        <v>14094.791851000002</v>
      </c>
      <c r="D39" s="197">
        <v>19.045599000000003</v>
      </c>
      <c r="E39" s="197">
        <v>77.130865999999912</v>
      </c>
      <c r="F39" s="197">
        <v>75.439635999999936</v>
      </c>
      <c r="G39" s="197">
        <v>3938.0611910000002</v>
      </c>
      <c r="H39" s="188"/>
    </row>
    <row r="40" spans="1:8" ht="12" customHeight="1" x14ac:dyDescent="0.2">
      <c r="B40" s="1" t="s">
        <v>544</v>
      </c>
      <c r="C40" s="197">
        <v>2710.2633099999994</v>
      </c>
      <c r="D40" s="197">
        <v>1.719E-3</v>
      </c>
      <c r="E40" s="197">
        <v>1.4197999999999999E-2</v>
      </c>
      <c r="F40" s="197">
        <v>7.071E-3</v>
      </c>
      <c r="G40" s="197">
        <v>19.635711000000004</v>
      </c>
      <c r="H40" s="188"/>
    </row>
    <row r="41" spans="1:8" ht="12" customHeight="1" x14ac:dyDescent="0.2">
      <c r="B41" s="1" t="s">
        <v>545</v>
      </c>
      <c r="C41" s="197">
        <v>4865.5489879999968</v>
      </c>
      <c r="D41" s="197">
        <v>1.7996929999999998</v>
      </c>
      <c r="E41" s="197">
        <v>0.60804799999999992</v>
      </c>
      <c r="F41" s="197">
        <v>0.55453299999999994</v>
      </c>
      <c r="G41" s="197">
        <v>21.436793000000005</v>
      </c>
      <c r="H41" s="188"/>
    </row>
    <row r="42" spans="1:8" ht="12" customHeight="1" x14ac:dyDescent="0.2">
      <c r="A42" s="133"/>
      <c r="B42" s="1" t="s">
        <v>546</v>
      </c>
      <c r="C42" s="197">
        <v>9822.6767170000003</v>
      </c>
      <c r="D42" s="197">
        <v>3.2621420000000003</v>
      </c>
      <c r="E42" s="197">
        <v>3.9877340000000014</v>
      </c>
      <c r="F42" s="197">
        <v>48.123491999999992</v>
      </c>
      <c r="G42" s="197">
        <v>5093.9594030000017</v>
      </c>
      <c r="H42" s="188"/>
    </row>
    <row r="43" spans="1:8" ht="12" customHeight="1" x14ac:dyDescent="0.2">
      <c r="A43" s="133"/>
      <c r="B43" s="1" t="s">
        <v>547</v>
      </c>
      <c r="C43" s="197">
        <v>1079.9085960000007</v>
      </c>
      <c r="D43" s="197">
        <v>2.8139989999999999</v>
      </c>
      <c r="E43" s="197">
        <v>14.063973999999993</v>
      </c>
      <c r="F43" s="197">
        <v>13.088447</v>
      </c>
      <c r="G43" s="197">
        <v>0</v>
      </c>
      <c r="H43" s="188"/>
    </row>
    <row r="44" spans="1:8" ht="12" customHeight="1" x14ac:dyDescent="0.2">
      <c r="A44" s="199"/>
      <c r="B44" s="1" t="s">
        <v>548</v>
      </c>
      <c r="C44" s="197">
        <v>2771.2194470000004</v>
      </c>
      <c r="D44" s="197">
        <v>0.344497</v>
      </c>
      <c r="E44" s="197">
        <v>2.143656</v>
      </c>
      <c r="F44" s="197">
        <v>2.989112</v>
      </c>
      <c r="G44" s="197">
        <v>2648.2502000000027</v>
      </c>
      <c r="H44" s="188"/>
    </row>
    <row r="45" spans="1:8" ht="12" customHeight="1" x14ac:dyDescent="0.2">
      <c r="A45" s="199"/>
      <c r="B45" s="1" t="s">
        <v>550</v>
      </c>
      <c r="C45" s="197">
        <v>3986.7092719999987</v>
      </c>
      <c r="D45" s="197">
        <v>0.96380299999999997</v>
      </c>
      <c r="E45" s="197">
        <v>1.4178720000000002</v>
      </c>
      <c r="F45" s="197">
        <v>2.3118830000000008</v>
      </c>
      <c r="G45" s="197">
        <v>62.744967000000003</v>
      </c>
      <c r="H45" s="188"/>
    </row>
    <row r="46" spans="1:8" ht="12" customHeight="1" x14ac:dyDescent="0.2">
      <c r="A46" s="199"/>
      <c r="B46" s="1" t="s">
        <v>551</v>
      </c>
      <c r="C46" s="197">
        <v>118873.83016100006</v>
      </c>
      <c r="D46" s="197">
        <v>2824.5529349999997</v>
      </c>
      <c r="E46" s="197">
        <v>487.28769999999992</v>
      </c>
      <c r="F46" s="197">
        <v>237.97954299999998</v>
      </c>
      <c r="G46" s="197">
        <v>1483.1884730000004</v>
      </c>
      <c r="H46" s="188"/>
    </row>
    <row r="47" spans="1:8" ht="12" customHeight="1" x14ac:dyDescent="0.2">
      <c r="A47" s="199"/>
      <c r="B47" s="1" t="s">
        <v>552</v>
      </c>
      <c r="C47" s="197">
        <v>750.12619000000018</v>
      </c>
      <c r="D47" s="197">
        <v>6.6799230000000014</v>
      </c>
      <c r="E47" s="197">
        <v>2.4493049999999998</v>
      </c>
      <c r="F47" s="197">
        <v>1.1511249999999995</v>
      </c>
      <c r="G47" s="197">
        <v>0</v>
      </c>
      <c r="H47" s="188"/>
    </row>
    <row r="48" spans="1:8" ht="12" customHeight="1" x14ac:dyDescent="0.2">
      <c r="A48" s="199"/>
      <c r="B48" s="1" t="s">
        <v>554</v>
      </c>
      <c r="C48" s="197">
        <v>13710.387901000002</v>
      </c>
      <c r="D48" s="197">
        <v>13.997205000000006</v>
      </c>
      <c r="E48" s="197">
        <v>7.7792810000000019</v>
      </c>
      <c r="F48" s="197">
        <v>28.805894999999996</v>
      </c>
      <c r="G48" s="197">
        <v>441.69062699999978</v>
      </c>
      <c r="H48" s="188"/>
    </row>
    <row r="49" spans="1:8" ht="12" customHeight="1" x14ac:dyDescent="0.2">
      <c r="A49" s="199"/>
      <c r="B49" s="1" t="s">
        <v>555</v>
      </c>
      <c r="C49" s="197">
        <v>36999.359060000024</v>
      </c>
      <c r="D49" s="197">
        <v>175.64756200000011</v>
      </c>
      <c r="E49" s="197">
        <v>329.87832600000013</v>
      </c>
      <c r="F49" s="197">
        <v>463.19798200000014</v>
      </c>
      <c r="G49" s="197">
        <v>0</v>
      </c>
      <c r="H49" s="188"/>
    </row>
    <row r="50" spans="1:8" ht="12" customHeight="1" x14ac:dyDescent="0.2">
      <c r="A50" s="199"/>
      <c r="B50" s="1" t="s">
        <v>556</v>
      </c>
      <c r="C50" s="197">
        <v>17693.980048999998</v>
      </c>
      <c r="D50" s="197">
        <v>39.607821999999999</v>
      </c>
      <c r="E50" s="197">
        <v>47.594465</v>
      </c>
      <c r="F50" s="197">
        <v>90.824009000000018</v>
      </c>
      <c r="G50" s="197">
        <v>6158.3335090000028</v>
      </c>
      <c r="H50" s="188"/>
    </row>
    <row r="51" spans="1:8" ht="12" customHeight="1" x14ac:dyDescent="0.2">
      <c r="A51" s="199"/>
      <c r="B51" s="1" t="s">
        <v>557</v>
      </c>
      <c r="C51" s="197">
        <v>134053.17444200005</v>
      </c>
      <c r="D51" s="197">
        <v>827.90072199999975</v>
      </c>
      <c r="E51" s="197">
        <v>1213.4483590000009</v>
      </c>
      <c r="F51" s="197">
        <v>0</v>
      </c>
      <c r="G51" s="197">
        <v>26758.190256000013</v>
      </c>
      <c r="H51" s="188"/>
    </row>
    <row r="52" spans="1:8" ht="12" customHeight="1" x14ac:dyDescent="0.2">
      <c r="B52" s="1" t="s">
        <v>558</v>
      </c>
      <c r="C52" s="197">
        <v>15053.077133000017</v>
      </c>
      <c r="D52" s="197">
        <v>47.643646999999994</v>
      </c>
      <c r="E52" s="197">
        <v>1.6947949999999996</v>
      </c>
      <c r="F52" s="197">
        <v>15.551423</v>
      </c>
      <c r="G52" s="197">
        <v>305.27756999999986</v>
      </c>
      <c r="H52" s="188"/>
    </row>
    <row r="53" spans="1:8" ht="12" customHeight="1" x14ac:dyDescent="0.2">
      <c r="B53" s="1" t="s">
        <v>559</v>
      </c>
      <c r="C53" s="197">
        <v>9602.7711470000031</v>
      </c>
      <c r="D53" s="197">
        <v>0.21258000000000002</v>
      </c>
      <c r="E53" s="197">
        <v>0.48739200000000005</v>
      </c>
      <c r="F53" s="197">
        <v>3.7269900000000002</v>
      </c>
      <c r="G53" s="197">
        <v>806.82078899999976</v>
      </c>
      <c r="H53" s="188"/>
    </row>
    <row r="54" spans="1:8" ht="12" customHeight="1" x14ac:dyDescent="0.2">
      <c r="B54" s="1" t="s">
        <v>560</v>
      </c>
      <c r="C54" s="197">
        <v>9163.5233529999987</v>
      </c>
      <c r="D54" s="197">
        <v>3.4218840000000013</v>
      </c>
      <c r="E54" s="197">
        <v>3.002157</v>
      </c>
      <c r="F54" s="197">
        <v>12.997708999999993</v>
      </c>
      <c r="G54" s="197">
        <v>268.42417499999999</v>
      </c>
      <c r="H54" s="188"/>
    </row>
    <row r="55" spans="1:8" ht="12" customHeight="1" x14ac:dyDescent="0.2">
      <c r="B55" s="1" t="s">
        <v>561</v>
      </c>
      <c r="C55" s="197">
        <v>661152.43575000018</v>
      </c>
      <c r="D55" s="197">
        <v>5198.0584999999983</v>
      </c>
      <c r="E55" s="197">
        <v>5001.492000000002</v>
      </c>
      <c r="F55" s="197">
        <v>6471.4924999999985</v>
      </c>
      <c r="G55" s="197">
        <v>112705.73525000003</v>
      </c>
      <c r="H55" s="188"/>
    </row>
    <row r="56" spans="1:8" ht="12.75" customHeight="1" x14ac:dyDescent="0.2">
      <c r="A56" s="133"/>
      <c r="B56" s="200" t="s">
        <v>562</v>
      </c>
      <c r="C56" s="197">
        <v>2121323.4318180005</v>
      </c>
      <c r="D56" s="197">
        <v>146065.95454499996</v>
      </c>
      <c r="E56" s="197">
        <v>203701.59090900008</v>
      </c>
      <c r="F56" s="197">
        <v>125750.72727200002</v>
      </c>
      <c r="G56" s="197">
        <v>502118.29545400001</v>
      </c>
      <c r="H56" s="201"/>
    </row>
    <row r="57" spans="1:8" ht="39.950000000000003" customHeight="1" x14ac:dyDescent="0.2">
      <c r="A57" s="202" t="s">
        <v>3</v>
      </c>
      <c r="B57" s="454" t="s">
        <v>487</v>
      </c>
      <c r="C57" s="454"/>
      <c r="D57" s="454"/>
      <c r="E57" s="454"/>
      <c r="F57" s="454"/>
      <c r="G57" s="454"/>
      <c r="H57" s="203"/>
    </row>
  </sheetData>
  <mergeCells count="2">
    <mergeCell ref="B1:G1"/>
    <mergeCell ref="B57:G57"/>
  </mergeCells>
  <phoneticPr fontId="0" type="noConversion"/>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J57"/>
  <sheetViews>
    <sheetView showGridLines="0" zoomScaleNormal="100" zoomScaleSheetLayoutView="100" workbookViewId="0"/>
  </sheetViews>
  <sheetFormatPr defaultColWidth="9.140625" defaultRowHeight="12" x14ac:dyDescent="0.2"/>
  <cols>
    <col min="1" max="1" width="1.7109375" style="2" customWidth="1"/>
    <col min="2" max="6" width="12.7109375" style="2" customWidth="1"/>
    <col min="7" max="7" width="1.7109375" style="2" customWidth="1"/>
    <col min="8" max="8" width="30.85546875" style="2" customWidth="1"/>
    <col min="9" max="10" width="1.7109375" style="2" customWidth="1"/>
    <col min="11" max="16384" width="9.140625" style="2"/>
  </cols>
  <sheetData>
    <row r="1" spans="1:10" s="74" customFormat="1" ht="16.5" customHeight="1" x14ac:dyDescent="0.3">
      <c r="A1" s="132"/>
      <c r="B1" s="453" t="s">
        <v>265</v>
      </c>
      <c r="C1" s="453"/>
      <c r="D1" s="453"/>
      <c r="E1" s="453"/>
      <c r="F1" s="453"/>
      <c r="G1" s="453"/>
      <c r="H1" s="76"/>
      <c r="I1" s="66"/>
    </row>
    <row r="2" spans="1:10" s="133" customFormat="1" ht="16.5" customHeight="1" x14ac:dyDescent="0.2">
      <c r="B2" s="133" t="s">
        <v>324</v>
      </c>
      <c r="J2" s="149"/>
    </row>
    <row r="3" spans="1:10" s="133" customFormat="1" ht="21" customHeight="1" x14ac:dyDescent="0.2">
      <c r="A3" s="174"/>
      <c r="B3" s="172" t="s">
        <v>563</v>
      </c>
      <c r="C3" s="172"/>
      <c r="D3" s="172"/>
      <c r="E3" s="172"/>
      <c r="F3" s="172"/>
      <c r="G3" s="172"/>
      <c r="H3" s="175" t="s">
        <v>149</v>
      </c>
      <c r="I3" s="172"/>
    </row>
    <row r="4" spans="1:10" ht="30" customHeight="1" x14ac:dyDescent="0.2">
      <c r="A4" s="176"/>
      <c r="B4" s="177" t="s">
        <v>25</v>
      </c>
      <c r="C4" s="178" t="s">
        <v>24</v>
      </c>
      <c r="D4" s="179" t="s">
        <v>29</v>
      </c>
      <c r="E4" s="180" t="s">
        <v>21</v>
      </c>
      <c r="F4" s="180" t="s">
        <v>141</v>
      </c>
      <c r="G4" s="181"/>
      <c r="H4" s="182"/>
      <c r="I4" s="176"/>
    </row>
    <row r="5" spans="1:10" ht="12" customHeight="1" x14ac:dyDescent="0.2">
      <c r="A5" s="183"/>
      <c r="B5" s="184">
        <v>0.69689200000000018</v>
      </c>
      <c r="C5" s="185">
        <v>0.49040800000000001</v>
      </c>
      <c r="D5" s="186">
        <v>3.6738999999999994E-2</v>
      </c>
      <c r="E5" s="186">
        <v>1310.0003120000001</v>
      </c>
      <c r="F5" s="186">
        <v>3.9243509999998878</v>
      </c>
      <c r="H5" s="187" t="s">
        <v>507</v>
      </c>
    </row>
    <row r="6" spans="1:10" ht="12" customHeight="1" x14ac:dyDescent="0.2">
      <c r="B6" s="188">
        <v>1210.592579000001</v>
      </c>
      <c r="C6" s="189">
        <v>1907.9417359999995</v>
      </c>
      <c r="D6" s="190">
        <v>154.73398999999998</v>
      </c>
      <c r="E6" s="190">
        <v>82855.027031000063</v>
      </c>
      <c r="F6" s="190">
        <v>2314.0468799999799</v>
      </c>
      <c r="H6" s="1" t="s">
        <v>508</v>
      </c>
    </row>
    <row r="7" spans="1:10" ht="12" customHeight="1" x14ac:dyDescent="0.2">
      <c r="B7" s="188">
        <v>408.84911599999981</v>
      </c>
      <c r="C7" s="189">
        <v>136.8015289999999</v>
      </c>
      <c r="D7" s="190">
        <v>77.970782000000042</v>
      </c>
      <c r="E7" s="190">
        <v>7760.6231850000049</v>
      </c>
      <c r="F7" s="190">
        <v>4964.290701999993</v>
      </c>
      <c r="H7" s="1" t="s">
        <v>509</v>
      </c>
    </row>
    <row r="8" spans="1:10" ht="12" customHeight="1" x14ac:dyDescent="0.2">
      <c r="B8" s="188">
        <v>0.8993810000000001</v>
      </c>
      <c r="C8" s="189">
        <v>7.6369999999999993E-2</v>
      </c>
      <c r="D8" s="190">
        <v>0</v>
      </c>
      <c r="E8" s="190">
        <v>304.33457699999991</v>
      </c>
      <c r="F8" s="190">
        <v>15.055127000000084</v>
      </c>
      <c r="H8" s="1" t="s">
        <v>510</v>
      </c>
    </row>
    <row r="9" spans="1:10" ht="12" customHeight="1" x14ac:dyDescent="0.2">
      <c r="B9" s="188">
        <v>4594.4534989999993</v>
      </c>
      <c r="C9" s="189">
        <v>92.118730999999997</v>
      </c>
      <c r="D9" s="190">
        <v>157.26112800000001</v>
      </c>
      <c r="E9" s="190">
        <v>21748.371604999989</v>
      </c>
      <c r="F9" s="190">
        <v>5151.2655550000163</v>
      </c>
      <c r="H9" s="1" t="s">
        <v>511</v>
      </c>
    </row>
    <row r="10" spans="1:10" ht="12" customHeight="1" x14ac:dyDescent="0.2">
      <c r="B10" s="188">
        <v>16.582241</v>
      </c>
      <c r="C10" s="189">
        <v>40.873671999999985</v>
      </c>
      <c r="D10" s="190">
        <v>8.7438539999999971</v>
      </c>
      <c r="E10" s="190">
        <v>16222.661221000004</v>
      </c>
      <c r="F10" s="190">
        <v>101.09091499998976</v>
      </c>
      <c r="H10" s="1" t="s">
        <v>512</v>
      </c>
    </row>
    <row r="11" spans="1:10" ht="12" customHeight="1" x14ac:dyDescent="0.2">
      <c r="B11" s="188">
        <v>3.0056640000000008</v>
      </c>
      <c r="C11" s="189">
        <v>6.9157999999999997E-2</v>
      </c>
      <c r="D11" s="190">
        <v>8.0471000000000015E-2</v>
      </c>
      <c r="E11" s="190">
        <v>74.022799000000006</v>
      </c>
      <c r="F11" s="190">
        <v>1.7425049999988005</v>
      </c>
      <c r="H11" s="1" t="s">
        <v>513</v>
      </c>
    </row>
    <row r="12" spans="1:10" ht="12" customHeight="1" x14ac:dyDescent="0.2">
      <c r="B12" s="188">
        <v>1023.5708750000002</v>
      </c>
      <c r="C12" s="189">
        <v>267.82692600000013</v>
      </c>
      <c r="D12" s="190">
        <v>39.422469000000021</v>
      </c>
      <c r="E12" s="190">
        <v>118896.43415200006</v>
      </c>
      <c r="F12" s="190">
        <v>573.38659500006179</v>
      </c>
      <c r="H12" s="1" t="s">
        <v>514</v>
      </c>
    </row>
    <row r="13" spans="1:10" ht="12" customHeight="1" x14ac:dyDescent="0.2">
      <c r="B13" s="188">
        <v>7.1999329999999997</v>
      </c>
      <c r="C13" s="189">
        <v>23.327646999999995</v>
      </c>
      <c r="D13" s="190">
        <v>0.67251100000000019</v>
      </c>
      <c r="E13" s="190">
        <v>10380.596430999998</v>
      </c>
      <c r="F13" s="190">
        <v>14.857089999997697</v>
      </c>
      <c r="H13" s="1" t="s">
        <v>515</v>
      </c>
    </row>
    <row r="14" spans="1:10" ht="12" customHeight="1" x14ac:dyDescent="0.2">
      <c r="B14" s="188">
        <v>140.33091899999991</v>
      </c>
      <c r="C14" s="189">
        <v>708.37240499999996</v>
      </c>
      <c r="D14" s="190">
        <v>10.793285999999997</v>
      </c>
      <c r="E14" s="190">
        <v>178473.96327999988</v>
      </c>
      <c r="F14" s="190">
        <v>1261.5442070002027</v>
      </c>
      <c r="H14" s="1" t="s">
        <v>516</v>
      </c>
    </row>
    <row r="15" spans="1:10" ht="12" customHeight="1" x14ac:dyDescent="0.2">
      <c r="B15" s="188">
        <v>91.572179999999975</v>
      </c>
      <c r="C15" s="189">
        <v>212.53885499999998</v>
      </c>
      <c r="D15" s="190">
        <v>0.6762950000000002</v>
      </c>
      <c r="E15" s="190">
        <v>18960.086044000014</v>
      </c>
      <c r="F15" s="190">
        <v>171.23277100000269</v>
      </c>
      <c r="H15" s="1" t="s">
        <v>517</v>
      </c>
    </row>
    <row r="16" spans="1:10" ht="12" customHeight="1" x14ac:dyDescent="0.2">
      <c r="B16" s="188">
        <v>1.121113</v>
      </c>
      <c r="C16" s="189">
        <v>2.0019400000000003</v>
      </c>
      <c r="D16" s="190">
        <v>1.603E-3</v>
      </c>
      <c r="E16" s="190">
        <v>6964.505388999999</v>
      </c>
      <c r="F16" s="190">
        <v>0.18334199999662815</v>
      </c>
      <c r="H16" s="1" t="s">
        <v>518</v>
      </c>
    </row>
    <row r="17" spans="2:8" ht="12" customHeight="1" x14ac:dyDescent="0.2">
      <c r="B17" s="188">
        <v>10.006269999999995</v>
      </c>
      <c r="C17" s="189">
        <v>0.65895100000000006</v>
      </c>
      <c r="D17" s="190">
        <v>0.73771500000000023</v>
      </c>
      <c r="E17" s="190">
        <v>1502.9907470000012</v>
      </c>
      <c r="F17" s="190">
        <v>36.721786999992219</v>
      </c>
      <c r="H17" s="1" t="s">
        <v>519</v>
      </c>
    </row>
    <row r="18" spans="2:8" ht="12" customHeight="1" x14ac:dyDescent="0.2">
      <c r="B18" s="188">
        <v>263.38557599999979</v>
      </c>
      <c r="C18" s="189">
        <v>85.800542000000036</v>
      </c>
      <c r="D18" s="190">
        <v>363.70762100000013</v>
      </c>
      <c r="E18" s="190">
        <v>13209.260961000005</v>
      </c>
      <c r="F18" s="190">
        <v>530.82481199996982</v>
      </c>
      <c r="H18" s="1" t="s">
        <v>520</v>
      </c>
    </row>
    <row r="19" spans="2:8" ht="12" customHeight="1" x14ac:dyDescent="0.2">
      <c r="B19" s="188">
        <v>235.47202500000017</v>
      </c>
      <c r="C19" s="189">
        <v>45.825665999999984</v>
      </c>
      <c r="D19" s="190">
        <v>951.29021400000045</v>
      </c>
      <c r="E19" s="190">
        <v>3558.3258300000011</v>
      </c>
      <c r="F19" s="190">
        <v>3028.0918200000015</v>
      </c>
      <c r="H19" s="1" t="s">
        <v>522</v>
      </c>
    </row>
    <row r="20" spans="2:8" ht="12" customHeight="1" x14ac:dyDescent="0.2">
      <c r="B20" s="188">
        <v>15483.619771000003</v>
      </c>
      <c r="C20" s="189">
        <v>5441.0300560000042</v>
      </c>
      <c r="D20" s="190">
        <v>2209.1210320000005</v>
      </c>
      <c r="E20" s="190">
        <v>120997.00052100005</v>
      </c>
      <c r="F20" s="190">
        <v>10161.270252999791</v>
      </c>
      <c r="H20" s="1" t="s">
        <v>523</v>
      </c>
    </row>
    <row r="21" spans="2:8" ht="12" customHeight="1" x14ac:dyDescent="0.2">
      <c r="B21" s="188">
        <v>16713.965922000014</v>
      </c>
      <c r="C21" s="189">
        <v>8176.0503750000025</v>
      </c>
      <c r="D21" s="190">
        <v>3192.3576809999995</v>
      </c>
      <c r="E21" s="190">
        <v>159182.37072600017</v>
      </c>
      <c r="F21" s="190">
        <v>57014.876541999751</v>
      </c>
      <c r="H21" s="1" t="s">
        <v>524</v>
      </c>
    </row>
    <row r="22" spans="2:8" ht="12" customHeight="1" x14ac:dyDescent="0.2">
      <c r="B22" s="188">
        <v>92.382952999999972</v>
      </c>
      <c r="C22" s="189">
        <v>1.1533680000000004</v>
      </c>
      <c r="D22" s="190">
        <v>1.259512</v>
      </c>
      <c r="E22" s="190">
        <v>735.67795799999988</v>
      </c>
      <c r="F22" s="190">
        <v>41.379646000000093</v>
      </c>
      <c r="H22" s="1" t="s">
        <v>525</v>
      </c>
    </row>
    <row r="23" spans="2:8" ht="12" customHeight="1" x14ac:dyDescent="0.2">
      <c r="B23" s="188">
        <v>561.27028899999971</v>
      </c>
      <c r="C23" s="189">
        <v>533.70970999999963</v>
      </c>
      <c r="D23" s="190">
        <v>58.782051999999979</v>
      </c>
      <c r="E23" s="190">
        <v>184626.96131500008</v>
      </c>
      <c r="F23" s="190">
        <v>6204.2473720000417</v>
      </c>
      <c r="H23" s="1" t="s">
        <v>526</v>
      </c>
    </row>
    <row r="24" spans="2:8" ht="12" customHeight="1" x14ac:dyDescent="0.2">
      <c r="B24" s="188">
        <v>13.918272999999999</v>
      </c>
      <c r="C24" s="189">
        <v>7.3190299999999997</v>
      </c>
      <c r="D24" s="190">
        <v>0.40543200000000001</v>
      </c>
      <c r="E24" s="190">
        <v>1196.5991330000004</v>
      </c>
      <c r="F24" s="190">
        <v>40.522183999997651</v>
      </c>
      <c r="H24" s="1" t="s">
        <v>527</v>
      </c>
    </row>
    <row r="25" spans="2:8" ht="12" customHeight="1" x14ac:dyDescent="0.2">
      <c r="B25" s="188">
        <v>210.94344100000006</v>
      </c>
      <c r="C25" s="189">
        <v>86.791675999999981</v>
      </c>
      <c r="D25" s="190">
        <v>9.5193419999999964</v>
      </c>
      <c r="E25" s="190">
        <v>71873.675055999964</v>
      </c>
      <c r="F25" s="190">
        <v>477.3712750000559</v>
      </c>
      <c r="H25" s="1" t="s">
        <v>528</v>
      </c>
    </row>
    <row r="26" spans="2:8" ht="12" customHeight="1" x14ac:dyDescent="0.2">
      <c r="B26" s="188">
        <v>5.4565950000000001</v>
      </c>
      <c r="C26" s="189">
        <v>74.919644000000005</v>
      </c>
      <c r="D26" s="190">
        <v>0.11108700000000001</v>
      </c>
      <c r="E26" s="190">
        <v>4353.5275799999981</v>
      </c>
      <c r="F26" s="190">
        <v>336.09160400000474</v>
      </c>
      <c r="H26" s="1" t="s">
        <v>529</v>
      </c>
    </row>
    <row r="27" spans="2:8" ht="12" customHeight="1" x14ac:dyDescent="0.2">
      <c r="B27" s="188"/>
      <c r="C27" s="189"/>
      <c r="D27" s="190"/>
      <c r="E27" s="190"/>
      <c r="F27" s="190"/>
      <c r="H27" s="1" t="s">
        <v>530</v>
      </c>
    </row>
    <row r="28" spans="2:8" ht="12" customHeight="1" x14ac:dyDescent="0.2">
      <c r="B28" s="188">
        <v>43.793806000000011</v>
      </c>
      <c r="C28" s="189">
        <v>11.612160999999995</v>
      </c>
      <c r="D28" s="190">
        <v>1.8552590000000007</v>
      </c>
      <c r="E28" s="190">
        <v>10922.183819999997</v>
      </c>
      <c r="F28" s="190">
        <v>17.632383000011032</v>
      </c>
      <c r="H28" s="1" t="s">
        <v>531</v>
      </c>
    </row>
    <row r="29" spans="2:8" ht="12" customHeight="1" x14ac:dyDescent="0.2">
      <c r="B29" s="188">
        <v>1273.2402980000004</v>
      </c>
      <c r="C29" s="189">
        <v>332.80338200000006</v>
      </c>
      <c r="D29" s="190">
        <v>104.88602799999995</v>
      </c>
      <c r="E29" s="190">
        <v>9831.7806739999996</v>
      </c>
      <c r="F29" s="190">
        <v>1125.4688549999973</v>
      </c>
      <c r="H29" s="1" t="s">
        <v>532</v>
      </c>
    </row>
    <row r="30" spans="2:8" ht="12" customHeight="1" x14ac:dyDescent="0.2">
      <c r="B30" s="188">
        <v>8828.2381960000002</v>
      </c>
      <c r="C30" s="189">
        <v>0</v>
      </c>
      <c r="D30" s="190">
        <v>297.40808700000008</v>
      </c>
      <c r="E30" s="190">
        <v>269676.85145099973</v>
      </c>
      <c r="F30" s="190">
        <v>12766.472987000307</v>
      </c>
      <c r="H30" s="1" t="s">
        <v>533</v>
      </c>
    </row>
    <row r="31" spans="2:8" ht="12" customHeight="1" x14ac:dyDescent="0.2">
      <c r="B31" s="188">
        <v>205.27401700000007</v>
      </c>
      <c r="C31" s="189">
        <v>324.13487199999997</v>
      </c>
      <c r="D31" s="190">
        <v>106.657675</v>
      </c>
      <c r="E31" s="190">
        <v>68018.464123999976</v>
      </c>
      <c r="F31" s="190">
        <v>2071.0239500000753</v>
      </c>
      <c r="H31" s="1" t="s">
        <v>534</v>
      </c>
    </row>
    <row r="32" spans="2:8" ht="12" customHeight="1" x14ac:dyDescent="0.2">
      <c r="B32" s="188">
        <v>3.1395</v>
      </c>
      <c r="C32" s="189">
        <v>0.12103900000000001</v>
      </c>
      <c r="D32" s="190">
        <v>2.0684680000000002</v>
      </c>
      <c r="E32" s="190">
        <v>46.923449999999988</v>
      </c>
      <c r="F32" s="190">
        <v>15.639015000000001</v>
      </c>
      <c r="H32" s="1" t="s">
        <v>536</v>
      </c>
    </row>
    <row r="33" spans="2:8" ht="12" customHeight="1" x14ac:dyDescent="0.2">
      <c r="B33" s="188">
        <v>4522.8033920000007</v>
      </c>
      <c r="C33" s="189">
        <v>1242.2557939999999</v>
      </c>
      <c r="D33" s="190">
        <v>426.02314999999987</v>
      </c>
      <c r="E33" s="190">
        <v>26135.69011200004</v>
      </c>
      <c r="F33" s="190">
        <v>4741.9055989999324</v>
      </c>
      <c r="H33" s="1" t="s">
        <v>537</v>
      </c>
    </row>
    <row r="34" spans="2:8" ht="12" customHeight="1" x14ac:dyDescent="0.2">
      <c r="B34" s="188">
        <v>28.27501899999999</v>
      </c>
      <c r="C34" s="189">
        <v>19.410985</v>
      </c>
      <c r="D34" s="190">
        <v>0.21381999999999995</v>
      </c>
      <c r="E34" s="190">
        <v>13645.611948000002</v>
      </c>
      <c r="F34" s="190">
        <v>247.43264699999054</v>
      </c>
      <c r="H34" s="1" t="s">
        <v>538</v>
      </c>
    </row>
    <row r="35" spans="2:8" ht="12" customHeight="1" x14ac:dyDescent="0.2">
      <c r="B35" s="188">
        <v>7.4012950000000002</v>
      </c>
      <c r="C35" s="189">
        <v>0.26753999999999994</v>
      </c>
      <c r="D35" s="190">
        <v>0.79918000000000011</v>
      </c>
      <c r="E35" s="190">
        <v>7.6312449999999981</v>
      </c>
      <c r="F35" s="190">
        <v>0.40450599999999426</v>
      </c>
      <c r="H35" s="1" t="s">
        <v>539</v>
      </c>
    </row>
    <row r="36" spans="2:8" ht="12" customHeight="1" x14ac:dyDescent="0.2">
      <c r="B36" s="188">
        <v>49.923777000000015</v>
      </c>
      <c r="C36" s="189">
        <v>8.000850999999999</v>
      </c>
      <c r="D36" s="190">
        <v>0.19173699999999999</v>
      </c>
      <c r="E36" s="190">
        <v>25345.590161000026</v>
      </c>
      <c r="F36" s="190">
        <v>6.0336900000002061</v>
      </c>
      <c r="H36" s="1" t="s">
        <v>540</v>
      </c>
    </row>
    <row r="37" spans="2:8" ht="12" customHeight="1" x14ac:dyDescent="0.2">
      <c r="B37" s="188">
        <v>1998.2780230000012</v>
      </c>
      <c r="C37" s="189">
        <v>241.30909099999994</v>
      </c>
      <c r="D37" s="190">
        <v>266.00638700000007</v>
      </c>
      <c r="E37" s="190">
        <v>30233.718464000012</v>
      </c>
      <c r="F37" s="190">
        <v>1612.560379999959</v>
      </c>
      <c r="H37" s="1" t="s">
        <v>541</v>
      </c>
    </row>
    <row r="38" spans="2:8" ht="12" customHeight="1" x14ac:dyDescent="0.2">
      <c r="B38" s="188">
        <v>62.573185999999943</v>
      </c>
      <c r="C38" s="189">
        <v>43.727929999999944</v>
      </c>
      <c r="D38" s="190">
        <v>3.0802499999999995</v>
      </c>
      <c r="E38" s="190">
        <v>6177.2100450000044</v>
      </c>
      <c r="F38" s="190">
        <v>21.697726999999759</v>
      </c>
      <c r="H38" s="1" t="s">
        <v>542</v>
      </c>
    </row>
    <row r="39" spans="2:8" ht="12" customHeight="1" x14ac:dyDescent="0.2">
      <c r="B39" s="188">
        <v>202.75464300000004</v>
      </c>
      <c r="C39" s="189">
        <v>101.15606200000002</v>
      </c>
      <c r="D39" s="190">
        <v>608.87475800000016</v>
      </c>
      <c r="E39" s="190">
        <v>8918.6109340000021</v>
      </c>
      <c r="F39" s="190">
        <v>153.71816199999921</v>
      </c>
      <c r="H39" s="1" t="s">
        <v>543</v>
      </c>
    </row>
    <row r="40" spans="2:8" ht="12" customHeight="1" x14ac:dyDescent="0.2">
      <c r="B40" s="188">
        <v>0.24584800000000007</v>
      </c>
      <c r="C40" s="189">
        <v>1.4692860000000001</v>
      </c>
      <c r="D40" s="190">
        <v>4.4469999999999996E-2</v>
      </c>
      <c r="E40" s="190">
        <v>2687.2431849999994</v>
      </c>
      <c r="F40" s="190">
        <v>1.6018220000000838</v>
      </c>
      <c r="H40" s="1" t="s">
        <v>544</v>
      </c>
    </row>
    <row r="41" spans="2:8" ht="12" customHeight="1" x14ac:dyDescent="0.2">
      <c r="B41" s="188">
        <v>3.3978030000000006</v>
      </c>
      <c r="C41" s="189">
        <v>115.33478699999998</v>
      </c>
      <c r="D41" s="190">
        <v>0</v>
      </c>
      <c r="E41" s="190">
        <v>4704.3079020000005</v>
      </c>
      <c r="F41" s="190">
        <v>18.109428999996453</v>
      </c>
      <c r="H41" s="1" t="s">
        <v>545</v>
      </c>
    </row>
    <row r="42" spans="2:8" ht="12" customHeight="1" x14ac:dyDescent="0.2">
      <c r="B42" s="188">
        <v>66.538119000000009</v>
      </c>
      <c r="C42" s="189">
        <v>7.6402539999999988</v>
      </c>
      <c r="D42" s="190">
        <v>10.640284000000001</v>
      </c>
      <c r="E42" s="190">
        <v>4524.5967000000028</v>
      </c>
      <c r="F42" s="190">
        <v>63.928588999997373</v>
      </c>
      <c r="H42" s="1" t="s">
        <v>546</v>
      </c>
    </row>
    <row r="43" spans="2:8" ht="12" customHeight="1" x14ac:dyDescent="0.2">
      <c r="B43" s="188">
        <v>61.133334000000005</v>
      </c>
      <c r="C43" s="189">
        <v>6.5452640000000022</v>
      </c>
      <c r="D43" s="190">
        <v>1.1141029999999998</v>
      </c>
      <c r="E43" s="190">
        <v>906.7549329999996</v>
      </c>
      <c r="F43" s="190">
        <v>74.394542000001138</v>
      </c>
      <c r="H43" s="1" t="s">
        <v>547</v>
      </c>
    </row>
    <row r="44" spans="2:8" ht="12" customHeight="1" x14ac:dyDescent="0.2">
      <c r="B44" s="188">
        <v>11.296206999999999</v>
      </c>
      <c r="C44" s="189">
        <v>0.45556900000000006</v>
      </c>
      <c r="D44" s="190">
        <v>0.36724400000000001</v>
      </c>
      <c r="E44" s="190">
        <v>97.78254800000002</v>
      </c>
      <c r="F44" s="190">
        <v>7.5904139999975087</v>
      </c>
      <c r="H44" s="1" t="s">
        <v>548</v>
      </c>
    </row>
    <row r="45" spans="2:8" ht="12" customHeight="1" x14ac:dyDescent="0.2">
      <c r="B45" s="188">
        <v>14.840395999999998</v>
      </c>
      <c r="C45" s="189">
        <v>2.9344789999999992</v>
      </c>
      <c r="D45" s="190">
        <v>8.6877999999999983E-2</v>
      </c>
      <c r="E45" s="190">
        <v>3724.1976319999999</v>
      </c>
      <c r="F45" s="190">
        <v>177.21136199999864</v>
      </c>
      <c r="H45" s="1" t="s">
        <v>550</v>
      </c>
    </row>
    <row r="46" spans="2:8" ht="12" customHeight="1" x14ac:dyDescent="0.2">
      <c r="B46" s="188">
        <v>1216.2190490000005</v>
      </c>
      <c r="C46" s="189">
        <v>1143.3972369999997</v>
      </c>
      <c r="D46" s="190">
        <v>2.9598660000000012</v>
      </c>
      <c r="E46" s="190">
        <v>108548.69430100004</v>
      </c>
      <c r="F46" s="190">
        <v>2929.5510570000188</v>
      </c>
      <c r="H46" s="1" t="s">
        <v>551</v>
      </c>
    </row>
    <row r="47" spans="2:8" ht="12" customHeight="1" x14ac:dyDescent="0.2">
      <c r="B47" s="188">
        <v>16.062219999999996</v>
      </c>
      <c r="C47" s="189">
        <v>4.1027139999999989</v>
      </c>
      <c r="D47" s="190">
        <v>2.4688220000000003</v>
      </c>
      <c r="E47" s="190">
        <v>614.90542899999991</v>
      </c>
      <c r="F47" s="190">
        <v>102.30665200000021</v>
      </c>
      <c r="H47" s="1" t="s">
        <v>552</v>
      </c>
    </row>
    <row r="48" spans="2:8" ht="12" customHeight="1" x14ac:dyDescent="0.2">
      <c r="B48" s="188">
        <v>138.729557</v>
      </c>
      <c r="C48" s="189">
        <v>8.5752739999999967</v>
      </c>
      <c r="D48" s="190">
        <v>1.246561</v>
      </c>
      <c r="E48" s="190">
        <v>12818.891711999986</v>
      </c>
      <c r="F48" s="190">
        <v>250.67178900001636</v>
      </c>
      <c r="H48" s="1" t="s">
        <v>554</v>
      </c>
    </row>
    <row r="49" spans="1:9" ht="12" customHeight="1" x14ac:dyDescent="0.2">
      <c r="B49" s="188">
        <v>4080.2857090000011</v>
      </c>
      <c r="C49" s="189">
        <v>354.01984499999998</v>
      </c>
      <c r="D49" s="190">
        <v>45.031212999999994</v>
      </c>
      <c r="E49" s="190">
        <v>29096.586862000015</v>
      </c>
      <c r="F49" s="190">
        <v>2454.711561000011</v>
      </c>
      <c r="H49" s="1" t="s">
        <v>555</v>
      </c>
    </row>
    <row r="50" spans="1:9" ht="12" customHeight="1" x14ac:dyDescent="0.2">
      <c r="B50" s="188">
        <v>437.80324300000007</v>
      </c>
      <c r="C50" s="189">
        <v>53.542480999999988</v>
      </c>
      <c r="D50" s="190">
        <v>0</v>
      </c>
      <c r="E50" s="190">
        <v>9736.3043000000016</v>
      </c>
      <c r="F50" s="190">
        <v>1129.970219999992</v>
      </c>
      <c r="H50" s="1" t="s">
        <v>556</v>
      </c>
    </row>
    <row r="51" spans="1:9" ht="12" customHeight="1" x14ac:dyDescent="0.2">
      <c r="B51" s="188">
        <v>3134.8253320000026</v>
      </c>
      <c r="C51" s="189">
        <v>1900.8880450000008</v>
      </c>
      <c r="D51" s="190">
        <v>163.95510799999994</v>
      </c>
      <c r="E51" s="190">
        <v>98374.713589999985</v>
      </c>
      <c r="F51" s="190">
        <v>1679.2530300000508</v>
      </c>
      <c r="H51" s="1" t="s">
        <v>557</v>
      </c>
    </row>
    <row r="52" spans="1:9" ht="12" customHeight="1" x14ac:dyDescent="0.2">
      <c r="B52" s="188">
        <v>44.204489999999986</v>
      </c>
      <c r="C52" s="189">
        <v>412.31482200000022</v>
      </c>
      <c r="D52" s="190">
        <v>2.3050990000000002</v>
      </c>
      <c r="E52" s="190">
        <v>13919.057399999998</v>
      </c>
      <c r="F52" s="190">
        <v>305.02788700001838</v>
      </c>
      <c r="H52" s="1" t="s">
        <v>558</v>
      </c>
    </row>
    <row r="53" spans="1:9" ht="12" customHeight="1" x14ac:dyDescent="0.2">
      <c r="B53" s="188">
        <v>12.797060999999996</v>
      </c>
      <c r="C53" s="189">
        <v>1.9986589999999995</v>
      </c>
      <c r="D53" s="190">
        <v>0.16823399999999999</v>
      </c>
      <c r="E53" s="190">
        <v>8766.0177260000055</v>
      </c>
      <c r="F53" s="190">
        <v>10.541715999997905</v>
      </c>
      <c r="H53" s="1" t="s">
        <v>559</v>
      </c>
    </row>
    <row r="54" spans="1:9" ht="12" customHeight="1" x14ac:dyDescent="0.2">
      <c r="B54" s="188">
        <v>51.239418000000001</v>
      </c>
      <c r="C54" s="189">
        <v>16.397825000000001</v>
      </c>
      <c r="D54" s="190">
        <v>0.27557399999999993</v>
      </c>
      <c r="E54" s="190">
        <v>8659.173869000002</v>
      </c>
      <c r="F54" s="190">
        <v>148.59074199999668</v>
      </c>
      <c r="H54" s="1" t="s">
        <v>560</v>
      </c>
    </row>
    <row r="55" spans="1:9" ht="12" customHeight="1" x14ac:dyDescent="0.2">
      <c r="B55" s="188">
        <v>0</v>
      </c>
      <c r="C55" s="189">
        <v>19853.694499999998</v>
      </c>
      <c r="D55" s="190">
        <v>1546.9265000000007</v>
      </c>
      <c r="E55" s="190">
        <v>503785.15399999975</v>
      </c>
      <c r="F55" s="190">
        <v>6589.8825000004144</v>
      </c>
      <c r="H55" s="1" t="s">
        <v>561</v>
      </c>
    </row>
    <row r="56" spans="1:9" x14ac:dyDescent="0.2">
      <c r="A56" s="176"/>
      <c r="B56" s="188">
        <v>200503.63636300009</v>
      </c>
      <c r="C56" s="189">
        <v>317970.09090900008</v>
      </c>
      <c r="D56" s="190">
        <v>27753.431818000001</v>
      </c>
      <c r="E56" s="190">
        <v>0</v>
      </c>
      <c r="F56" s="190">
        <v>597459.70454800036</v>
      </c>
      <c r="H56" s="1" t="s">
        <v>562</v>
      </c>
    </row>
    <row r="57" spans="1:9" ht="39.950000000000003" customHeight="1" x14ac:dyDescent="0.2">
      <c r="A57" s="191"/>
      <c r="B57" s="454" t="s">
        <v>488</v>
      </c>
      <c r="C57" s="454"/>
      <c r="D57" s="454"/>
      <c r="E57" s="454"/>
      <c r="F57" s="454"/>
      <c r="G57" s="454"/>
      <c r="H57" s="454"/>
      <c r="I57" s="191"/>
    </row>
  </sheetData>
  <mergeCells count="2">
    <mergeCell ref="B57:H57"/>
    <mergeCell ref="B1:G1"/>
  </mergeCells>
  <phoneticPr fontId="0" type="noConversion"/>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10">
    <pageSetUpPr fitToPage="1"/>
  </sheetPr>
  <dimension ref="A1:K58"/>
  <sheetViews>
    <sheetView showGridLines="0" topLeftCell="AD1" zoomScaleNormal="100" zoomScaleSheetLayoutView="100" workbookViewId="0"/>
  </sheetViews>
  <sheetFormatPr defaultColWidth="9.140625" defaultRowHeight="12" x14ac:dyDescent="0.2"/>
  <cols>
    <col min="1" max="1" width="0.7109375" style="68" customWidth="1"/>
    <col min="2" max="2" width="20.7109375" style="68" customWidth="1"/>
    <col min="3" max="5" width="10.7109375" style="68" customWidth="1"/>
    <col min="6" max="6" width="12.5703125" style="68" customWidth="1"/>
    <col min="7" max="8" width="10.7109375" style="68" customWidth="1"/>
    <col min="9" max="9" width="11" style="68" customWidth="1"/>
    <col min="10" max="10" width="0.7109375" style="68" customWidth="1"/>
    <col min="11" max="11" width="1.85546875" style="51" customWidth="1"/>
    <col min="12" max="12" width="9.140625" style="68"/>
    <col min="13" max="13" width="23.42578125" style="68" bestFit="1" customWidth="1"/>
    <col min="14" max="14" width="60.7109375" style="68" bestFit="1" customWidth="1"/>
    <col min="15" max="15" width="20.140625" style="68" bestFit="1" customWidth="1"/>
    <col min="16" max="16" width="19.42578125" style="68" bestFit="1" customWidth="1"/>
    <col min="17" max="17" width="27.7109375" style="68" bestFit="1" customWidth="1"/>
    <col min="18" max="18" width="20.140625" style="68" bestFit="1" customWidth="1"/>
    <col min="19" max="19" width="17.85546875" style="68" bestFit="1" customWidth="1"/>
    <col min="20" max="20" width="27.7109375" style="68" bestFit="1" customWidth="1"/>
    <col min="21" max="21" width="20.140625" style="68" bestFit="1" customWidth="1"/>
    <col min="22" max="22" width="17.85546875" style="68" bestFit="1" customWidth="1"/>
    <col min="23" max="23" width="27.7109375" style="68" bestFit="1" customWidth="1"/>
    <col min="24" max="24" width="20.140625" style="68" bestFit="1" customWidth="1"/>
    <col min="25" max="25" width="17.85546875" style="68" bestFit="1" customWidth="1"/>
    <col min="26" max="26" width="27.7109375" style="68" bestFit="1" customWidth="1"/>
    <col min="27" max="27" width="20.140625" style="68" bestFit="1" customWidth="1"/>
    <col min="28" max="28" width="17.85546875" style="68" bestFit="1" customWidth="1"/>
    <col min="29" max="29" width="27.7109375" style="68" bestFit="1" customWidth="1"/>
    <col min="30" max="30" width="20.140625" style="68" bestFit="1" customWidth="1"/>
    <col min="31" max="31" width="17.85546875" style="68" bestFit="1" customWidth="1"/>
    <col min="32" max="32" width="27.7109375" style="68" bestFit="1" customWidth="1"/>
    <col min="33" max="33" width="20.140625" style="68" bestFit="1" customWidth="1"/>
    <col min="34" max="34" width="17.85546875" style="68" bestFit="1" customWidth="1"/>
    <col min="35" max="35" width="27.7109375" style="68" bestFit="1" customWidth="1"/>
    <col min="36" max="36" width="20.140625" style="68" bestFit="1" customWidth="1"/>
    <col min="37" max="37" width="17.85546875" style="68" bestFit="1" customWidth="1"/>
    <col min="38" max="38" width="27.7109375" style="68" bestFit="1" customWidth="1"/>
    <col min="39" max="39" width="20.140625" style="68" bestFit="1" customWidth="1"/>
    <col min="40" max="40" width="17.85546875" style="68" bestFit="1" customWidth="1"/>
    <col min="41" max="41" width="27.7109375" style="68" bestFit="1" customWidth="1"/>
    <col min="42" max="42" width="20.140625" style="68" bestFit="1" customWidth="1"/>
    <col min="43" max="43" width="17.85546875" style="68" bestFit="1" customWidth="1"/>
    <col min="44" max="44" width="27.7109375" style="68" bestFit="1" customWidth="1"/>
    <col min="45" max="45" width="20.140625" style="68" bestFit="1" customWidth="1"/>
    <col min="46" max="46" width="17.85546875" style="68" bestFit="1" customWidth="1"/>
    <col min="47" max="47" width="27.7109375" style="68" bestFit="1" customWidth="1"/>
    <col min="48" max="48" width="20.140625" style="68" bestFit="1" customWidth="1"/>
    <col min="49" max="49" width="17.85546875" style="68" bestFit="1" customWidth="1"/>
    <col min="50" max="50" width="27.7109375" style="68" bestFit="1" customWidth="1"/>
    <col min="51" max="52" width="9.140625" style="68"/>
    <col min="53" max="53" width="23.42578125" style="68" bestFit="1" customWidth="1"/>
    <col min="54" max="54" width="39.140625" style="68" bestFit="1" customWidth="1"/>
    <col min="55" max="57" width="24.42578125" style="68" bestFit="1" customWidth="1"/>
    <col min="58" max="16384" width="9.140625" style="68"/>
  </cols>
  <sheetData>
    <row r="1" spans="1:11" s="74" customFormat="1" ht="16.5" customHeight="1" x14ac:dyDescent="0.3">
      <c r="A1" s="132"/>
      <c r="B1" s="58" t="s">
        <v>564</v>
      </c>
      <c r="C1" s="58"/>
      <c r="D1" s="58"/>
      <c r="E1" s="58"/>
      <c r="F1" s="58"/>
      <c r="G1" s="58"/>
      <c r="H1" s="58"/>
      <c r="I1" s="87"/>
      <c r="J1" s="66"/>
    </row>
    <row r="2" spans="1:11" s="133" customFormat="1" ht="16.5" customHeight="1" x14ac:dyDescent="0.2">
      <c r="B2" s="133" t="s">
        <v>53</v>
      </c>
      <c r="J2" s="149"/>
    </row>
    <row r="3" spans="1:11" s="85" customFormat="1" ht="21" customHeight="1" x14ac:dyDescent="0.2">
      <c r="A3" s="157"/>
      <c r="B3" s="172" t="s">
        <v>565</v>
      </c>
      <c r="C3" s="172"/>
      <c r="D3" s="172"/>
      <c r="E3" s="172"/>
      <c r="F3" s="172"/>
      <c r="G3" s="172"/>
      <c r="H3" s="61"/>
      <c r="I3" s="173" t="s">
        <v>180</v>
      </c>
      <c r="K3" s="86"/>
    </row>
    <row r="4" spans="1:11" ht="14.25" customHeight="1" x14ac:dyDescent="0.2">
      <c r="A4" s="158"/>
      <c r="B4" s="159"/>
      <c r="C4" s="458" t="s">
        <v>178</v>
      </c>
      <c r="D4" s="460" t="s">
        <v>318</v>
      </c>
      <c r="E4" s="461"/>
      <c r="F4" s="461"/>
      <c r="G4" s="461"/>
      <c r="H4" s="462"/>
      <c r="I4" s="463" t="s">
        <v>319</v>
      </c>
      <c r="J4" s="464"/>
    </row>
    <row r="5" spans="1:11" ht="39.950000000000003" customHeight="1" x14ac:dyDescent="0.2">
      <c r="A5" s="160"/>
      <c r="B5" s="161"/>
      <c r="C5" s="459"/>
      <c r="D5" s="162" t="s">
        <v>0</v>
      </c>
      <c r="E5" s="162" t="s">
        <v>150</v>
      </c>
      <c r="F5" s="162" t="s">
        <v>151</v>
      </c>
      <c r="G5" s="162" t="s">
        <v>152</v>
      </c>
      <c r="H5" s="151" t="s">
        <v>153</v>
      </c>
      <c r="I5" s="465"/>
      <c r="J5" s="466"/>
    </row>
    <row r="6" spans="1:11" ht="11.45" customHeight="1" x14ac:dyDescent="0.25">
      <c r="A6" s="140"/>
      <c r="B6" s="50" t="s">
        <v>507</v>
      </c>
      <c r="C6" s="3">
        <v>1467.727928</v>
      </c>
      <c r="D6" s="3">
        <v>1371.0960910000001</v>
      </c>
      <c r="E6" s="3">
        <v>96.631834999999995</v>
      </c>
      <c r="F6" s="3">
        <v>58.444093999999993</v>
      </c>
      <c r="G6" s="3">
        <v>282.006933</v>
      </c>
      <c r="H6" s="3">
        <v>934.02006700000004</v>
      </c>
      <c r="I6" s="3">
        <v>1341.8740439999999</v>
      </c>
      <c r="K6" s="144"/>
    </row>
    <row r="7" spans="1:11" ht="11.45" customHeight="1" x14ac:dyDescent="0.2">
      <c r="A7" s="85"/>
      <c r="B7" s="50" t="s">
        <v>508</v>
      </c>
      <c r="C7" s="4">
        <v>224460.24336399997</v>
      </c>
      <c r="D7" s="4">
        <v>200926.46522899996</v>
      </c>
      <c r="E7" s="4">
        <v>23533.787452</v>
      </c>
      <c r="F7" s="4">
        <v>127780.57550199996</v>
      </c>
      <c r="G7" s="4">
        <v>40053.01015300001</v>
      </c>
      <c r="H7" s="4">
        <v>9559.1892230000012</v>
      </c>
      <c r="I7" s="4">
        <v>137036.17747599995</v>
      </c>
      <c r="K7" s="145"/>
    </row>
    <row r="8" spans="1:11" ht="11.45" customHeight="1" x14ac:dyDescent="0.2">
      <c r="A8" s="85"/>
      <c r="B8" s="50" t="s">
        <v>509</v>
      </c>
      <c r="C8" s="4">
        <v>18345.119923999999</v>
      </c>
      <c r="D8" s="4">
        <v>18202.120269000003</v>
      </c>
      <c r="E8" s="4">
        <v>117.75275899999997</v>
      </c>
      <c r="F8" s="4">
        <v>12298.769474000001</v>
      </c>
      <c r="G8" s="4">
        <v>4810.1555109999972</v>
      </c>
      <c r="H8" s="4">
        <v>975.46492900000021</v>
      </c>
      <c r="I8" s="4">
        <v>12052.735757000002</v>
      </c>
      <c r="K8" s="145"/>
    </row>
    <row r="9" spans="1:11" ht="11.45" customHeight="1" x14ac:dyDescent="0.2">
      <c r="A9" s="85"/>
      <c r="B9" s="50" t="s">
        <v>510</v>
      </c>
      <c r="C9" s="4">
        <v>2404.7903550000005</v>
      </c>
      <c r="D9" s="4">
        <v>2342.698863000001</v>
      </c>
      <c r="E9" s="4">
        <v>62.091695000000001</v>
      </c>
      <c r="F9" s="4">
        <v>1394.1381239999998</v>
      </c>
      <c r="G9" s="4">
        <v>708.67276000000015</v>
      </c>
      <c r="H9" s="4">
        <v>177.85307400000002</v>
      </c>
      <c r="I9" s="4">
        <v>1645.640339</v>
      </c>
      <c r="K9" s="145"/>
    </row>
    <row r="10" spans="1:11" ht="11.45" customHeight="1" x14ac:dyDescent="0.2">
      <c r="A10" s="85"/>
      <c r="B10" s="50" t="s">
        <v>511</v>
      </c>
      <c r="C10" s="4">
        <v>42285.154134000004</v>
      </c>
      <c r="D10" s="4">
        <v>41460.528375000016</v>
      </c>
      <c r="E10" s="4">
        <v>824.62575800000013</v>
      </c>
      <c r="F10" s="4">
        <v>32825.266015000008</v>
      </c>
      <c r="G10" s="4">
        <v>6156.5060619999995</v>
      </c>
      <c r="H10" s="4">
        <v>1654.1544390000004</v>
      </c>
      <c r="I10" s="4">
        <v>25047.895367000005</v>
      </c>
      <c r="K10" s="145"/>
    </row>
    <row r="11" spans="1:11" ht="11.45" customHeight="1" x14ac:dyDescent="0.2">
      <c r="A11" s="85"/>
      <c r="B11" s="50" t="s">
        <v>512</v>
      </c>
      <c r="C11" s="4">
        <v>32213.047036000004</v>
      </c>
      <c r="D11" s="4">
        <v>29655.069727000009</v>
      </c>
      <c r="E11" s="4">
        <v>2557.9773070000006</v>
      </c>
      <c r="F11" s="4">
        <v>7571.0753209999975</v>
      </c>
      <c r="G11" s="4">
        <v>13161.959425000003</v>
      </c>
      <c r="H11" s="4">
        <v>6364.0576650000003</v>
      </c>
      <c r="I11" s="4">
        <v>25869.532065000007</v>
      </c>
      <c r="K11" s="145"/>
    </row>
    <row r="12" spans="1:11" ht="11.45" customHeight="1" x14ac:dyDescent="0.2">
      <c r="A12" s="85"/>
      <c r="B12" s="50" t="s">
        <v>513</v>
      </c>
      <c r="C12" s="4">
        <v>4513.3190750000003</v>
      </c>
      <c r="D12" s="4">
        <v>4475.8897210000014</v>
      </c>
      <c r="E12" s="4">
        <v>37.429352999999999</v>
      </c>
      <c r="F12" s="4">
        <v>850.10974599999997</v>
      </c>
      <c r="G12" s="4">
        <v>3213.8545070000005</v>
      </c>
      <c r="H12" s="4">
        <v>374.51480600000008</v>
      </c>
      <c r="I12" s="4">
        <v>4050.8398010000005</v>
      </c>
      <c r="K12" s="145"/>
    </row>
    <row r="13" spans="1:11" ht="11.45" customHeight="1" x14ac:dyDescent="0.2">
      <c r="A13" s="85"/>
      <c r="B13" s="50" t="s">
        <v>514</v>
      </c>
      <c r="C13" s="4">
        <v>281210.85833299998</v>
      </c>
      <c r="D13" s="4">
        <v>242621.553163</v>
      </c>
      <c r="E13" s="4">
        <v>38589.305168000006</v>
      </c>
      <c r="F13" s="4">
        <v>110025.64308599995</v>
      </c>
      <c r="G13" s="4">
        <v>73968.17508799996</v>
      </c>
      <c r="H13" s="4">
        <v>20038.391141</v>
      </c>
      <c r="I13" s="4">
        <v>187608.73601399997</v>
      </c>
      <c r="K13" s="145"/>
    </row>
    <row r="14" spans="1:11" ht="11.45" customHeight="1" x14ac:dyDescent="0.2">
      <c r="A14" s="85"/>
      <c r="B14" s="50" t="s">
        <v>515</v>
      </c>
      <c r="C14" s="4">
        <v>14688.561592000007</v>
      </c>
      <c r="D14" s="4">
        <v>11409.200178000005</v>
      </c>
      <c r="E14" s="4">
        <v>3279.3614129999987</v>
      </c>
      <c r="F14" s="4">
        <v>4528.4839450000018</v>
      </c>
      <c r="G14" s="4">
        <v>1879.2556040000002</v>
      </c>
      <c r="H14" s="4">
        <v>1722.11916</v>
      </c>
      <c r="I14" s="4">
        <v>9144.9582040000023</v>
      </c>
      <c r="K14" s="145"/>
    </row>
    <row r="15" spans="1:11" ht="11.45" customHeight="1" x14ac:dyDescent="0.2">
      <c r="A15" s="85"/>
      <c r="B15" s="50" t="s">
        <v>516</v>
      </c>
      <c r="C15" s="4">
        <v>287383.37037800008</v>
      </c>
      <c r="D15" s="4">
        <v>235050.33164399999</v>
      </c>
      <c r="E15" s="4">
        <v>52333.073275999996</v>
      </c>
      <c r="F15" s="4">
        <v>37041.235177000002</v>
      </c>
      <c r="G15" s="4">
        <v>124899.29967099999</v>
      </c>
      <c r="H15" s="4">
        <v>20776.846176999999</v>
      </c>
      <c r="I15" s="4">
        <v>216529.71405400001</v>
      </c>
      <c r="K15" s="145"/>
    </row>
    <row r="16" spans="1:11" ht="11.45" customHeight="1" x14ac:dyDescent="0.25">
      <c r="A16" s="140"/>
      <c r="B16" s="50" t="s">
        <v>517</v>
      </c>
      <c r="C16" s="4">
        <v>51987.767864999987</v>
      </c>
      <c r="D16" s="4">
        <v>45479.097557999987</v>
      </c>
      <c r="E16" s="4">
        <v>6508.6820580000003</v>
      </c>
      <c r="F16" s="4">
        <v>17897.08999199999</v>
      </c>
      <c r="G16" s="4">
        <v>15039.313221999993</v>
      </c>
      <c r="H16" s="4">
        <v>6034.1193539999995</v>
      </c>
      <c r="I16" s="4">
        <v>36530.563126999994</v>
      </c>
      <c r="K16" s="144"/>
    </row>
    <row r="17" spans="1:11" ht="11.45" customHeight="1" x14ac:dyDescent="0.2">
      <c r="A17" s="146"/>
      <c r="B17" s="50" t="s">
        <v>518</v>
      </c>
      <c r="C17" s="4">
        <v>9166.8850810000004</v>
      </c>
      <c r="D17" s="4">
        <v>7293.3398870000001</v>
      </c>
      <c r="E17" s="4">
        <v>1873.5476929999998</v>
      </c>
      <c r="F17" s="4">
        <v>2881.8291850000001</v>
      </c>
      <c r="G17" s="4">
        <v>1437.6447219999995</v>
      </c>
      <c r="H17" s="4">
        <v>1100.4805009999998</v>
      </c>
      <c r="I17" s="4">
        <v>5852.4352690000005</v>
      </c>
      <c r="K17" s="145"/>
    </row>
    <row r="18" spans="1:11" ht="11.45" customHeight="1" x14ac:dyDescent="0.2">
      <c r="A18" s="146"/>
      <c r="B18" s="1" t="s">
        <v>519</v>
      </c>
      <c r="C18" s="4">
        <v>8879.610308000003</v>
      </c>
      <c r="D18" s="4">
        <v>8824.0909130000055</v>
      </c>
      <c r="E18" s="4">
        <v>55.519393000000001</v>
      </c>
      <c r="F18" s="4">
        <v>7341.4237110000013</v>
      </c>
      <c r="G18" s="4">
        <v>446.91615699999994</v>
      </c>
      <c r="H18" s="4">
        <v>980.27625499999999</v>
      </c>
      <c r="I18" s="4">
        <v>5153.3876730000011</v>
      </c>
      <c r="K18" s="145"/>
    </row>
    <row r="19" spans="1:11" ht="11.45" customHeight="1" x14ac:dyDescent="0.2">
      <c r="A19" s="146"/>
      <c r="B19" s="50" t="s">
        <v>520</v>
      </c>
      <c r="C19" s="4">
        <v>103088.85762799991</v>
      </c>
      <c r="D19" s="4">
        <v>102040.98177099993</v>
      </c>
      <c r="E19" s="4">
        <v>1047.8758540000001</v>
      </c>
      <c r="F19" s="4">
        <v>54985.862498999988</v>
      </c>
      <c r="G19" s="4">
        <v>39449.36089199999</v>
      </c>
      <c r="H19" s="4">
        <v>6557.9273629999989</v>
      </c>
      <c r="I19" s="4">
        <v>74548.060074000008</v>
      </c>
      <c r="K19" s="145"/>
    </row>
    <row r="20" spans="1:11" ht="11.45" customHeight="1" x14ac:dyDescent="0.2">
      <c r="A20" s="146"/>
      <c r="B20" s="50" t="s">
        <v>522</v>
      </c>
      <c r="C20" s="4">
        <v>10112.683908000001</v>
      </c>
      <c r="D20" s="4">
        <v>10069.714633000001</v>
      </c>
      <c r="E20" s="4">
        <v>42.969274000000006</v>
      </c>
      <c r="F20" s="4">
        <v>4016.7769690000005</v>
      </c>
      <c r="G20" s="4">
        <v>3714.8567389999985</v>
      </c>
      <c r="H20" s="4">
        <v>2295.1416389999999</v>
      </c>
      <c r="I20" s="4">
        <v>8061.3311449999983</v>
      </c>
      <c r="K20" s="145"/>
    </row>
    <row r="21" spans="1:11" ht="11.45" customHeight="1" x14ac:dyDescent="0.2">
      <c r="A21" s="146"/>
      <c r="B21" s="50" t="s">
        <v>523</v>
      </c>
      <c r="C21" s="4">
        <v>252538.29784900011</v>
      </c>
      <c r="D21" s="4">
        <v>242206.35855499998</v>
      </c>
      <c r="E21" s="4">
        <v>10321.085107000001</v>
      </c>
      <c r="F21" s="4">
        <v>132720.87784299999</v>
      </c>
      <c r="G21" s="4">
        <v>71361.122841999982</v>
      </c>
      <c r="H21" s="4">
        <v>27803.747453000004</v>
      </c>
      <c r="I21" s="4">
        <v>175846.01854800002</v>
      </c>
      <c r="K21" s="145"/>
    </row>
    <row r="22" spans="1:11" ht="11.45" customHeight="1" x14ac:dyDescent="0.2">
      <c r="A22" s="146"/>
      <c r="B22" s="50" t="s">
        <v>524</v>
      </c>
      <c r="C22" s="4">
        <v>397116.81714300014</v>
      </c>
      <c r="D22" s="4">
        <v>386077.09599599999</v>
      </c>
      <c r="E22" s="4">
        <v>11039.721615999997</v>
      </c>
      <c r="F22" s="4">
        <v>235751.23740200006</v>
      </c>
      <c r="G22" s="4">
        <v>104968.97234299996</v>
      </c>
      <c r="H22" s="4">
        <v>34317.233897999999</v>
      </c>
      <c r="I22" s="4">
        <v>268201.48595500004</v>
      </c>
      <c r="K22" s="145"/>
    </row>
    <row r="23" spans="1:11" ht="11.45" customHeight="1" x14ac:dyDescent="0.2">
      <c r="A23" s="146"/>
      <c r="B23" s="50" t="s">
        <v>525</v>
      </c>
      <c r="C23" s="4">
        <v>1065.1129220000003</v>
      </c>
      <c r="D23" s="4">
        <v>1065.1116740000002</v>
      </c>
      <c r="E23" s="4">
        <v>1.248E-3</v>
      </c>
      <c r="F23" s="4">
        <v>696.13727200000005</v>
      </c>
      <c r="G23" s="4">
        <v>205.78596000000005</v>
      </c>
      <c r="H23" s="4">
        <v>163.24498999999997</v>
      </c>
      <c r="I23" s="4">
        <v>717.05446600000005</v>
      </c>
      <c r="K23" s="145"/>
    </row>
    <row r="24" spans="1:11" ht="11.45" customHeight="1" x14ac:dyDescent="0.2">
      <c r="A24" s="146"/>
      <c r="B24" s="50" t="s">
        <v>526</v>
      </c>
      <c r="C24" s="4">
        <v>965322.95531500003</v>
      </c>
      <c r="D24" s="4">
        <v>883038.90215800004</v>
      </c>
      <c r="E24" s="4">
        <v>82253.331050000008</v>
      </c>
      <c r="F24" s="4">
        <v>601322.91731399996</v>
      </c>
      <c r="G24" s="4">
        <v>178126.21873399997</v>
      </c>
      <c r="H24" s="4">
        <v>21336.435050999997</v>
      </c>
      <c r="I24" s="4">
        <v>582377.44350000005</v>
      </c>
      <c r="K24" s="145"/>
    </row>
    <row r="25" spans="1:11" ht="11.45" customHeight="1" x14ac:dyDescent="0.2">
      <c r="A25" s="146"/>
      <c r="B25" s="50" t="s">
        <v>527</v>
      </c>
      <c r="C25" s="4">
        <v>12053.995700000001</v>
      </c>
      <c r="D25" s="4">
        <v>11833.741697000003</v>
      </c>
      <c r="E25" s="4">
        <v>220.25400099999996</v>
      </c>
      <c r="F25" s="4">
        <v>8960.464093999999</v>
      </c>
      <c r="G25" s="4">
        <v>2135.6409169999997</v>
      </c>
      <c r="H25" s="4">
        <v>517.39025800000002</v>
      </c>
      <c r="I25" s="4">
        <v>7353.5096489999996</v>
      </c>
      <c r="K25" s="145"/>
    </row>
    <row r="26" spans="1:11" ht="11.45" customHeight="1" x14ac:dyDescent="0.2">
      <c r="A26" s="146"/>
      <c r="B26" s="50" t="s">
        <v>528</v>
      </c>
      <c r="C26" s="4">
        <v>119136.40082300002</v>
      </c>
      <c r="D26" s="4">
        <v>86603.210319000005</v>
      </c>
      <c r="E26" s="4">
        <v>32533.178598999999</v>
      </c>
      <c r="F26" s="4">
        <v>19079.750022999997</v>
      </c>
      <c r="G26" s="4">
        <v>20839.075302999998</v>
      </c>
      <c r="H26" s="4">
        <v>14151.337798999997</v>
      </c>
      <c r="I26" s="4">
        <v>77063.335306999987</v>
      </c>
      <c r="K26" s="144"/>
    </row>
    <row r="27" spans="1:11" ht="11.45" customHeight="1" x14ac:dyDescent="0.2">
      <c r="A27" s="146"/>
      <c r="B27" s="50" t="s">
        <v>529</v>
      </c>
      <c r="C27" s="4">
        <v>9097.3875880000014</v>
      </c>
      <c r="D27" s="4">
        <v>7013.9190900000003</v>
      </c>
      <c r="E27" s="4">
        <v>2083.3862409999997</v>
      </c>
      <c r="F27" s="4">
        <v>1323.224115</v>
      </c>
      <c r="G27" s="4">
        <v>1434.2471840000005</v>
      </c>
      <c r="H27" s="4">
        <v>2174.0372360000006</v>
      </c>
      <c r="I27" s="4">
        <v>6352.4293560000006</v>
      </c>
      <c r="K27" s="145"/>
    </row>
    <row r="28" spans="1:11" ht="11.45" customHeight="1" x14ac:dyDescent="0.2">
      <c r="A28" s="146"/>
      <c r="B28" s="50" t="s">
        <v>530</v>
      </c>
      <c r="C28" s="4"/>
      <c r="D28" s="4"/>
      <c r="E28" s="4"/>
      <c r="F28" s="4"/>
      <c r="G28" s="4"/>
      <c r="H28" s="4"/>
      <c r="I28" s="4"/>
      <c r="K28" s="145"/>
    </row>
    <row r="29" spans="1:11" ht="11.45" customHeight="1" x14ac:dyDescent="0.2">
      <c r="A29" s="146"/>
      <c r="B29" s="50" t="s">
        <v>531</v>
      </c>
      <c r="C29" s="4">
        <v>12108.478082000009</v>
      </c>
      <c r="D29" s="4">
        <v>11757.782874000008</v>
      </c>
      <c r="E29" s="4">
        <v>350.73809300000005</v>
      </c>
      <c r="F29" s="4">
        <v>0</v>
      </c>
      <c r="G29" s="4">
        <v>9397.9523790000057</v>
      </c>
      <c r="H29" s="4">
        <v>2009.1464220000003</v>
      </c>
      <c r="I29" s="4">
        <v>11757.782874</v>
      </c>
      <c r="K29" s="145"/>
    </row>
    <row r="30" spans="1:11" ht="11.45" customHeight="1" x14ac:dyDescent="0.2">
      <c r="A30" s="146"/>
      <c r="B30" s="50" t="s">
        <v>532</v>
      </c>
      <c r="C30" s="4">
        <v>20426.860682000006</v>
      </c>
      <c r="D30" s="4">
        <v>19817.077075000005</v>
      </c>
      <c r="E30" s="4">
        <v>609.78360499999997</v>
      </c>
      <c r="F30" s="4">
        <v>12998.291300000001</v>
      </c>
      <c r="G30" s="4">
        <v>4028.9136259999991</v>
      </c>
      <c r="H30" s="4">
        <v>2180.0885359999993</v>
      </c>
      <c r="I30" s="4">
        <v>13317.931424</v>
      </c>
      <c r="K30" s="145"/>
    </row>
    <row r="31" spans="1:11" ht="11.45" customHeight="1" x14ac:dyDescent="0.2">
      <c r="A31" s="146"/>
      <c r="B31" s="50" t="s">
        <v>533</v>
      </c>
      <c r="C31" s="4">
        <v>477677.71705400012</v>
      </c>
      <c r="D31" s="4">
        <v>440230.51185999997</v>
      </c>
      <c r="E31" s="4">
        <v>37447.261344999992</v>
      </c>
      <c r="F31" s="4">
        <v>238388.46967099994</v>
      </c>
      <c r="G31" s="4">
        <v>141200.93450700003</v>
      </c>
      <c r="H31" s="4">
        <v>23194.547565000004</v>
      </c>
      <c r="I31" s="4">
        <v>321036.34680399986</v>
      </c>
      <c r="K31" s="145"/>
    </row>
    <row r="32" spans="1:11" ht="11.45" customHeight="1" x14ac:dyDescent="0.2">
      <c r="A32" s="146"/>
      <c r="B32" s="50" t="s">
        <v>534</v>
      </c>
      <c r="C32" s="4">
        <v>119778.08827399995</v>
      </c>
      <c r="D32" s="4">
        <v>85716.53071799998</v>
      </c>
      <c r="E32" s="4">
        <v>34058.970615999984</v>
      </c>
      <c r="F32" s="4">
        <v>29091.375514000007</v>
      </c>
      <c r="G32" s="4">
        <v>16506.914942000003</v>
      </c>
      <c r="H32" s="4">
        <v>6059.3439969999999</v>
      </c>
      <c r="I32" s="4">
        <v>71170.857515999989</v>
      </c>
      <c r="K32" s="145"/>
    </row>
    <row r="33" spans="1:11" ht="11.45" customHeight="1" x14ac:dyDescent="0.2">
      <c r="B33" s="50" t="s">
        <v>536</v>
      </c>
      <c r="C33" s="4">
        <v>70.846818999999996</v>
      </c>
      <c r="D33" s="4">
        <v>70.721880999999996</v>
      </c>
      <c r="E33" s="4">
        <v>0.12493799999999999</v>
      </c>
      <c r="F33" s="4">
        <v>42.972103999999995</v>
      </c>
      <c r="G33" s="4">
        <v>0.18033399999999999</v>
      </c>
      <c r="H33" s="4">
        <v>27.463589000000002</v>
      </c>
      <c r="I33" s="4">
        <v>49.235827999999998</v>
      </c>
      <c r="K33" s="145"/>
    </row>
    <row r="34" spans="1:11" ht="11.45" customHeight="1" x14ac:dyDescent="0.2">
      <c r="B34" s="50" t="s">
        <v>537</v>
      </c>
      <c r="C34" s="4">
        <v>70486.391843000005</v>
      </c>
      <c r="D34" s="4">
        <v>69610.606445000012</v>
      </c>
      <c r="E34" s="4">
        <v>875.79520499999978</v>
      </c>
      <c r="F34" s="4">
        <v>42097.843496000009</v>
      </c>
      <c r="G34" s="4">
        <v>22641.330668000002</v>
      </c>
      <c r="H34" s="4">
        <v>3995.6551589999999</v>
      </c>
      <c r="I34" s="4">
        <v>48561.684696000004</v>
      </c>
      <c r="K34" s="145"/>
    </row>
    <row r="35" spans="1:11" ht="11.45" customHeight="1" x14ac:dyDescent="0.2">
      <c r="B35" s="50" t="s">
        <v>538</v>
      </c>
      <c r="C35" s="4">
        <v>29118.443292000004</v>
      </c>
      <c r="D35" s="4">
        <v>24368.15836500001</v>
      </c>
      <c r="E35" s="4">
        <v>4750.2849259999984</v>
      </c>
      <c r="F35" s="4">
        <v>7032.8082580000018</v>
      </c>
      <c r="G35" s="4">
        <v>8744.9776779999993</v>
      </c>
      <c r="H35" s="4">
        <v>3840.0874940000012</v>
      </c>
      <c r="I35" s="4">
        <v>20851.754235000004</v>
      </c>
      <c r="K35" s="144"/>
    </row>
    <row r="36" spans="1:11" ht="11.45" customHeight="1" x14ac:dyDescent="0.2">
      <c r="B36" s="50" t="s">
        <v>539</v>
      </c>
      <c r="C36" s="4">
        <v>25.724169000000003</v>
      </c>
      <c r="D36" s="4">
        <v>23.076680999999997</v>
      </c>
      <c r="E36" s="4">
        <v>2.660177</v>
      </c>
      <c r="F36" s="4">
        <v>12.867733999999999</v>
      </c>
      <c r="G36" s="4">
        <v>2.2089129999999999</v>
      </c>
      <c r="H36" s="4">
        <v>5.3884089999999993</v>
      </c>
      <c r="I36" s="4">
        <v>16.653990999999998</v>
      </c>
      <c r="K36" s="145"/>
    </row>
    <row r="37" spans="1:11" ht="11.45" customHeight="1" x14ac:dyDescent="0.2">
      <c r="B37" s="50" t="s">
        <v>540</v>
      </c>
      <c r="C37" s="4">
        <v>30149.562728000012</v>
      </c>
      <c r="D37" s="4">
        <v>27953.067332000006</v>
      </c>
      <c r="E37" s="4">
        <v>2196.495394</v>
      </c>
      <c r="F37" s="4">
        <v>17702.729169000006</v>
      </c>
      <c r="G37" s="4">
        <v>4016.1623579999996</v>
      </c>
      <c r="H37" s="4">
        <v>4037.7203999999997</v>
      </c>
      <c r="I37" s="4">
        <v>19101.713992000001</v>
      </c>
      <c r="K37" s="145"/>
    </row>
    <row r="38" spans="1:11" ht="11.45" customHeight="1" x14ac:dyDescent="0.2">
      <c r="B38" s="50" t="s">
        <v>541</v>
      </c>
      <c r="C38" s="4">
        <v>62758.038745999991</v>
      </c>
      <c r="D38" s="4">
        <v>59962.886264999994</v>
      </c>
      <c r="E38" s="4">
        <v>2795.1524790000003</v>
      </c>
      <c r="F38" s="4">
        <v>38872.712720999996</v>
      </c>
      <c r="G38" s="4">
        <v>8377.4006480000007</v>
      </c>
      <c r="H38" s="4">
        <v>9917.620409000001</v>
      </c>
      <c r="I38" s="4">
        <v>40526.529903000002</v>
      </c>
      <c r="K38" s="145"/>
    </row>
    <row r="39" spans="1:11" ht="11.45" customHeight="1" x14ac:dyDescent="0.2">
      <c r="B39" s="50" t="s">
        <v>542</v>
      </c>
      <c r="C39" s="4">
        <v>8959.4032110000007</v>
      </c>
      <c r="D39" s="4">
        <v>8581.1550370000004</v>
      </c>
      <c r="E39" s="4">
        <v>378.24817200000001</v>
      </c>
      <c r="F39" s="4">
        <v>4303.7429259999999</v>
      </c>
      <c r="G39" s="4">
        <v>3136.260538999999</v>
      </c>
      <c r="H39" s="4">
        <v>762.90341000000024</v>
      </c>
      <c r="I39" s="4">
        <v>6429.2835750000013</v>
      </c>
      <c r="K39" s="145"/>
    </row>
    <row r="40" spans="1:11" ht="11.45" customHeight="1" x14ac:dyDescent="0.2">
      <c r="B40" s="50" t="s">
        <v>543</v>
      </c>
      <c r="C40" s="4">
        <v>22997.64169</v>
      </c>
      <c r="D40" s="4">
        <v>22682.966331000003</v>
      </c>
      <c r="E40" s="4">
        <v>314.756372</v>
      </c>
      <c r="F40" s="4">
        <v>16170.202495</v>
      </c>
      <c r="G40" s="4">
        <v>3985.7478959999976</v>
      </c>
      <c r="H40" s="4">
        <v>2212.985549</v>
      </c>
      <c r="I40" s="4">
        <v>14597.869878000005</v>
      </c>
      <c r="K40" s="145"/>
    </row>
    <row r="41" spans="1:11" ht="11.45" customHeight="1" x14ac:dyDescent="0.2">
      <c r="B41" s="50" t="s">
        <v>544</v>
      </c>
      <c r="C41" s="4">
        <v>3630.5749050000004</v>
      </c>
      <c r="D41" s="4">
        <v>3007.5467470000003</v>
      </c>
      <c r="E41" s="4">
        <v>623.02815700000008</v>
      </c>
      <c r="F41" s="4">
        <v>1074.9818940000002</v>
      </c>
      <c r="G41" s="4">
        <v>550.95328900000004</v>
      </c>
      <c r="H41" s="4">
        <v>758.58339699999999</v>
      </c>
      <c r="I41" s="4">
        <v>2470.0557990000011</v>
      </c>
      <c r="K41" s="145"/>
    </row>
    <row r="42" spans="1:11" ht="11.45" customHeight="1" x14ac:dyDescent="0.2">
      <c r="B42" s="50" t="s">
        <v>545</v>
      </c>
      <c r="C42" s="4">
        <v>8916.8134730000002</v>
      </c>
      <c r="D42" s="4">
        <v>5949.3548509999991</v>
      </c>
      <c r="E42" s="4">
        <v>2967.4586210000002</v>
      </c>
      <c r="F42" s="4">
        <v>1411.3097389999996</v>
      </c>
      <c r="G42" s="4">
        <v>454.59025300000013</v>
      </c>
      <c r="H42" s="4">
        <v>1116.0284489999999</v>
      </c>
      <c r="I42" s="4">
        <v>5243.7101859999993</v>
      </c>
      <c r="K42" s="145"/>
    </row>
    <row r="43" spans="1:11" ht="11.45" customHeight="1" x14ac:dyDescent="0.2">
      <c r="A43" s="85"/>
      <c r="B43" s="50" t="s">
        <v>546</v>
      </c>
      <c r="C43" s="4">
        <v>15723.112659000008</v>
      </c>
      <c r="D43" s="4">
        <v>15217.353294000002</v>
      </c>
      <c r="E43" s="4">
        <v>505.75936100000013</v>
      </c>
      <c r="F43" s="4">
        <v>9098.2094049999996</v>
      </c>
      <c r="G43" s="4">
        <v>3101.9335710000014</v>
      </c>
      <c r="H43" s="4">
        <v>2511.4509460000004</v>
      </c>
      <c r="I43" s="4">
        <v>10668.248590000007</v>
      </c>
      <c r="K43" s="145"/>
    </row>
    <row r="44" spans="1:11" ht="11.45" customHeight="1" x14ac:dyDescent="0.2">
      <c r="A44" s="85"/>
      <c r="B44" s="50" t="s">
        <v>547</v>
      </c>
      <c r="C44" s="4">
        <v>1224.9006420000001</v>
      </c>
      <c r="D44" s="4">
        <v>1221.2149749999999</v>
      </c>
      <c r="E44" s="4">
        <v>2.3081629999999995</v>
      </c>
      <c r="F44" s="4">
        <v>948.57360900000015</v>
      </c>
      <c r="G44" s="4">
        <v>168.04937700000005</v>
      </c>
      <c r="H44" s="4">
        <v>102.28381899999999</v>
      </c>
      <c r="I44" s="4">
        <v>746.92816900000003</v>
      </c>
      <c r="K44" s="145"/>
    </row>
    <row r="45" spans="1:11" ht="11.45" customHeight="1" x14ac:dyDescent="0.2">
      <c r="A45" s="146"/>
      <c r="B45" s="50" t="s">
        <v>548</v>
      </c>
      <c r="C45" s="4">
        <v>3351.6973250000005</v>
      </c>
      <c r="D45" s="4">
        <v>3239.8821880000014</v>
      </c>
      <c r="E45" s="4">
        <v>111.81552699999999</v>
      </c>
      <c r="F45" s="4">
        <v>1835.8051600000001</v>
      </c>
      <c r="G45" s="4">
        <v>388.30268100000001</v>
      </c>
      <c r="H45" s="4">
        <v>904.01206499999989</v>
      </c>
      <c r="I45" s="4">
        <v>2321.9858810000005</v>
      </c>
      <c r="K45" s="144"/>
    </row>
    <row r="46" spans="1:11" ht="11.45" customHeight="1" x14ac:dyDescent="0.2">
      <c r="A46" s="146"/>
      <c r="B46" s="50" t="s">
        <v>550</v>
      </c>
      <c r="C46" s="4">
        <v>7687.2860229999997</v>
      </c>
      <c r="D46" s="4">
        <v>7386.9090640000004</v>
      </c>
      <c r="E46" s="4">
        <v>300.37695799999995</v>
      </c>
      <c r="F46" s="4">
        <v>2624.2654619999998</v>
      </c>
      <c r="G46" s="4">
        <v>2778.2918950000003</v>
      </c>
      <c r="H46" s="4">
        <v>1683.9954790000002</v>
      </c>
      <c r="I46" s="4">
        <v>6074.7841909999997</v>
      </c>
      <c r="K46" s="144"/>
    </row>
    <row r="47" spans="1:11" ht="11.45" customHeight="1" x14ac:dyDescent="0.2">
      <c r="A47" s="146"/>
      <c r="B47" s="50" t="s">
        <v>551</v>
      </c>
      <c r="C47" s="4">
        <v>1556293.4420479999</v>
      </c>
      <c r="D47" s="4">
        <v>1485223.7422959998</v>
      </c>
      <c r="E47" s="4">
        <v>71009.009918999989</v>
      </c>
      <c r="F47" s="4">
        <v>1116667.15937</v>
      </c>
      <c r="G47" s="4">
        <v>255411.16365299997</v>
      </c>
      <c r="H47" s="4">
        <v>42136.442856999995</v>
      </c>
      <c r="I47" s="4">
        <v>926890.16669300036</v>
      </c>
    </row>
    <row r="48" spans="1:11" ht="11.45" customHeight="1" x14ac:dyDescent="0.2">
      <c r="A48" s="146"/>
      <c r="B48" s="50" t="s">
        <v>552</v>
      </c>
      <c r="C48" s="4">
        <v>796.90984800000024</v>
      </c>
      <c r="D48" s="4">
        <v>796.90984800000024</v>
      </c>
      <c r="E48" s="4">
        <v>0</v>
      </c>
      <c r="F48" s="4">
        <v>755.21884899999998</v>
      </c>
      <c r="G48" s="4">
        <v>9.4612740000000013</v>
      </c>
      <c r="H48" s="4">
        <v>32.229721000000005</v>
      </c>
      <c r="I48" s="4">
        <v>419.30042299999991</v>
      </c>
    </row>
    <row r="49" spans="1:10" ht="11.45" customHeight="1" x14ac:dyDescent="0.2">
      <c r="A49" s="146"/>
      <c r="B49" s="50" t="s">
        <v>554</v>
      </c>
      <c r="C49" s="4">
        <v>23660.058167000003</v>
      </c>
      <c r="D49" s="4">
        <v>21388.032440000006</v>
      </c>
      <c r="E49" s="4">
        <v>2272.0496720000001</v>
      </c>
      <c r="F49" s="4">
        <v>11296.802124000002</v>
      </c>
      <c r="G49" s="4">
        <v>6050.2852129999983</v>
      </c>
      <c r="H49" s="4">
        <v>1768.9365399999999</v>
      </c>
      <c r="I49" s="4">
        <v>15739.638478000004</v>
      </c>
    </row>
    <row r="50" spans="1:10" ht="11.45" customHeight="1" x14ac:dyDescent="0.2">
      <c r="A50" s="146"/>
      <c r="B50" s="50" t="s">
        <v>555</v>
      </c>
      <c r="C50" s="4">
        <v>69800.174603000021</v>
      </c>
      <c r="D50" s="4">
        <v>67855.554839000019</v>
      </c>
      <c r="E50" s="4">
        <v>1944.6197619999998</v>
      </c>
      <c r="F50" s="4">
        <v>34332.022198000006</v>
      </c>
      <c r="G50" s="4">
        <v>27756.933216000016</v>
      </c>
      <c r="H50" s="4">
        <v>3822.0049200000003</v>
      </c>
      <c r="I50" s="4">
        <v>50689.555432000023</v>
      </c>
    </row>
    <row r="51" spans="1:10" ht="11.45" customHeight="1" x14ac:dyDescent="0.2">
      <c r="A51" s="146"/>
      <c r="B51" s="50" t="s">
        <v>556</v>
      </c>
      <c r="C51" s="4">
        <v>41330.196956999986</v>
      </c>
      <c r="D51" s="4">
        <v>41034.630260999991</v>
      </c>
      <c r="E51" s="4">
        <v>295.56669499999992</v>
      </c>
      <c r="F51" s="4">
        <v>27236.961071999995</v>
      </c>
      <c r="G51" s="4">
        <v>6209.7249190000011</v>
      </c>
      <c r="H51" s="4">
        <v>7292.4279800000004</v>
      </c>
      <c r="I51" s="4">
        <v>27416.149723999999</v>
      </c>
    </row>
    <row r="52" spans="1:10" ht="11.45" customHeight="1" x14ac:dyDescent="0.2">
      <c r="A52" s="146"/>
      <c r="B52" s="50" t="s">
        <v>557</v>
      </c>
      <c r="C52" s="4">
        <v>395430.95534300001</v>
      </c>
      <c r="D52" s="4">
        <v>370472.22808500001</v>
      </c>
      <c r="E52" s="4">
        <v>24958.809551000006</v>
      </c>
      <c r="F52" s="4">
        <v>250539.14002999995</v>
      </c>
      <c r="G52" s="4">
        <v>73508.407446000027</v>
      </c>
      <c r="H52" s="4">
        <v>21466.165755999995</v>
      </c>
      <c r="I52" s="4">
        <v>245202.65806900014</v>
      </c>
    </row>
    <row r="53" spans="1:10" ht="11.45" customHeight="1" x14ac:dyDescent="0.2">
      <c r="B53" s="50" t="s">
        <v>558</v>
      </c>
      <c r="C53" s="4">
        <v>21885.026278000012</v>
      </c>
      <c r="D53" s="4">
        <v>17633.168448000011</v>
      </c>
      <c r="E53" s="4">
        <v>4251.8791290000008</v>
      </c>
      <c r="F53" s="4">
        <v>5997.0969490000016</v>
      </c>
      <c r="G53" s="4">
        <v>3027.7862200000018</v>
      </c>
      <c r="H53" s="4">
        <v>4356.4711110000007</v>
      </c>
      <c r="I53" s="4">
        <v>14634.619971000009</v>
      </c>
    </row>
    <row r="54" spans="1:10" ht="11.45" customHeight="1" x14ac:dyDescent="0.2">
      <c r="B54" s="50" t="s">
        <v>559</v>
      </c>
      <c r="C54" s="4">
        <v>19880.045980999999</v>
      </c>
      <c r="D54" s="4">
        <v>18554.625862000004</v>
      </c>
      <c r="E54" s="4">
        <v>1325.4375120000002</v>
      </c>
      <c r="F54" s="4">
        <v>11273.479218</v>
      </c>
      <c r="G54" s="4">
        <v>4465.507298999999</v>
      </c>
      <c r="H54" s="4">
        <v>1490.5567099999998</v>
      </c>
      <c r="I54" s="4">
        <v>12918.016517999999</v>
      </c>
    </row>
    <row r="55" spans="1:10" ht="11.45" customHeight="1" x14ac:dyDescent="0.2">
      <c r="B55" s="50" t="s">
        <v>560</v>
      </c>
      <c r="C55" s="4">
        <v>41611.087426000006</v>
      </c>
      <c r="D55" s="4">
        <v>38579.429380000009</v>
      </c>
      <c r="E55" s="4">
        <v>3031.6701810000004</v>
      </c>
      <c r="F55" s="4">
        <v>18061.315179000008</v>
      </c>
      <c r="G55" s="4">
        <v>12009.908509999994</v>
      </c>
      <c r="H55" s="4">
        <v>5476.8003100000014</v>
      </c>
      <c r="I55" s="4">
        <v>29548.830539000006</v>
      </c>
    </row>
    <row r="56" spans="1:10" ht="11.45" customHeight="1" x14ac:dyDescent="0.2">
      <c r="B56" s="50" t="s">
        <v>561</v>
      </c>
      <c r="C56" s="4">
        <v>5465934.3399999999</v>
      </c>
      <c r="D56" s="4">
        <v>4745444.8137500007</v>
      </c>
      <c r="E56" s="4">
        <v>720489.49325000029</v>
      </c>
      <c r="F56" s="4">
        <v>1695254.6724999999</v>
      </c>
      <c r="G56" s="4">
        <v>2248781.8004999999</v>
      </c>
      <c r="H56" s="4">
        <v>80919.389500000019</v>
      </c>
      <c r="I56" s="4">
        <v>3897817.4775000005</v>
      </c>
    </row>
    <row r="57" spans="1:10" x14ac:dyDescent="0.2">
      <c r="A57" s="85"/>
      <c r="B57" s="50" t="s">
        <v>562</v>
      </c>
      <c r="C57" s="4">
        <v>2538511</v>
      </c>
      <c r="D57" s="4">
        <v>2334700.2045450001</v>
      </c>
      <c r="E57" s="4">
        <v>203810.79545199999</v>
      </c>
      <c r="F57" s="4">
        <v>906948.63636000012</v>
      </c>
      <c r="G57" s="4">
        <v>1197094.4999979998</v>
      </c>
      <c r="H57" s="4">
        <v>26846.272725999996</v>
      </c>
      <c r="I57" s="4">
        <v>1881225.8863630001</v>
      </c>
    </row>
    <row r="58" spans="1:10" ht="54.95" customHeight="1" x14ac:dyDescent="0.2">
      <c r="A58" s="147" t="s">
        <v>3</v>
      </c>
      <c r="B58" s="457" t="s">
        <v>489</v>
      </c>
      <c r="C58" s="457"/>
      <c r="D58" s="457"/>
      <c r="E58" s="457"/>
      <c r="F58" s="457"/>
      <c r="G58" s="457"/>
      <c r="H58" s="457"/>
      <c r="I58" s="457"/>
      <c r="J58" s="69"/>
    </row>
  </sheetData>
  <mergeCells count="4">
    <mergeCell ref="B58:I58"/>
    <mergeCell ref="C4:C5"/>
    <mergeCell ref="D4:H4"/>
    <mergeCell ref="I4:J5"/>
  </mergeCells>
  <phoneticPr fontId="5" type="noConversion"/>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12">
    <pageSetUpPr fitToPage="1"/>
  </sheetPr>
  <dimension ref="A1:J58"/>
  <sheetViews>
    <sheetView showGridLines="0" topLeftCell="V1" zoomScaleNormal="100" zoomScaleSheetLayoutView="100" workbookViewId="0"/>
  </sheetViews>
  <sheetFormatPr defaultColWidth="9.140625" defaultRowHeight="12" x14ac:dyDescent="0.2"/>
  <cols>
    <col min="1" max="1" width="1.7109375" style="68" customWidth="1"/>
    <col min="2" max="2" width="26.85546875" style="68" customWidth="1"/>
    <col min="3" max="9" width="9.85546875" style="68" customWidth="1"/>
    <col min="10" max="10" width="1.7109375" style="68" customWidth="1"/>
    <col min="11" max="11" width="20.140625" style="68" bestFit="1" customWidth="1"/>
    <col min="12" max="12" width="17.85546875" style="68" bestFit="1" customWidth="1"/>
    <col min="13" max="13" width="27.7109375" style="68" bestFit="1" customWidth="1"/>
    <col min="14" max="14" width="20.140625" style="68" bestFit="1" customWidth="1"/>
    <col min="15" max="15" width="17.85546875" style="68" bestFit="1" customWidth="1"/>
    <col min="16" max="16" width="27.7109375" style="68" bestFit="1" customWidth="1"/>
    <col min="17" max="17" width="20.140625" style="68" bestFit="1" customWidth="1"/>
    <col min="18" max="18" width="17.85546875" style="68" bestFit="1" customWidth="1"/>
    <col min="19" max="19" width="27.7109375" style="68" bestFit="1" customWidth="1"/>
    <col min="20" max="20" width="20.140625" style="68" bestFit="1" customWidth="1"/>
    <col min="21" max="21" width="17.85546875" style="68" bestFit="1" customWidth="1"/>
    <col min="22" max="22" width="27.7109375" style="68" bestFit="1" customWidth="1"/>
    <col min="23" max="23" width="20.140625" style="68" bestFit="1" customWidth="1"/>
    <col min="24" max="24" width="17.85546875" style="68" bestFit="1" customWidth="1"/>
    <col min="25" max="25" width="27.7109375" style="68" bestFit="1" customWidth="1"/>
    <col min="26" max="26" width="20.140625" style="68" bestFit="1" customWidth="1"/>
    <col min="27" max="27" width="17.85546875" style="68" bestFit="1" customWidth="1"/>
    <col min="28" max="28" width="27.7109375" style="68" bestFit="1" customWidth="1"/>
    <col min="29" max="29" width="20.140625" style="68" bestFit="1" customWidth="1"/>
    <col min="30" max="30" width="17.85546875" style="68" bestFit="1" customWidth="1"/>
    <col min="31" max="31" width="27.7109375" style="68" bestFit="1" customWidth="1"/>
    <col min="32" max="32" width="20.140625" style="68" bestFit="1" customWidth="1"/>
    <col min="33" max="33" width="17.85546875" style="68" bestFit="1" customWidth="1"/>
    <col min="34" max="34" width="27.7109375" style="68" bestFit="1" customWidth="1"/>
    <col min="35" max="35" width="20.140625" style="68" bestFit="1" customWidth="1"/>
    <col min="36" max="36" width="17.85546875" style="68" bestFit="1" customWidth="1"/>
    <col min="37" max="37" width="27.7109375" style="68" bestFit="1" customWidth="1"/>
    <col min="38" max="38" width="20.140625" style="68" bestFit="1" customWidth="1"/>
    <col min="39" max="39" width="17.85546875" style="68" bestFit="1" customWidth="1"/>
    <col min="40" max="40" width="27.7109375" style="68" bestFit="1" customWidth="1"/>
    <col min="41" max="41" width="20.140625" style="68" bestFit="1" customWidth="1"/>
    <col min="42" max="42" width="17.85546875" style="68" bestFit="1" customWidth="1"/>
    <col min="43" max="43" width="27.7109375" style="68" bestFit="1" customWidth="1"/>
    <col min="44" max="44" width="20.140625" style="68" bestFit="1" customWidth="1"/>
    <col min="45" max="45" width="17.85546875" style="68" bestFit="1" customWidth="1"/>
    <col min="46" max="46" width="27.7109375" style="68" bestFit="1" customWidth="1"/>
    <col min="47" max="47" width="20.140625" style="68" bestFit="1" customWidth="1"/>
    <col min="48" max="48" width="17.85546875" style="68" bestFit="1" customWidth="1"/>
    <col min="49" max="49" width="27.7109375" style="68" bestFit="1" customWidth="1"/>
    <col min="50" max="50" width="24.42578125" style="68" bestFit="1" customWidth="1"/>
    <col min="51" max="16384" width="9.140625" style="68"/>
  </cols>
  <sheetData>
    <row r="1" spans="1:10" s="74" customFormat="1" ht="16.5" customHeight="1" x14ac:dyDescent="0.3">
      <c r="A1" s="132"/>
      <c r="B1" s="58" t="s">
        <v>266</v>
      </c>
      <c r="C1" s="58"/>
      <c r="D1" s="58"/>
      <c r="E1" s="58"/>
      <c r="F1" s="58"/>
      <c r="G1" s="58"/>
      <c r="H1" s="58"/>
      <c r="I1" s="58"/>
      <c r="J1" s="66"/>
    </row>
    <row r="2" spans="1:10" s="133" customFormat="1" ht="16.5" customHeight="1" x14ac:dyDescent="0.2">
      <c r="B2" s="133" t="s">
        <v>57</v>
      </c>
      <c r="J2" s="149"/>
    </row>
    <row r="3" spans="1:10" s="85" customFormat="1" ht="21" customHeight="1" x14ac:dyDescent="0.2">
      <c r="A3" s="157"/>
      <c r="B3" s="61" t="s">
        <v>563</v>
      </c>
      <c r="C3" s="61"/>
      <c r="D3" s="61"/>
      <c r="E3" s="61"/>
      <c r="F3" s="61"/>
      <c r="G3" s="61"/>
      <c r="H3" s="61"/>
      <c r="I3" s="136" t="s">
        <v>159</v>
      </c>
    </row>
    <row r="4" spans="1:10" ht="26.1" customHeight="1" x14ac:dyDescent="0.2">
      <c r="A4" s="158"/>
      <c r="B4" s="159"/>
      <c r="C4" s="458" t="s">
        <v>0</v>
      </c>
      <c r="D4" s="460" t="s">
        <v>154</v>
      </c>
      <c r="E4" s="468"/>
      <c r="F4" s="461" t="s">
        <v>155</v>
      </c>
      <c r="G4" s="461"/>
      <c r="H4" s="469" t="s">
        <v>156</v>
      </c>
      <c r="I4" s="461"/>
      <c r="J4" s="69"/>
    </row>
    <row r="5" spans="1:10" ht="26.1" customHeight="1" x14ac:dyDescent="0.2">
      <c r="A5" s="160"/>
      <c r="B5" s="161"/>
      <c r="C5" s="459"/>
      <c r="D5" s="162" t="s">
        <v>157</v>
      </c>
      <c r="E5" s="162" t="s">
        <v>158</v>
      </c>
      <c r="F5" s="162" t="s">
        <v>157</v>
      </c>
      <c r="G5" s="162" t="s">
        <v>158</v>
      </c>
      <c r="H5" s="163" t="s">
        <v>157</v>
      </c>
      <c r="I5" s="164" t="s">
        <v>158</v>
      </c>
      <c r="J5" s="165"/>
    </row>
    <row r="6" spans="1:10" ht="11.45" customHeight="1" x14ac:dyDescent="0.25">
      <c r="A6" s="140"/>
      <c r="B6" s="50" t="s">
        <v>507</v>
      </c>
      <c r="C6" s="3">
        <v>1314.8558449999998</v>
      </c>
      <c r="D6" s="3">
        <v>94.38552</v>
      </c>
      <c r="E6" s="3">
        <v>41.075672999999995</v>
      </c>
      <c r="F6" s="3">
        <v>259.34624300000002</v>
      </c>
      <c r="G6" s="3">
        <v>22.660689000000001</v>
      </c>
      <c r="H6" s="3">
        <v>702.52655200000004</v>
      </c>
      <c r="I6" s="166">
        <v>194.86800600000001</v>
      </c>
    </row>
    <row r="7" spans="1:10" ht="11.45" customHeight="1" x14ac:dyDescent="0.2">
      <c r="A7" s="85"/>
      <c r="B7" s="50" t="s">
        <v>508</v>
      </c>
      <c r="C7" s="4">
        <v>50714.435138000001</v>
      </c>
      <c r="D7" s="4">
        <v>5077.2587800000001</v>
      </c>
      <c r="E7" s="4">
        <v>32168.754314000002</v>
      </c>
      <c r="F7" s="4">
        <v>2580.1160369999998</v>
      </c>
      <c r="G7" s="4">
        <v>7933.2952969999997</v>
      </c>
      <c r="H7" s="4">
        <v>2759.9338039999998</v>
      </c>
      <c r="I7" s="167">
        <v>195.07690400000001</v>
      </c>
    </row>
    <row r="8" spans="1:10" ht="11.45" customHeight="1" x14ac:dyDescent="0.2">
      <c r="A8" s="85"/>
      <c r="B8" s="50" t="s">
        <v>509</v>
      </c>
      <c r="C8" s="4">
        <v>4185.5118969999994</v>
      </c>
      <c r="D8" s="4">
        <v>77.40458799999999</v>
      </c>
      <c r="E8" s="4">
        <v>3249.1630519999999</v>
      </c>
      <c r="F8" s="4">
        <v>67.279454999999999</v>
      </c>
      <c r="G8" s="4">
        <v>479.17760900000002</v>
      </c>
      <c r="H8" s="4">
        <v>208.50162599999999</v>
      </c>
      <c r="I8" s="167">
        <v>103.985113</v>
      </c>
    </row>
    <row r="9" spans="1:10" ht="11.45" customHeight="1" x14ac:dyDescent="0.2">
      <c r="A9" s="85"/>
      <c r="B9" s="50" t="s">
        <v>510</v>
      </c>
      <c r="C9" s="4">
        <v>781.91950300000008</v>
      </c>
      <c r="D9" s="4">
        <v>21.685168000000001</v>
      </c>
      <c r="E9" s="4">
        <v>348.03220300000004</v>
      </c>
      <c r="F9" s="4">
        <v>63.952451000000003</v>
      </c>
      <c r="G9" s="4">
        <v>214.41214199999999</v>
      </c>
      <c r="H9" s="4">
        <v>113.2778</v>
      </c>
      <c r="I9" s="167">
        <v>20.584237000000002</v>
      </c>
    </row>
    <row r="10" spans="1:10" ht="11.45" customHeight="1" x14ac:dyDescent="0.2">
      <c r="A10" s="85"/>
      <c r="B10" s="50" t="s">
        <v>511</v>
      </c>
      <c r="C10" s="4">
        <v>6782.7178700000013</v>
      </c>
      <c r="D10" s="4">
        <v>104.38690699999999</v>
      </c>
      <c r="E10" s="4">
        <v>4604.703144000001</v>
      </c>
      <c r="F10" s="4">
        <v>237.370722</v>
      </c>
      <c r="G10" s="4">
        <v>1620.0325089999999</v>
      </c>
      <c r="H10" s="4">
        <v>165.24199100000001</v>
      </c>
      <c r="I10" s="167">
        <v>50.982595000000003</v>
      </c>
    </row>
    <row r="11" spans="1:10" ht="11.45" customHeight="1" x14ac:dyDescent="0.2">
      <c r="A11" s="85"/>
      <c r="B11" s="50" t="s">
        <v>512</v>
      </c>
      <c r="C11" s="4">
        <v>11739.308799</v>
      </c>
      <c r="D11" s="4">
        <v>984.13469099999998</v>
      </c>
      <c r="E11" s="4">
        <v>3546.7476949999996</v>
      </c>
      <c r="F11" s="4">
        <v>1612.9451309999999</v>
      </c>
      <c r="G11" s="4">
        <v>2860.6137159999998</v>
      </c>
      <c r="H11" s="4">
        <v>1677.319958</v>
      </c>
      <c r="I11" s="167">
        <v>1057.5476040000001</v>
      </c>
    </row>
    <row r="12" spans="1:10" ht="11.45" customHeight="1" x14ac:dyDescent="0.2">
      <c r="A12" s="85"/>
      <c r="B12" s="50" t="s">
        <v>513</v>
      </c>
      <c r="C12" s="4">
        <v>3458.9507000000008</v>
      </c>
      <c r="D12" s="4">
        <v>28.620597</v>
      </c>
      <c r="E12" s="4">
        <v>193.458742</v>
      </c>
      <c r="F12" s="4">
        <v>2900.5529940000001</v>
      </c>
      <c r="G12" s="4">
        <v>23.396978000000001</v>
      </c>
      <c r="H12" s="4">
        <v>307.44182799999999</v>
      </c>
      <c r="I12" s="167">
        <v>5.4821920000000004</v>
      </c>
    </row>
    <row r="13" spans="1:10" ht="11.45" customHeight="1" x14ac:dyDescent="0.2">
      <c r="A13" s="85"/>
      <c r="B13" s="50" t="s">
        <v>514</v>
      </c>
      <c r="C13" s="4">
        <v>35225.033841999997</v>
      </c>
      <c r="D13" s="4">
        <v>3806.6744069999995</v>
      </c>
      <c r="E13" s="4">
        <v>17528.013529</v>
      </c>
      <c r="F13" s="4">
        <v>5046.5874839999997</v>
      </c>
      <c r="G13" s="4">
        <v>6287.3740889999999</v>
      </c>
      <c r="H13" s="4">
        <v>2240.072052</v>
      </c>
      <c r="I13" s="167">
        <v>316.22136899999998</v>
      </c>
    </row>
    <row r="14" spans="1:10" ht="11.45" customHeight="1" x14ac:dyDescent="0.2">
      <c r="A14" s="85"/>
      <c r="B14" s="50" t="s">
        <v>515</v>
      </c>
      <c r="C14" s="4">
        <v>4333.8097650000009</v>
      </c>
      <c r="D14" s="4">
        <v>1461.2607839999998</v>
      </c>
      <c r="E14" s="4">
        <v>880.89978099999996</v>
      </c>
      <c r="F14" s="4">
        <v>993.09673699999996</v>
      </c>
      <c r="G14" s="4">
        <v>64.199686</v>
      </c>
      <c r="H14" s="4">
        <v>934.35277399999995</v>
      </c>
      <c r="I14" s="167">
        <v>0</v>
      </c>
    </row>
    <row r="15" spans="1:10" ht="11.45" customHeight="1" x14ac:dyDescent="0.2">
      <c r="A15" s="85"/>
      <c r="B15" s="50" t="s">
        <v>516</v>
      </c>
      <c r="C15" s="4">
        <v>66161.547306000008</v>
      </c>
      <c r="D15" s="4">
        <v>9757.2979340000002</v>
      </c>
      <c r="E15" s="4">
        <v>8014.3163969999996</v>
      </c>
      <c r="F15" s="4">
        <v>31600.549148999999</v>
      </c>
      <c r="G15" s="4">
        <v>3957.409709</v>
      </c>
      <c r="H15" s="4">
        <v>12482.200751</v>
      </c>
      <c r="I15" s="167">
        <v>349.772155</v>
      </c>
    </row>
    <row r="16" spans="1:10" ht="11.45" customHeight="1" x14ac:dyDescent="0.25">
      <c r="A16" s="140"/>
      <c r="B16" s="50" t="s">
        <v>517</v>
      </c>
      <c r="C16" s="4">
        <v>17577.393986999996</v>
      </c>
      <c r="D16" s="4">
        <v>2203.9288309999997</v>
      </c>
      <c r="E16" s="4">
        <v>5930.8758129999987</v>
      </c>
      <c r="F16" s="4">
        <v>1858.7414510000001</v>
      </c>
      <c r="G16" s="4">
        <v>3270.378835</v>
      </c>
      <c r="H16" s="4">
        <v>3814.8230100000001</v>
      </c>
      <c r="I16" s="167">
        <v>498.68684400000001</v>
      </c>
    </row>
    <row r="17" spans="1:9" ht="11.45" customHeight="1" x14ac:dyDescent="0.2">
      <c r="A17" s="146"/>
      <c r="B17" s="50" t="s">
        <v>518</v>
      </c>
      <c r="C17" s="4">
        <v>2560.6581900000001</v>
      </c>
      <c r="D17" s="4">
        <v>1286.213542</v>
      </c>
      <c r="E17" s="4">
        <v>129.56370100000001</v>
      </c>
      <c r="F17" s="4">
        <v>251.33130399999999</v>
      </c>
      <c r="G17" s="4">
        <v>192.46677600000001</v>
      </c>
      <c r="H17" s="4">
        <v>695.67429700000002</v>
      </c>
      <c r="I17" s="167">
        <v>5.4377500000000003</v>
      </c>
    </row>
    <row r="18" spans="1:9" ht="11.45" customHeight="1" x14ac:dyDescent="0.2">
      <c r="A18" s="146"/>
      <c r="B18" s="1" t="s">
        <v>519</v>
      </c>
      <c r="C18" s="4">
        <v>1263.3252330000003</v>
      </c>
      <c r="D18" s="4">
        <v>3.5979089999999996</v>
      </c>
      <c r="E18" s="4">
        <v>906.0421970000001</v>
      </c>
      <c r="F18" s="4">
        <v>34.896008000000002</v>
      </c>
      <c r="G18" s="4">
        <v>17.351309000000001</v>
      </c>
      <c r="H18" s="4">
        <v>253.21610799999999</v>
      </c>
      <c r="I18" s="167">
        <v>48.203042000000003</v>
      </c>
    </row>
    <row r="19" spans="1:9" ht="11.45" customHeight="1" x14ac:dyDescent="0.2">
      <c r="A19" s="146"/>
      <c r="B19" s="50" t="s">
        <v>520</v>
      </c>
      <c r="C19" s="4">
        <v>23638.881859999998</v>
      </c>
      <c r="D19" s="4">
        <v>107.823222</v>
      </c>
      <c r="E19" s="4">
        <v>11139.323316</v>
      </c>
      <c r="F19" s="4">
        <v>1486.391222</v>
      </c>
      <c r="G19" s="4">
        <v>7841.3430070000004</v>
      </c>
      <c r="H19" s="4">
        <v>1130.4655299999999</v>
      </c>
      <c r="I19" s="167">
        <v>1933.53556</v>
      </c>
    </row>
    <row r="20" spans="1:9" ht="11.45" customHeight="1" x14ac:dyDescent="0.2">
      <c r="A20" s="146"/>
      <c r="B20" s="50" t="s">
        <v>522</v>
      </c>
      <c r="C20" s="4">
        <v>883.12714399999993</v>
      </c>
      <c r="D20" s="4">
        <v>1.2749999999999999</v>
      </c>
      <c r="E20" s="4">
        <v>491.41614600000003</v>
      </c>
      <c r="F20" s="4">
        <v>146.926278</v>
      </c>
      <c r="G20" s="4">
        <v>6.7322110000000004</v>
      </c>
      <c r="H20" s="4">
        <v>209.13831300000001</v>
      </c>
      <c r="I20" s="167">
        <v>27.659193999999999</v>
      </c>
    </row>
    <row r="21" spans="1:9" ht="11.45" customHeight="1" x14ac:dyDescent="0.2">
      <c r="A21" s="146"/>
      <c r="B21" s="50" t="s">
        <v>523</v>
      </c>
      <c r="C21" s="4">
        <v>29116.348798999999</v>
      </c>
      <c r="D21" s="4">
        <v>666.71513600000003</v>
      </c>
      <c r="E21" s="4">
        <v>14681.741469000002</v>
      </c>
      <c r="F21" s="4">
        <v>664.67627500000003</v>
      </c>
      <c r="G21" s="4">
        <v>10359.454463</v>
      </c>
      <c r="H21" s="4">
        <v>1125.047423</v>
      </c>
      <c r="I21" s="167">
        <v>1618.762117</v>
      </c>
    </row>
    <row r="22" spans="1:9" ht="11.45" customHeight="1" x14ac:dyDescent="0.2">
      <c r="A22" s="146"/>
      <c r="B22" s="50" t="s">
        <v>524</v>
      </c>
      <c r="C22" s="4">
        <v>81837.564555000004</v>
      </c>
      <c r="D22" s="4">
        <v>1938.7299410000001</v>
      </c>
      <c r="E22" s="4">
        <v>46443.291492999997</v>
      </c>
      <c r="F22" s="4">
        <v>2330.59256</v>
      </c>
      <c r="G22" s="4">
        <v>25789.145858</v>
      </c>
      <c r="H22" s="4">
        <v>3129.4569879999999</v>
      </c>
      <c r="I22" s="167">
        <v>2206.3584879999999</v>
      </c>
    </row>
    <row r="23" spans="1:9" ht="11.45" customHeight="1" x14ac:dyDescent="0.2">
      <c r="A23" s="146"/>
      <c r="B23" s="50" t="s">
        <v>525</v>
      </c>
      <c r="C23" s="4">
        <v>379.65731100000005</v>
      </c>
      <c r="D23" s="4">
        <v>1.248E-3</v>
      </c>
      <c r="E23" s="4">
        <v>256.64622500000002</v>
      </c>
      <c r="F23" s="4">
        <v>4.7783009999999999</v>
      </c>
      <c r="G23" s="4">
        <v>43.107329</v>
      </c>
      <c r="H23" s="4">
        <v>73.747141999999997</v>
      </c>
      <c r="I23" s="167">
        <v>1.3770640000000001</v>
      </c>
    </row>
    <row r="24" spans="1:9" ht="11.45" customHeight="1" x14ac:dyDescent="0.2">
      <c r="A24" s="146"/>
      <c r="B24" s="50" t="s">
        <v>526</v>
      </c>
      <c r="C24" s="4">
        <v>172717.42926299997</v>
      </c>
      <c r="D24" s="4">
        <v>8588.4210000000003</v>
      </c>
      <c r="E24" s="4">
        <v>108619.44073599999</v>
      </c>
      <c r="F24" s="4">
        <v>9620.3080000000009</v>
      </c>
      <c r="G24" s="4">
        <v>37154.072683999999</v>
      </c>
      <c r="H24" s="4">
        <v>5538</v>
      </c>
      <c r="I24" s="167">
        <v>3197.1868420000001</v>
      </c>
    </row>
    <row r="25" spans="1:9" ht="11.45" customHeight="1" x14ac:dyDescent="0.2">
      <c r="A25" s="146"/>
      <c r="B25" s="50" t="s">
        <v>527</v>
      </c>
      <c r="C25" s="4">
        <v>2160.2352110000006</v>
      </c>
      <c r="D25" s="4">
        <v>22.377695999999997</v>
      </c>
      <c r="E25" s="4">
        <v>1289.400731</v>
      </c>
      <c r="F25" s="4">
        <v>167.46426700000001</v>
      </c>
      <c r="G25" s="4">
        <v>343.49765000000002</v>
      </c>
      <c r="H25" s="4">
        <v>335.63986999999997</v>
      </c>
      <c r="I25" s="167">
        <v>1.854994</v>
      </c>
    </row>
    <row r="26" spans="1:9" ht="11.45" customHeight="1" x14ac:dyDescent="0.2">
      <c r="A26" s="146"/>
      <c r="B26" s="50" t="s">
        <v>528</v>
      </c>
      <c r="C26" s="4">
        <v>42418.746198999994</v>
      </c>
      <c r="D26" s="4">
        <v>14219.401005000002</v>
      </c>
      <c r="E26" s="4">
        <v>9249.5065259999992</v>
      </c>
      <c r="F26" s="4">
        <v>8008.1577740000002</v>
      </c>
      <c r="G26" s="4">
        <v>3356.7555349999998</v>
      </c>
      <c r="H26" s="4">
        <v>7163.2769060000001</v>
      </c>
      <c r="I26" s="167">
        <v>421.67583300000001</v>
      </c>
    </row>
    <row r="27" spans="1:9" ht="11.45" customHeight="1" x14ac:dyDescent="0.2">
      <c r="A27" s="146"/>
      <c r="B27" s="50" t="s">
        <v>529</v>
      </c>
      <c r="C27" s="4">
        <v>3765.3480270000009</v>
      </c>
      <c r="D27" s="4">
        <v>1007.197451</v>
      </c>
      <c r="E27" s="4">
        <v>812.55904099999998</v>
      </c>
      <c r="F27" s="4">
        <v>363.42837700000001</v>
      </c>
      <c r="G27" s="4">
        <v>382.177864</v>
      </c>
      <c r="H27" s="4">
        <v>1157.969664</v>
      </c>
      <c r="I27" s="167">
        <v>42.038125999999998</v>
      </c>
    </row>
    <row r="28" spans="1:9" ht="11.45" customHeight="1" x14ac:dyDescent="0.2">
      <c r="A28" s="146"/>
      <c r="B28" s="50" t="s">
        <v>530</v>
      </c>
      <c r="C28" s="4"/>
      <c r="D28" s="4"/>
      <c r="E28" s="4"/>
      <c r="F28" s="4"/>
      <c r="G28" s="4"/>
      <c r="H28" s="4"/>
      <c r="I28" s="167"/>
    </row>
    <row r="29" spans="1:9" ht="11.45" customHeight="1" x14ac:dyDescent="0.2">
      <c r="A29" s="146"/>
      <c r="B29" s="50" t="s">
        <v>531</v>
      </c>
      <c r="C29" s="4">
        <v>2025.7310090000005</v>
      </c>
      <c r="D29" s="4">
        <v>86.065905000000001</v>
      </c>
      <c r="E29" s="4">
        <v>0</v>
      </c>
      <c r="F29" s="4">
        <v>899.69740000000002</v>
      </c>
      <c r="G29" s="4">
        <v>576.27953300000001</v>
      </c>
      <c r="H29" s="4">
        <v>422.990317</v>
      </c>
      <c r="I29" s="167">
        <v>40.697851999999997</v>
      </c>
    </row>
    <row r="30" spans="1:9" ht="11.45" customHeight="1" x14ac:dyDescent="0.2">
      <c r="A30" s="146"/>
      <c r="B30" s="50" t="s">
        <v>532</v>
      </c>
      <c r="C30" s="4">
        <v>4778.5670750000008</v>
      </c>
      <c r="D30" s="4">
        <v>361.19476000000003</v>
      </c>
      <c r="E30" s="4">
        <v>3329.9123510000004</v>
      </c>
      <c r="F30" s="4">
        <v>164.603205</v>
      </c>
      <c r="G30" s="4">
        <v>536.43250699999999</v>
      </c>
      <c r="H30" s="4">
        <v>307.85562599999997</v>
      </c>
      <c r="I30" s="167">
        <v>78.568623000000002</v>
      </c>
    </row>
    <row r="31" spans="1:9" ht="11.45" customHeight="1" x14ac:dyDescent="0.2">
      <c r="A31" s="146"/>
      <c r="B31" s="50" t="s">
        <v>533</v>
      </c>
      <c r="C31" s="4">
        <v>125391.36206500001</v>
      </c>
      <c r="D31" s="4">
        <v>6044.7668549999999</v>
      </c>
      <c r="E31" s="4">
        <v>60460.493559000002</v>
      </c>
      <c r="F31" s="4">
        <v>33881.068283000001</v>
      </c>
      <c r="G31" s="4">
        <v>10396.028695999999</v>
      </c>
      <c r="H31" s="4">
        <v>14400.908391999999</v>
      </c>
      <c r="I31" s="167">
        <v>208.11493400000001</v>
      </c>
    </row>
    <row r="32" spans="1:9" ht="11.45" customHeight="1" x14ac:dyDescent="0.2">
      <c r="A32" s="146"/>
      <c r="B32" s="50" t="s">
        <v>534</v>
      </c>
      <c r="C32" s="4">
        <v>33286.130552000002</v>
      </c>
      <c r="D32" s="4">
        <v>16287.254446999999</v>
      </c>
      <c r="E32" s="4">
        <v>6165.7844410000016</v>
      </c>
      <c r="F32" s="4">
        <v>6035.9060399999998</v>
      </c>
      <c r="G32" s="4">
        <v>1427.9381880000001</v>
      </c>
      <c r="H32" s="4">
        <v>3211.348731</v>
      </c>
      <c r="I32" s="167">
        <v>157.92625100000001</v>
      </c>
    </row>
    <row r="33" spans="1:9" ht="11.45" customHeight="1" x14ac:dyDescent="0.2">
      <c r="B33" s="50" t="s">
        <v>536</v>
      </c>
      <c r="C33" s="4">
        <v>25.627502000000003</v>
      </c>
      <c r="D33" s="4">
        <v>0.12493799999999999</v>
      </c>
      <c r="E33" s="4">
        <v>11.402111000000001</v>
      </c>
      <c r="F33" s="4">
        <v>0.157607</v>
      </c>
      <c r="G33" s="4">
        <v>0</v>
      </c>
      <c r="H33" s="4">
        <v>13.364532000000001</v>
      </c>
      <c r="I33" s="167">
        <v>0.57831100000000002</v>
      </c>
    </row>
    <row r="34" spans="1:9" ht="11.45" customHeight="1" x14ac:dyDescent="0.2">
      <c r="B34" s="50" t="s">
        <v>537</v>
      </c>
      <c r="C34" s="4">
        <v>6348.3645919999999</v>
      </c>
      <c r="D34" s="4">
        <v>133.403819</v>
      </c>
      <c r="E34" s="4">
        <v>2906.1214559999999</v>
      </c>
      <c r="F34" s="4">
        <v>927.15592400000003</v>
      </c>
      <c r="G34" s="4">
        <v>1940.468314</v>
      </c>
      <c r="H34" s="4">
        <v>211.43517800000001</v>
      </c>
      <c r="I34" s="167">
        <v>229.78526400000001</v>
      </c>
    </row>
    <row r="35" spans="1:9" ht="11.45" customHeight="1" x14ac:dyDescent="0.2">
      <c r="B35" s="50" t="s">
        <v>538</v>
      </c>
      <c r="C35" s="4">
        <v>4726.6478209999996</v>
      </c>
      <c r="D35" s="4">
        <v>620.56770200000005</v>
      </c>
      <c r="E35" s="4">
        <v>1376.863599</v>
      </c>
      <c r="F35" s="4">
        <v>717.76993600000003</v>
      </c>
      <c r="G35" s="4">
        <v>664.02360099999999</v>
      </c>
      <c r="H35" s="4">
        <v>1049.7039339999999</v>
      </c>
      <c r="I35" s="167">
        <v>297.71904699999999</v>
      </c>
    </row>
    <row r="36" spans="1:9" ht="11.45" customHeight="1" x14ac:dyDescent="0.2">
      <c r="B36" s="50" t="s">
        <v>539</v>
      </c>
      <c r="C36" s="4">
        <v>11.58039</v>
      </c>
      <c r="D36" s="4">
        <v>0.45781199999999994</v>
      </c>
      <c r="E36" s="4">
        <v>5.7238510000000007</v>
      </c>
      <c r="F36" s="4">
        <v>0.24807699999999999</v>
      </c>
      <c r="G36" s="4">
        <v>6.5851999999999994E-2</v>
      </c>
      <c r="H36" s="4">
        <v>5.0342359999999999</v>
      </c>
      <c r="I36" s="167">
        <v>0</v>
      </c>
    </row>
    <row r="37" spans="1:9" ht="11.45" customHeight="1" x14ac:dyDescent="0.2">
      <c r="B37" s="50" t="s">
        <v>540</v>
      </c>
      <c r="C37" s="4">
        <v>10095.062326000001</v>
      </c>
      <c r="D37" s="4">
        <v>205.81028200000003</v>
      </c>
      <c r="E37" s="4">
        <v>5044.530366</v>
      </c>
      <c r="F37" s="4">
        <v>1206.7448400000001</v>
      </c>
      <c r="G37" s="4">
        <v>516.48434599999996</v>
      </c>
      <c r="H37" s="4">
        <v>2854.5075139999999</v>
      </c>
      <c r="I37" s="167">
        <v>266.98497400000002</v>
      </c>
    </row>
    <row r="38" spans="1:9" ht="11.45" customHeight="1" x14ac:dyDescent="0.2">
      <c r="B38" s="50" t="s">
        <v>541</v>
      </c>
      <c r="C38" s="4">
        <v>1563.6648619999999</v>
      </c>
      <c r="D38" s="4">
        <v>82.910378999999992</v>
      </c>
      <c r="E38" s="4">
        <v>705.278862</v>
      </c>
      <c r="F38" s="4">
        <v>578.87677399999995</v>
      </c>
      <c r="G38" s="4">
        <v>130.99057999999999</v>
      </c>
      <c r="H38" s="4">
        <v>34.625117000000003</v>
      </c>
      <c r="I38" s="167">
        <v>30.983146999999999</v>
      </c>
    </row>
    <row r="39" spans="1:9" ht="11.45" customHeight="1" x14ac:dyDescent="0.2">
      <c r="B39" s="50" t="s">
        <v>542</v>
      </c>
      <c r="C39" s="4">
        <v>2099.8254620000002</v>
      </c>
      <c r="D39" s="4">
        <v>5.872941</v>
      </c>
      <c r="E39" s="4">
        <v>510.97432499999996</v>
      </c>
      <c r="F39" s="4">
        <v>252.103623</v>
      </c>
      <c r="G39" s="4">
        <v>956.77074200000004</v>
      </c>
      <c r="H39" s="4">
        <v>371.99605700000001</v>
      </c>
      <c r="I39" s="167">
        <v>2.1077720000000002</v>
      </c>
    </row>
    <row r="40" spans="1:9" ht="11.45" customHeight="1" x14ac:dyDescent="0.2">
      <c r="B40" s="50" t="s">
        <v>543</v>
      </c>
      <c r="C40" s="4">
        <v>2161.0579739999998</v>
      </c>
      <c r="D40" s="4">
        <v>17.750052</v>
      </c>
      <c r="E40" s="4">
        <v>1135.544754</v>
      </c>
      <c r="F40" s="4">
        <v>298.425456</v>
      </c>
      <c r="G40" s="4">
        <v>112.862275</v>
      </c>
      <c r="H40" s="4">
        <v>489.04431799999998</v>
      </c>
      <c r="I40" s="167">
        <v>107.432896</v>
      </c>
    </row>
    <row r="41" spans="1:9" ht="11.45" customHeight="1" x14ac:dyDescent="0.2">
      <c r="B41" s="50" t="s">
        <v>544</v>
      </c>
      <c r="C41" s="4">
        <v>1684.0751820000005</v>
      </c>
      <c r="D41" s="4">
        <v>530.52021500000001</v>
      </c>
      <c r="E41" s="4">
        <v>294.26398699999999</v>
      </c>
      <c r="F41" s="4">
        <v>188.65384299999999</v>
      </c>
      <c r="G41" s="4">
        <v>25.591930000000001</v>
      </c>
      <c r="H41" s="4">
        <v>630.42141700000002</v>
      </c>
      <c r="I41" s="167">
        <v>14.623787999999999</v>
      </c>
    </row>
    <row r="42" spans="1:9" ht="11.45" customHeight="1" x14ac:dyDescent="0.2">
      <c r="B42" s="50" t="s">
        <v>545</v>
      </c>
      <c r="C42" s="4">
        <v>3306.0443849999992</v>
      </c>
      <c r="D42" s="4">
        <v>1608.068057</v>
      </c>
      <c r="E42" s="4">
        <v>878.11574899999994</v>
      </c>
      <c r="F42" s="4">
        <v>150.68038999999999</v>
      </c>
      <c r="G42" s="4">
        <v>70.980588999999995</v>
      </c>
      <c r="H42" s="4">
        <v>593.40680599999996</v>
      </c>
      <c r="I42" s="167">
        <v>4.7832710000000001</v>
      </c>
    </row>
    <row r="43" spans="1:9" ht="11.45" customHeight="1" x14ac:dyDescent="0.2">
      <c r="A43" s="85"/>
      <c r="B43" s="50" t="s">
        <v>546</v>
      </c>
      <c r="C43" s="4">
        <v>4178.3299349999998</v>
      </c>
      <c r="D43" s="4">
        <v>135.943321</v>
      </c>
      <c r="E43" s="4">
        <v>1519.2482110000001</v>
      </c>
      <c r="F43" s="4">
        <v>429.195154</v>
      </c>
      <c r="G43" s="4">
        <v>493.28882700000003</v>
      </c>
      <c r="H43" s="4">
        <v>1571.391302</v>
      </c>
      <c r="I43" s="167">
        <v>29.263117999999999</v>
      </c>
    </row>
    <row r="44" spans="1:9" ht="11.45" customHeight="1" x14ac:dyDescent="0.2">
      <c r="A44" s="85"/>
      <c r="B44" s="50" t="s">
        <v>547</v>
      </c>
      <c r="C44" s="4">
        <v>274.90364199999993</v>
      </c>
      <c r="D44" s="4">
        <v>2.3081629999999995</v>
      </c>
      <c r="E44" s="4">
        <v>161.38765099999998</v>
      </c>
      <c r="F44" s="4">
        <v>6.953157</v>
      </c>
      <c r="G44" s="4">
        <v>36.876967999999998</v>
      </c>
      <c r="H44" s="4">
        <v>55.838858999999999</v>
      </c>
      <c r="I44" s="167">
        <v>11.538842000000001</v>
      </c>
    </row>
    <row r="45" spans="1:9" ht="11.45" customHeight="1" x14ac:dyDescent="0.2">
      <c r="A45" s="146"/>
      <c r="B45" s="50" t="s">
        <v>548</v>
      </c>
      <c r="C45" s="4">
        <v>1449.5159619999999</v>
      </c>
      <c r="D45" s="4">
        <v>43.269334000000001</v>
      </c>
      <c r="E45" s="4">
        <v>578.88721799999996</v>
      </c>
      <c r="F45" s="4">
        <v>126.263087</v>
      </c>
      <c r="G45" s="4">
        <v>70.172377999999995</v>
      </c>
      <c r="H45" s="4">
        <v>619.13404300000002</v>
      </c>
      <c r="I45" s="167">
        <v>11.830214</v>
      </c>
    </row>
    <row r="46" spans="1:9" ht="11.45" customHeight="1" x14ac:dyDescent="0.2">
      <c r="A46" s="146"/>
      <c r="B46" s="50" t="s">
        <v>550</v>
      </c>
      <c r="C46" s="4">
        <v>4100.1791799999983</v>
      </c>
      <c r="D46" s="4">
        <v>127.15828399999998</v>
      </c>
      <c r="E46" s="4">
        <v>577.71794199999999</v>
      </c>
      <c r="F46" s="4">
        <v>986.16828299999997</v>
      </c>
      <c r="G46" s="4">
        <v>802.33475999999996</v>
      </c>
      <c r="H46" s="4">
        <v>1602.2778310000001</v>
      </c>
      <c r="I46" s="167">
        <v>4.5244289999999996</v>
      </c>
    </row>
    <row r="47" spans="1:9" ht="11.45" customHeight="1" x14ac:dyDescent="0.2">
      <c r="A47" s="146"/>
      <c r="B47" s="50" t="s">
        <v>551</v>
      </c>
      <c r="C47" s="4">
        <v>370227.03429899999</v>
      </c>
      <c r="D47" s="4">
        <v>16354.732063000001</v>
      </c>
      <c r="E47" s="4">
        <v>289408.063318</v>
      </c>
      <c r="F47" s="4">
        <v>12173.734713</v>
      </c>
      <c r="G47" s="4">
        <v>43893.804893</v>
      </c>
      <c r="H47" s="4">
        <v>5545.7642070000002</v>
      </c>
      <c r="I47" s="167">
        <v>2850.9351040000001</v>
      </c>
    </row>
    <row r="48" spans="1:9" ht="11.45" customHeight="1" x14ac:dyDescent="0.2">
      <c r="A48" s="146"/>
      <c r="B48" s="50" t="s">
        <v>552</v>
      </c>
      <c r="C48" s="4">
        <v>77.021265999999997</v>
      </c>
      <c r="D48" s="4">
        <v>0</v>
      </c>
      <c r="E48" s="4">
        <v>46.443762</v>
      </c>
      <c r="F48" s="4">
        <v>5.8394680000000001</v>
      </c>
      <c r="G48" s="4">
        <v>0.158887</v>
      </c>
      <c r="H48" s="4">
        <v>22.886246</v>
      </c>
      <c r="I48" s="167">
        <v>1.6929019999999999</v>
      </c>
    </row>
    <row r="49" spans="1:10" ht="11.45" customHeight="1" x14ac:dyDescent="0.2">
      <c r="A49" s="146"/>
      <c r="B49" s="50" t="s">
        <v>554</v>
      </c>
      <c r="C49" s="4">
        <v>5036.9494309999991</v>
      </c>
      <c r="D49" s="4">
        <v>24.472204999999999</v>
      </c>
      <c r="E49" s="4">
        <v>1956.5614130000001</v>
      </c>
      <c r="F49" s="4">
        <v>510.72880800000001</v>
      </c>
      <c r="G49" s="4">
        <v>1714.4068990000001</v>
      </c>
      <c r="H49" s="4">
        <v>804.90313100000003</v>
      </c>
      <c r="I49" s="167">
        <v>25.875381000000001</v>
      </c>
    </row>
    <row r="50" spans="1:10" ht="11.45" customHeight="1" x14ac:dyDescent="0.2">
      <c r="A50" s="146"/>
      <c r="B50" s="50" t="s">
        <v>555</v>
      </c>
      <c r="C50" s="4">
        <v>11805.690278</v>
      </c>
      <c r="D50" s="4">
        <v>350.53816100000006</v>
      </c>
      <c r="E50" s="4">
        <v>6643.2771919999996</v>
      </c>
      <c r="F50" s="4">
        <v>210.98706899999999</v>
      </c>
      <c r="G50" s="4">
        <v>4051.576442</v>
      </c>
      <c r="H50" s="4">
        <v>340.15491400000002</v>
      </c>
      <c r="I50" s="167">
        <v>209.156499</v>
      </c>
    </row>
    <row r="51" spans="1:10" ht="11.45" customHeight="1" x14ac:dyDescent="0.2">
      <c r="A51" s="146"/>
      <c r="B51" s="50" t="s">
        <v>556</v>
      </c>
      <c r="C51" s="4">
        <v>7243.5197319999997</v>
      </c>
      <c r="D51" s="4">
        <v>9.4501479999999987</v>
      </c>
      <c r="E51" s="4">
        <v>4554.5677859999996</v>
      </c>
      <c r="F51" s="4">
        <v>700.02218800000003</v>
      </c>
      <c r="G51" s="4">
        <v>823.326728</v>
      </c>
      <c r="H51" s="4">
        <v>1043.2761230000001</v>
      </c>
      <c r="I51" s="167">
        <v>112.75036900000001</v>
      </c>
    </row>
    <row r="52" spans="1:10" ht="11.45" customHeight="1" x14ac:dyDescent="0.2">
      <c r="A52" s="146"/>
      <c r="B52" s="50" t="s">
        <v>557</v>
      </c>
      <c r="C52" s="4">
        <v>97301.846045999962</v>
      </c>
      <c r="D52" s="4">
        <v>5193.4661730000007</v>
      </c>
      <c r="E52" s="4">
        <v>75478.508647999988</v>
      </c>
      <c r="F52" s="4">
        <v>4070.623736</v>
      </c>
      <c r="G52" s="4">
        <v>5515.1888449999997</v>
      </c>
      <c r="H52" s="4">
        <v>3467.581893</v>
      </c>
      <c r="I52" s="167">
        <v>3576.425068</v>
      </c>
    </row>
    <row r="53" spans="1:10" ht="11.45" customHeight="1" x14ac:dyDescent="0.2">
      <c r="B53" s="50" t="s">
        <v>558</v>
      </c>
      <c r="C53" s="4">
        <v>7229.4993310000009</v>
      </c>
      <c r="D53" s="4">
        <v>314.63739900000002</v>
      </c>
      <c r="E53" s="4">
        <v>3506.7672319999997</v>
      </c>
      <c r="F53" s="4">
        <v>385.88550900000001</v>
      </c>
      <c r="G53" s="4">
        <v>1067.7195569999999</v>
      </c>
      <c r="H53" s="4">
        <v>1783.456148</v>
      </c>
      <c r="I53" s="167">
        <v>171.05531999999999</v>
      </c>
    </row>
    <row r="54" spans="1:10" ht="11.45" customHeight="1" x14ac:dyDescent="0.2">
      <c r="B54" s="50" t="s">
        <v>559</v>
      </c>
      <c r="C54" s="4">
        <v>9582.1711349999987</v>
      </c>
      <c r="D54" s="4">
        <v>1084.306523</v>
      </c>
      <c r="E54" s="4">
        <v>5226.4965389999998</v>
      </c>
      <c r="F54" s="4">
        <v>2005.254066</v>
      </c>
      <c r="G54" s="4">
        <v>487.77960400000001</v>
      </c>
      <c r="H54" s="4">
        <v>773.31507499999998</v>
      </c>
      <c r="I54" s="167">
        <v>5.0193260000000004</v>
      </c>
    </row>
    <row r="55" spans="1:10" ht="11.45" customHeight="1" x14ac:dyDescent="0.2">
      <c r="B55" s="50" t="s">
        <v>560</v>
      </c>
      <c r="C55" s="4">
        <v>14361.36794</v>
      </c>
      <c r="D55" s="4">
        <v>1030.8571069999998</v>
      </c>
      <c r="E55" s="4">
        <v>5381.3413969999992</v>
      </c>
      <c r="F55" s="4">
        <v>2548.7568540000002</v>
      </c>
      <c r="G55" s="4">
        <v>2430.3574199999998</v>
      </c>
      <c r="H55" s="4">
        <v>2853.8648560000001</v>
      </c>
      <c r="I55" s="167">
        <v>116.181122</v>
      </c>
    </row>
    <row r="56" spans="1:10" x14ac:dyDescent="0.2">
      <c r="B56" s="50" t="s">
        <v>561</v>
      </c>
      <c r="C56" s="4">
        <v>1420032.5677499997</v>
      </c>
      <c r="D56" s="4">
        <v>211221.30974999999</v>
      </c>
      <c r="E56" s="4">
        <v>453501.65549999994</v>
      </c>
      <c r="F56" s="4">
        <v>246308.74849999999</v>
      </c>
      <c r="G56" s="4">
        <v>484791.00599999999</v>
      </c>
      <c r="H56" s="4">
        <v>5192.6554999999998</v>
      </c>
      <c r="I56" s="167">
        <v>19016.875</v>
      </c>
    </row>
    <row r="57" spans="1:10" ht="15.75" customHeight="1" x14ac:dyDescent="0.2">
      <c r="A57" s="85"/>
      <c r="B57" s="81" t="s">
        <v>562</v>
      </c>
      <c r="C57" s="169">
        <v>1021493.25</v>
      </c>
      <c r="D57" s="169">
        <v>80428.113635999995</v>
      </c>
      <c r="E57" s="169">
        <v>365647.40909000009</v>
      </c>
      <c r="F57" s="169">
        <v>284861.90908999997</v>
      </c>
      <c r="G57" s="169">
        <v>282777.81818100001</v>
      </c>
      <c r="H57" s="169">
        <v>3482.7272720000001</v>
      </c>
      <c r="I57" s="170">
        <v>4295.2727269999996</v>
      </c>
    </row>
    <row r="58" spans="1:10" ht="29.1" customHeight="1" x14ac:dyDescent="0.2">
      <c r="A58" s="147" t="s">
        <v>3</v>
      </c>
      <c r="B58" s="467" t="s">
        <v>490</v>
      </c>
      <c r="C58" s="467"/>
      <c r="D58" s="467"/>
      <c r="E58" s="467"/>
      <c r="F58" s="467"/>
      <c r="G58" s="467"/>
      <c r="H58" s="467"/>
      <c r="I58" s="467"/>
      <c r="J58" s="69"/>
    </row>
  </sheetData>
  <mergeCells count="5">
    <mergeCell ref="B58:I58"/>
    <mergeCell ref="C4:C5"/>
    <mergeCell ref="D4:E4"/>
    <mergeCell ref="F4:G4"/>
    <mergeCell ref="H4:I4"/>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28278-3299-4BB0-B13A-A4EF9DC31551}">
  <sheetPr>
    <pageSetUpPr fitToPage="1"/>
  </sheetPr>
  <dimension ref="A1:K54"/>
  <sheetViews>
    <sheetView showGridLines="0" zoomScaleNormal="100" zoomScaleSheetLayoutView="105" workbookViewId="0"/>
  </sheetViews>
  <sheetFormatPr defaultColWidth="9.140625" defaultRowHeight="12" x14ac:dyDescent="0.2"/>
  <cols>
    <col min="1" max="1" width="1.7109375" style="48" customWidth="1"/>
    <col min="2" max="2" width="28" style="48" customWidth="1"/>
    <col min="3" max="9" width="9.7109375" style="48" customWidth="1"/>
    <col min="10" max="10" width="1.7109375" style="48" customWidth="1"/>
    <col min="11" max="11" width="1.7109375" style="329" customWidth="1"/>
    <col min="12" max="16384" width="9.140625" style="48"/>
  </cols>
  <sheetData>
    <row r="1" spans="1:11" s="227" customFormat="1" ht="16.5" x14ac:dyDescent="0.3">
      <c r="A1" s="56"/>
      <c r="B1" s="56" t="s">
        <v>264</v>
      </c>
      <c r="C1" s="57"/>
      <c r="D1" s="57"/>
      <c r="E1" s="57"/>
      <c r="F1" s="57"/>
      <c r="G1" s="57"/>
      <c r="H1" s="57"/>
      <c r="I1" s="57"/>
      <c r="J1" s="57"/>
      <c r="K1" s="391"/>
    </row>
    <row r="2" spans="1:11" s="228" customFormat="1" ht="14.25" x14ac:dyDescent="0.2">
      <c r="B2" s="228" t="s">
        <v>304</v>
      </c>
      <c r="C2" s="295"/>
      <c r="D2" s="295"/>
      <c r="E2" s="295"/>
      <c r="F2" s="295"/>
      <c r="G2" s="295"/>
      <c r="H2" s="295"/>
      <c r="I2" s="295"/>
      <c r="K2" s="327"/>
    </row>
    <row r="3" spans="1:11" s="225" customFormat="1" ht="21" customHeight="1" x14ac:dyDescent="0.2">
      <c r="A3" s="229"/>
      <c r="B3" s="218" t="s">
        <v>566</v>
      </c>
      <c r="C3" s="218"/>
      <c r="D3" s="218"/>
      <c r="E3" s="218"/>
      <c r="F3" s="218"/>
      <c r="G3" s="218"/>
      <c r="H3" s="218"/>
      <c r="I3" s="230" t="s">
        <v>204</v>
      </c>
      <c r="J3" s="218"/>
      <c r="K3" s="328"/>
    </row>
    <row r="4" spans="1:11" ht="12" customHeight="1" x14ac:dyDescent="0.2">
      <c r="A4" s="375"/>
      <c r="B4" s="382"/>
      <c r="C4" s="442" t="s">
        <v>311</v>
      </c>
      <c r="D4" s="441"/>
      <c r="E4" s="441"/>
      <c r="F4" s="441"/>
      <c r="G4" s="441"/>
      <c r="H4" s="441"/>
      <c r="I4" s="441"/>
      <c r="J4" s="231"/>
    </row>
    <row r="5" spans="1:11" ht="20.100000000000001" customHeight="1" x14ac:dyDescent="0.2">
      <c r="A5" s="383"/>
      <c r="B5" s="262"/>
      <c r="C5" s="368" t="s">
        <v>39</v>
      </c>
      <c r="D5" s="368" t="s">
        <v>40</v>
      </c>
      <c r="E5" s="368" t="s">
        <v>41</v>
      </c>
      <c r="F5" s="368" t="s">
        <v>43</v>
      </c>
      <c r="G5" s="368" t="s">
        <v>44</v>
      </c>
      <c r="H5" s="368" t="s">
        <v>29</v>
      </c>
      <c r="I5" s="299" t="s">
        <v>46</v>
      </c>
      <c r="J5" s="235"/>
    </row>
    <row r="6" spans="1:11" s="240" customFormat="1" ht="20.100000000000001" customHeight="1" x14ac:dyDescent="0.25">
      <c r="A6" s="236"/>
      <c r="B6" s="26" t="s">
        <v>57</v>
      </c>
      <c r="C6" s="296">
        <v>58615.647327999992</v>
      </c>
      <c r="D6" s="296">
        <v>41505.95685599999</v>
      </c>
      <c r="E6" s="296">
        <v>56367.513322999992</v>
      </c>
      <c r="F6" s="296">
        <v>24211.937153999996</v>
      </c>
      <c r="G6" s="296">
        <v>1330.5015179999998</v>
      </c>
      <c r="H6" s="296">
        <v>47039.341916999998</v>
      </c>
      <c r="I6" s="280">
        <v>76854.016001000011</v>
      </c>
      <c r="J6" s="281"/>
      <c r="K6" s="353"/>
    </row>
    <row r="7" spans="1:11" ht="20.100000000000001" customHeight="1" x14ac:dyDescent="0.2">
      <c r="B7" s="26" t="s">
        <v>316</v>
      </c>
      <c r="C7" s="9">
        <v>22046.557263999999</v>
      </c>
      <c r="D7" s="9">
        <v>14467.448434000002</v>
      </c>
      <c r="E7" s="9">
        <v>22432.759405000001</v>
      </c>
      <c r="F7" s="9">
        <v>9096.1076189999985</v>
      </c>
      <c r="G7" s="9">
        <v>454.86262899999997</v>
      </c>
      <c r="H7" s="9">
        <v>17305.944600999996</v>
      </c>
      <c r="I7" s="10">
        <v>35572.241620000008</v>
      </c>
      <c r="J7" s="287"/>
      <c r="K7" s="355"/>
    </row>
    <row r="8" spans="1:11" ht="12" customHeight="1" x14ac:dyDescent="0.2">
      <c r="A8" s="225"/>
      <c r="B8" s="25" t="s">
        <v>187</v>
      </c>
      <c r="C8" s="9">
        <v>6356.5564839999997</v>
      </c>
      <c r="D8" s="9">
        <v>4513.4377770000001</v>
      </c>
      <c r="E8" s="9">
        <v>6273.475324</v>
      </c>
      <c r="F8" s="9">
        <v>2813.0058569999997</v>
      </c>
      <c r="G8" s="9">
        <v>45.310117999999996</v>
      </c>
      <c r="H8" s="9">
        <v>5473.1736759999994</v>
      </c>
      <c r="I8" s="10">
        <v>10324.327452000001</v>
      </c>
      <c r="J8" s="253"/>
      <c r="K8" s="354"/>
    </row>
    <row r="9" spans="1:11" ht="12" customHeight="1" x14ac:dyDescent="0.2">
      <c r="A9" s="225"/>
      <c r="B9" s="25" t="s">
        <v>188</v>
      </c>
      <c r="C9" s="9">
        <v>15690.000768</v>
      </c>
      <c r="D9" s="9">
        <v>9954.0106230000001</v>
      </c>
      <c r="E9" s="9">
        <v>16159.284045</v>
      </c>
      <c r="F9" s="9">
        <v>6283.1017339999989</v>
      </c>
      <c r="G9" s="9">
        <v>409.55250899999999</v>
      </c>
      <c r="H9" s="9">
        <v>11832.770885999998</v>
      </c>
      <c r="I9" s="10">
        <v>25247.914136000003</v>
      </c>
      <c r="J9" s="253"/>
      <c r="K9" s="354"/>
    </row>
    <row r="10" spans="1:11" ht="20.100000000000001" customHeight="1" x14ac:dyDescent="0.2">
      <c r="B10" s="26" t="s">
        <v>152</v>
      </c>
      <c r="C10" s="9">
        <v>32244.458279999999</v>
      </c>
      <c r="D10" s="9">
        <v>24864.145979999994</v>
      </c>
      <c r="E10" s="9">
        <v>32334.823285999999</v>
      </c>
      <c r="F10" s="9">
        <v>12590.375376</v>
      </c>
      <c r="G10" s="9">
        <v>225.92806900000002</v>
      </c>
      <c r="H10" s="9">
        <v>27328.246313999996</v>
      </c>
      <c r="I10" s="10">
        <v>38793.276543</v>
      </c>
    </row>
    <row r="11" spans="1:11" ht="12" customHeight="1" x14ac:dyDescent="0.2">
      <c r="A11" s="225"/>
      <c r="B11" s="25" t="s">
        <v>187</v>
      </c>
      <c r="C11" s="9">
        <v>16922.156027000001</v>
      </c>
      <c r="D11" s="9">
        <v>13003.419599999999</v>
      </c>
      <c r="E11" s="9">
        <v>11614.928695999999</v>
      </c>
      <c r="F11" s="9">
        <v>5145.9742580000002</v>
      </c>
      <c r="G11" s="9">
        <v>14.675151</v>
      </c>
      <c r="H11" s="9">
        <v>11164.526283000001</v>
      </c>
      <c r="I11" s="10">
        <v>16156.357651</v>
      </c>
    </row>
    <row r="12" spans="1:11" ht="12" customHeight="1" x14ac:dyDescent="0.2">
      <c r="A12" s="225"/>
      <c r="B12" s="25" t="s">
        <v>188</v>
      </c>
      <c r="C12" s="9">
        <v>15322.299239000002</v>
      </c>
      <c r="D12" s="9">
        <v>11860.775345999999</v>
      </c>
      <c r="E12" s="9">
        <v>20719.959491000001</v>
      </c>
      <c r="F12" s="9">
        <v>7444.3515889999999</v>
      </c>
      <c r="G12" s="9">
        <v>211.25291500000003</v>
      </c>
      <c r="H12" s="9">
        <v>16163.727408000001</v>
      </c>
      <c r="I12" s="10">
        <v>22636.838074999996</v>
      </c>
    </row>
    <row r="13" spans="1:11" ht="20.100000000000001" customHeight="1" x14ac:dyDescent="0.2">
      <c r="B13" s="242" t="s">
        <v>189</v>
      </c>
      <c r="C13" s="9">
        <v>11782.990481000001</v>
      </c>
      <c r="D13" s="9">
        <v>9142.0570790000002</v>
      </c>
      <c r="E13" s="9">
        <v>15416.168561000002</v>
      </c>
      <c r="F13" s="9">
        <v>5764.7517379999999</v>
      </c>
      <c r="G13" s="9">
        <v>208.91889499999999</v>
      </c>
      <c r="H13" s="9">
        <v>12745.944418999999</v>
      </c>
      <c r="I13" s="10">
        <v>14010.993908</v>
      </c>
    </row>
    <row r="14" spans="1:11" ht="12" customHeight="1" x14ac:dyDescent="0.2">
      <c r="A14" s="225"/>
      <c r="B14" s="25" t="s">
        <v>190</v>
      </c>
      <c r="C14" s="9">
        <v>8421.545646999999</v>
      </c>
      <c r="D14" s="9">
        <v>5137.5701839999992</v>
      </c>
      <c r="E14" s="9">
        <v>6863.367714</v>
      </c>
      <c r="F14" s="9">
        <v>2661.1293820000001</v>
      </c>
      <c r="G14" s="9">
        <v>5.5403419999999999</v>
      </c>
      <c r="H14" s="9">
        <v>6973.1210440000013</v>
      </c>
      <c r="I14" s="10">
        <v>10560.647537999999</v>
      </c>
    </row>
    <row r="15" spans="1:11" ht="12" customHeight="1" x14ac:dyDescent="0.2">
      <c r="A15" s="225"/>
      <c r="B15" s="25" t="s">
        <v>191</v>
      </c>
      <c r="C15" s="9">
        <v>10053.60376</v>
      </c>
      <c r="D15" s="9">
        <v>9529.7241939999985</v>
      </c>
      <c r="E15" s="9">
        <v>7934.4272050000018</v>
      </c>
      <c r="F15" s="9">
        <v>3518.778781</v>
      </c>
      <c r="G15" s="9">
        <v>8.8377979999999994</v>
      </c>
      <c r="H15" s="9">
        <v>6407.3507429999991</v>
      </c>
      <c r="I15" s="10">
        <v>11663.902656</v>
      </c>
    </row>
    <row r="16" spans="1:11" ht="12" customHeight="1" x14ac:dyDescent="0.2">
      <c r="A16" s="225"/>
      <c r="B16" s="25" t="s">
        <v>197</v>
      </c>
      <c r="C16" s="9">
        <v>186.40705800000001</v>
      </c>
      <c r="D16" s="9">
        <v>304.13516300000003</v>
      </c>
      <c r="E16" s="9">
        <v>310.54006100000004</v>
      </c>
      <c r="F16" s="9">
        <v>257.30454400000002</v>
      </c>
      <c r="G16" s="9">
        <v>7.5699999999999997E-4</v>
      </c>
      <c r="H16" s="9">
        <v>354.16257099999996</v>
      </c>
      <c r="I16" s="10">
        <v>485.25740700000006</v>
      </c>
    </row>
    <row r="17" spans="1:11" ht="12" customHeight="1" x14ac:dyDescent="0.2">
      <c r="A17" s="225"/>
      <c r="B17" s="25" t="s">
        <v>198</v>
      </c>
      <c r="C17" s="9">
        <v>1789.0926379999996</v>
      </c>
      <c r="D17" s="9">
        <v>704.22009100000002</v>
      </c>
      <c r="E17" s="9">
        <v>1789.5236979999997</v>
      </c>
      <c r="F17" s="9">
        <v>385.17864199999997</v>
      </c>
      <c r="G17" s="9">
        <v>2.6302690000000002</v>
      </c>
      <c r="H17" s="9">
        <v>825.54918299999997</v>
      </c>
      <c r="I17" s="10">
        <v>2043.6936680000001</v>
      </c>
    </row>
    <row r="18" spans="1:11" ht="12" customHeight="1" x14ac:dyDescent="0.2">
      <c r="A18" s="225"/>
      <c r="B18" s="25" t="s">
        <v>194</v>
      </c>
      <c r="C18" s="9">
        <v>10.818696000002092</v>
      </c>
      <c r="D18" s="9">
        <v>46.439268999998603</v>
      </c>
      <c r="E18" s="9">
        <v>20.796046999992541</v>
      </c>
      <c r="F18" s="9">
        <v>3.2322889999995823</v>
      </c>
      <c r="G18" s="9">
        <v>8.0000000366453605E-6</v>
      </c>
      <c r="H18" s="9">
        <v>22.118353999998362</v>
      </c>
      <c r="I18" s="10">
        <v>28.78136600000289</v>
      </c>
    </row>
    <row r="19" spans="1:11" ht="20.100000000000001" customHeight="1" x14ac:dyDescent="0.2">
      <c r="B19" s="26" t="s">
        <v>153</v>
      </c>
      <c r="C19" s="9">
        <v>4324.6488829999989</v>
      </c>
      <c r="D19" s="9">
        <v>2174.3704350000003</v>
      </c>
      <c r="E19" s="9">
        <v>1599.9562930000002</v>
      </c>
      <c r="F19" s="9">
        <v>2525.4580609999998</v>
      </c>
      <c r="G19" s="9">
        <v>649.69992500000001</v>
      </c>
      <c r="H19" s="9">
        <v>2405.151601</v>
      </c>
      <c r="I19" s="10">
        <v>2488.4993119999999</v>
      </c>
    </row>
    <row r="20" spans="1:11" ht="12" customHeight="1" x14ac:dyDescent="0.2">
      <c r="A20" s="225"/>
      <c r="B20" s="25" t="s">
        <v>187</v>
      </c>
      <c r="C20" s="9">
        <v>3512.8813969999992</v>
      </c>
      <c r="D20" s="9">
        <v>1369.2188640000002</v>
      </c>
      <c r="E20" s="9">
        <v>894.61596300000008</v>
      </c>
      <c r="F20" s="9">
        <v>1860.294175</v>
      </c>
      <c r="G20" s="9">
        <v>591.004775</v>
      </c>
      <c r="H20" s="9">
        <v>1458.4433789999996</v>
      </c>
      <c r="I20" s="10">
        <v>1357.4044290000002</v>
      </c>
    </row>
    <row r="21" spans="1:11" ht="12" customHeight="1" x14ac:dyDescent="0.2">
      <c r="A21" s="225"/>
      <c r="B21" s="25" t="s">
        <v>188</v>
      </c>
      <c r="C21" s="9">
        <v>811.75029599999993</v>
      </c>
      <c r="D21" s="9">
        <v>805.15303600000004</v>
      </c>
      <c r="E21" s="9">
        <v>705.31086000000005</v>
      </c>
      <c r="F21" s="9">
        <v>665.21135900000002</v>
      </c>
      <c r="G21" s="9">
        <v>58.695160000000001</v>
      </c>
      <c r="H21" s="9">
        <v>946.71073200000001</v>
      </c>
      <c r="I21" s="10">
        <v>1131.1421359999999</v>
      </c>
    </row>
    <row r="22" spans="1:11" s="243" customFormat="1" ht="20.100000000000001" customHeight="1" x14ac:dyDescent="0.2">
      <c r="B22" s="245" t="s">
        <v>327</v>
      </c>
      <c r="C22" s="9">
        <v>31746.844386999997</v>
      </c>
      <c r="D22" s="9">
        <v>22873.112390999999</v>
      </c>
      <c r="E22" s="9">
        <v>28529.916749000004</v>
      </c>
      <c r="F22" s="9">
        <v>11165.622584999999</v>
      </c>
      <c r="G22" s="9">
        <v>0.03</v>
      </c>
      <c r="H22" s="9">
        <v>24310.567262</v>
      </c>
      <c r="I22" s="10">
        <v>40710.017740000003</v>
      </c>
      <c r="J22" s="48"/>
      <c r="K22" s="329"/>
    </row>
    <row r="23" spans="1:11" s="243" customFormat="1" ht="12" customHeight="1" x14ac:dyDescent="0.2">
      <c r="A23" s="246"/>
      <c r="B23" s="247" t="s">
        <v>328</v>
      </c>
      <c r="C23" s="11">
        <v>2554.984817</v>
      </c>
      <c r="D23" s="11">
        <v>691.7779129999999</v>
      </c>
      <c r="E23" s="11">
        <v>2285.731436</v>
      </c>
      <c r="F23" s="11">
        <v>788.86035000000015</v>
      </c>
      <c r="G23" s="11">
        <v>17.011287000000003</v>
      </c>
      <c r="H23" s="11">
        <v>1053.3180020000002</v>
      </c>
      <c r="I23" s="12">
        <v>1204.0347459999998</v>
      </c>
      <c r="K23" s="331"/>
    </row>
    <row r="24" spans="1:11" s="243" customFormat="1" ht="3" customHeight="1" x14ac:dyDescent="0.2">
      <c r="A24" s="246"/>
      <c r="B24" s="247"/>
      <c r="C24" s="11"/>
      <c r="D24" s="11"/>
      <c r="E24" s="11"/>
      <c r="F24" s="11"/>
      <c r="G24" s="11"/>
      <c r="H24" s="11"/>
      <c r="I24" s="12"/>
      <c r="K24" s="331"/>
    </row>
    <row r="25" spans="1:11" s="225" customFormat="1" ht="20.100000000000001" customHeight="1" x14ac:dyDescent="0.2">
      <c r="A25" s="356"/>
      <c r="B25" s="321" t="s">
        <v>54</v>
      </c>
      <c r="C25" s="322">
        <v>22277.125049000002</v>
      </c>
      <c r="D25" s="322">
        <v>27227.607503000003</v>
      </c>
      <c r="E25" s="322">
        <v>27205.367309000001</v>
      </c>
      <c r="F25" s="322">
        <v>11405.502338</v>
      </c>
      <c r="G25" s="322">
        <v>1064.863245</v>
      </c>
      <c r="H25" s="322">
        <v>29448.903907</v>
      </c>
      <c r="I25" s="323">
        <v>34442.761135999986</v>
      </c>
      <c r="J25" s="356"/>
      <c r="K25" s="328"/>
    </row>
    <row r="26" spans="1:11" ht="20.100000000000001" customHeight="1" x14ac:dyDescent="0.2">
      <c r="B26" s="26" t="s">
        <v>316</v>
      </c>
      <c r="C26" s="9">
        <v>9129.2865060000004</v>
      </c>
      <c r="D26" s="9">
        <v>8360.6056189999999</v>
      </c>
      <c r="E26" s="9">
        <v>12282.155029</v>
      </c>
      <c r="F26" s="9">
        <v>2933.8596629999997</v>
      </c>
      <c r="G26" s="9">
        <v>296.62109000000004</v>
      </c>
      <c r="H26" s="9">
        <v>10748.360709999999</v>
      </c>
      <c r="I26" s="10">
        <v>13166.761097999999</v>
      </c>
    </row>
    <row r="27" spans="1:11" ht="12" customHeight="1" x14ac:dyDescent="0.2">
      <c r="A27" s="225"/>
      <c r="B27" s="25" t="s">
        <v>187</v>
      </c>
      <c r="C27" s="9">
        <v>3389.0212640000004</v>
      </c>
      <c r="D27" s="9">
        <v>3364.5686819999996</v>
      </c>
      <c r="E27" s="9">
        <v>3373.3065939999997</v>
      </c>
      <c r="F27" s="9">
        <v>841.00054799999998</v>
      </c>
      <c r="G27" s="9">
        <v>40.79081</v>
      </c>
      <c r="H27" s="9">
        <v>4060.8665299999993</v>
      </c>
      <c r="I27" s="10">
        <v>5261.0414959999998</v>
      </c>
    </row>
    <row r="28" spans="1:11" ht="12" customHeight="1" x14ac:dyDescent="0.2">
      <c r="A28" s="225"/>
      <c r="B28" s="25" t="s">
        <v>188</v>
      </c>
      <c r="C28" s="9">
        <v>5740.2652239999998</v>
      </c>
      <c r="D28" s="9">
        <v>4996.0369190000001</v>
      </c>
      <c r="E28" s="9">
        <v>8908.8484239999998</v>
      </c>
      <c r="F28" s="9">
        <v>2092.8590949999998</v>
      </c>
      <c r="G28" s="9">
        <v>255.83027700000002</v>
      </c>
      <c r="H28" s="9">
        <v>6687.4941519999993</v>
      </c>
      <c r="I28" s="10">
        <v>7905.7195859999993</v>
      </c>
    </row>
    <row r="29" spans="1:11" ht="20.100000000000001" customHeight="1" x14ac:dyDescent="0.2">
      <c r="B29" s="26" t="s">
        <v>152</v>
      </c>
      <c r="C29" s="9">
        <v>12067.434240000001</v>
      </c>
      <c r="D29" s="9">
        <v>17921.612324000005</v>
      </c>
      <c r="E29" s="9">
        <v>14313.24956</v>
      </c>
      <c r="F29" s="9">
        <v>6709.4819000000007</v>
      </c>
      <c r="G29" s="9">
        <v>242.217941</v>
      </c>
      <c r="H29" s="9">
        <v>17572.928380999998</v>
      </c>
      <c r="I29" s="10">
        <v>20293.542260999999</v>
      </c>
    </row>
    <row r="30" spans="1:11" ht="12" customHeight="1" x14ac:dyDescent="0.2">
      <c r="A30" s="225"/>
      <c r="B30" s="25" t="s">
        <v>187</v>
      </c>
      <c r="C30" s="9">
        <v>5458.9833600000002</v>
      </c>
      <c r="D30" s="9">
        <v>10237.755012000001</v>
      </c>
      <c r="E30" s="9">
        <v>4125.3695529999995</v>
      </c>
      <c r="F30" s="9">
        <v>3258.3092260000003</v>
      </c>
      <c r="G30" s="9">
        <v>35.379334999999998</v>
      </c>
      <c r="H30" s="9">
        <v>7769.2331400000003</v>
      </c>
      <c r="I30" s="10">
        <v>5407.3446029999996</v>
      </c>
    </row>
    <row r="31" spans="1:11" ht="12" customHeight="1" x14ac:dyDescent="0.2">
      <c r="A31" s="225"/>
      <c r="B31" s="25" t="s">
        <v>188</v>
      </c>
      <c r="C31" s="9">
        <v>6608.4013640000003</v>
      </c>
      <c r="D31" s="9">
        <v>7683.8344380000008</v>
      </c>
      <c r="E31" s="9">
        <v>10187.879994000001</v>
      </c>
      <c r="F31" s="9">
        <v>3451.2231550000001</v>
      </c>
      <c r="G31" s="9">
        <v>206.838606</v>
      </c>
      <c r="H31" s="9">
        <v>9803.6918059999989</v>
      </c>
      <c r="I31" s="10">
        <v>14886.232356</v>
      </c>
    </row>
    <row r="32" spans="1:11" ht="20.100000000000001" customHeight="1" x14ac:dyDescent="0.2">
      <c r="B32" s="242" t="s">
        <v>189</v>
      </c>
      <c r="C32" s="9">
        <v>4024.5534729999999</v>
      </c>
      <c r="D32" s="9">
        <v>10896.914548999999</v>
      </c>
      <c r="E32" s="9">
        <v>7707.9217359999993</v>
      </c>
      <c r="F32" s="9">
        <v>2493.9119729999998</v>
      </c>
      <c r="G32" s="9">
        <v>119.00496999999999</v>
      </c>
      <c r="H32" s="9">
        <v>9825.0978080000004</v>
      </c>
      <c r="I32" s="10">
        <v>5967.1414130000003</v>
      </c>
    </row>
    <row r="33" spans="1:11" ht="12" customHeight="1" x14ac:dyDescent="0.2">
      <c r="A33" s="225"/>
      <c r="B33" s="25" t="s">
        <v>190</v>
      </c>
      <c r="C33" s="9">
        <v>4683.4406650000001</v>
      </c>
      <c r="D33" s="9">
        <v>3789.4381309999999</v>
      </c>
      <c r="E33" s="9">
        <v>3601.892922</v>
      </c>
      <c r="F33" s="9">
        <v>2007.0324750000002</v>
      </c>
      <c r="G33" s="9">
        <v>99.735435999999993</v>
      </c>
      <c r="H33" s="9">
        <v>4090.9558830000001</v>
      </c>
      <c r="I33" s="10">
        <v>8709.2132330000004</v>
      </c>
    </row>
    <row r="34" spans="1:11" ht="12" customHeight="1" x14ac:dyDescent="0.2">
      <c r="A34" s="225"/>
      <c r="B34" s="25" t="s">
        <v>191</v>
      </c>
      <c r="C34" s="9">
        <v>2597.4017600000002</v>
      </c>
      <c r="D34" s="9">
        <v>2589.3117440000001</v>
      </c>
      <c r="E34" s="9">
        <v>2138.1657849999997</v>
      </c>
      <c r="F34" s="9">
        <v>1866.821297</v>
      </c>
      <c r="G34" s="9">
        <v>5.0743020000000003</v>
      </c>
      <c r="H34" s="9">
        <v>2992.7005800000006</v>
      </c>
      <c r="I34" s="10">
        <v>4552.5691330000009</v>
      </c>
    </row>
    <row r="35" spans="1:11" ht="12" customHeight="1" x14ac:dyDescent="0.2">
      <c r="A35" s="225"/>
      <c r="B35" s="25" t="s">
        <v>197</v>
      </c>
      <c r="C35" s="9">
        <v>99.737942000000004</v>
      </c>
      <c r="D35" s="9">
        <v>206.61226099999999</v>
      </c>
      <c r="E35" s="9">
        <v>197.93364499999996</v>
      </c>
      <c r="F35" s="9">
        <v>105.36379100000001</v>
      </c>
      <c r="G35" s="9">
        <v>3.5300000000000002E-4</v>
      </c>
      <c r="H35" s="9">
        <v>170.87457900000004</v>
      </c>
      <c r="I35" s="10">
        <v>598.81610599999999</v>
      </c>
    </row>
    <row r="36" spans="1:11" ht="12" customHeight="1" x14ac:dyDescent="0.2">
      <c r="A36" s="225"/>
      <c r="B36" s="25" t="s">
        <v>198</v>
      </c>
      <c r="C36" s="9">
        <v>646.20083799999998</v>
      </c>
      <c r="D36" s="9">
        <v>429.25720600000005</v>
      </c>
      <c r="E36" s="9">
        <v>637.73108200000001</v>
      </c>
      <c r="F36" s="9">
        <v>231.231537</v>
      </c>
      <c r="G36" s="9">
        <v>18.403376000000002</v>
      </c>
      <c r="H36" s="9">
        <v>460.92435399999999</v>
      </c>
      <c r="I36" s="10">
        <v>416.049442</v>
      </c>
    </row>
    <row r="37" spans="1:11" ht="12" customHeight="1" x14ac:dyDescent="0.2">
      <c r="A37" s="225"/>
      <c r="B37" s="25" t="s">
        <v>194</v>
      </c>
      <c r="C37" s="9">
        <v>16.099561999999423</v>
      </c>
      <c r="D37" s="9">
        <v>10.078433000009682</v>
      </c>
      <c r="E37" s="9">
        <v>29.60439000000224</v>
      </c>
      <c r="F37" s="9">
        <v>5.1208270000006451</v>
      </c>
      <c r="G37" s="9">
        <v>-4.9599999996985389E-4</v>
      </c>
      <c r="H37" s="9">
        <v>32.375176999998075</v>
      </c>
      <c r="I37" s="10">
        <v>49.752934000000096</v>
      </c>
    </row>
    <row r="38" spans="1:11" ht="20.100000000000001" customHeight="1" x14ac:dyDescent="0.2">
      <c r="B38" s="26" t="s">
        <v>153</v>
      </c>
      <c r="C38" s="9">
        <v>1080.4047660000001</v>
      </c>
      <c r="D38" s="9">
        <v>945.38848300000018</v>
      </c>
      <c r="E38" s="9">
        <v>609.96112600000026</v>
      </c>
      <c r="F38" s="9">
        <v>1762.1602090000001</v>
      </c>
      <c r="G38" s="9">
        <v>526.02420200000006</v>
      </c>
      <c r="H38" s="9">
        <v>1127.606505</v>
      </c>
      <c r="I38" s="10">
        <v>982.404854</v>
      </c>
    </row>
    <row r="39" spans="1:11" ht="12" customHeight="1" x14ac:dyDescent="0.2">
      <c r="A39" s="225"/>
      <c r="B39" s="25" t="s">
        <v>187</v>
      </c>
      <c r="C39" s="9">
        <v>617.98493900000005</v>
      </c>
      <c r="D39" s="9">
        <v>581.8341180000001</v>
      </c>
      <c r="E39" s="9">
        <v>310.15079100000008</v>
      </c>
      <c r="F39" s="9">
        <v>1044.1697220000001</v>
      </c>
      <c r="G39" s="9">
        <v>478.86969800000003</v>
      </c>
      <c r="H39" s="9">
        <v>691.35131999999999</v>
      </c>
      <c r="I39" s="10">
        <v>631.62532799999997</v>
      </c>
    </row>
    <row r="40" spans="1:11" ht="12" customHeight="1" x14ac:dyDescent="0.2">
      <c r="A40" s="225"/>
      <c r="B40" s="25" t="s">
        <v>188</v>
      </c>
      <c r="C40" s="9">
        <v>462.418812</v>
      </c>
      <c r="D40" s="9">
        <v>363.64041200000008</v>
      </c>
      <c r="E40" s="9">
        <v>299.83264300000008</v>
      </c>
      <c r="F40" s="9">
        <v>717.99145999999996</v>
      </c>
      <c r="G40" s="9">
        <v>47.154500999999996</v>
      </c>
      <c r="H40" s="9">
        <v>436.22145999999998</v>
      </c>
      <c r="I40" s="10">
        <v>350.72958999999997</v>
      </c>
    </row>
    <row r="41" spans="1:11" ht="20.100000000000001" customHeight="1" x14ac:dyDescent="0.2">
      <c r="B41" s="26" t="s">
        <v>199</v>
      </c>
      <c r="C41" s="9">
        <v>5632.9137430000001</v>
      </c>
      <c r="D41" s="9">
        <v>9466.1309889999993</v>
      </c>
      <c r="E41" s="9">
        <v>8502.3817130000007</v>
      </c>
      <c r="F41" s="9">
        <v>4356.3246030000009</v>
      </c>
      <c r="G41" s="9">
        <v>718.14926400000002</v>
      </c>
      <c r="H41" s="9">
        <v>9585.2393999999986</v>
      </c>
      <c r="I41" s="10">
        <v>9349.19434</v>
      </c>
    </row>
    <row r="42" spans="1:11" x14ac:dyDescent="0.2">
      <c r="B42" s="22" t="s">
        <v>172</v>
      </c>
      <c r="C42" s="9">
        <v>2084.8743279999999</v>
      </c>
      <c r="D42" s="9">
        <v>3743.2614510000003</v>
      </c>
      <c r="E42" s="9">
        <v>4778.014889</v>
      </c>
      <c r="F42" s="9">
        <v>2109.4211180000002</v>
      </c>
      <c r="G42" s="9">
        <v>59.954433000000002</v>
      </c>
      <c r="H42" s="9">
        <v>4324.6871599999995</v>
      </c>
      <c r="I42" s="10">
        <v>4090.1394259999997</v>
      </c>
    </row>
    <row r="43" spans="1:11" x14ac:dyDescent="0.2">
      <c r="B43" s="22" t="s">
        <v>200</v>
      </c>
      <c r="C43" s="9">
        <v>3548.0394150000002</v>
      </c>
      <c r="D43" s="9">
        <v>5722.869537999999</v>
      </c>
      <c r="E43" s="9">
        <v>3724.3668240000002</v>
      </c>
      <c r="F43" s="9">
        <v>2246.9034850000003</v>
      </c>
      <c r="G43" s="9">
        <v>658.19483100000002</v>
      </c>
      <c r="H43" s="9">
        <v>5260.5522399999991</v>
      </c>
      <c r="I43" s="10">
        <v>5259.0549140000003</v>
      </c>
    </row>
    <row r="44" spans="1:11" ht="12" customHeight="1" x14ac:dyDescent="0.2">
      <c r="A44" s="225"/>
      <c r="B44" s="24" t="s">
        <v>119</v>
      </c>
      <c r="C44" s="9">
        <v>7561.2496379999993</v>
      </c>
      <c r="D44" s="9">
        <v>7744.3707619999996</v>
      </c>
      <c r="E44" s="9">
        <v>9880.2020110000012</v>
      </c>
      <c r="F44" s="9">
        <v>2781.0807800000002</v>
      </c>
      <c r="G44" s="9">
        <v>93.645757000000003</v>
      </c>
      <c r="H44" s="9">
        <v>9762.7108780000017</v>
      </c>
      <c r="I44" s="10">
        <v>11377.897461</v>
      </c>
    </row>
    <row r="45" spans="1:11" ht="12" customHeight="1" x14ac:dyDescent="0.2">
      <c r="A45" s="225"/>
      <c r="B45" s="24" t="s">
        <v>120</v>
      </c>
      <c r="C45" s="9">
        <v>6402.7692860000006</v>
      </c>
      <c r="D45" s="9">
        <v>7841.1451380000008</v>
      </c>
      <c r="E45" s="9">
        <v>6833.2240309999988</v>
      </c>
      <c r="F45" s="9">
        <v>3079.400979</v>
      </c>
      <c r="G45" s="9">
        <v>152.962954</v>
      </c>
      <c r="H45" s="9">
        <v>8262.1901500000004</v>
      </c>
      <c r="I45" s="10">
        <v>10231.083752</v>
      </c>
    </row>
    <row r="46" spans="1:11" ht="12" customHeight="1" x14ac:dyDescent="0.2">
      <c r="A46" s="225"/>
      <c r="B46" s="24" t="s">
        <v>121</v>
      </c>
      <c r="C46" s="9">
        <v>1633.8573059999999</v>
      </c>
      <c r="D46" s="9">
        <v>1757.0569520000004</v>
      </c>
      <c r="E46" s="9">
        <v>1669.2577969999998</v>
      </c>
      <c r="F46" s="9">
        <v>747.97907499999997</v>
      </c>
      <c r="G46" s="9">
        <v>25.748149999999999</v>
      </c>
      <c r="H46" s="9">
        <v>1549.2837130000003</v>
      </c>
      <c r="I46" s="10">
        <v>2126.4386199999999</v>
      </c>
    </row>
    <row r="47" spans="1:11" ht="12" customHeight="1" x14ac:dyDescent="0.2">
      <c r="A47" s="225"/>
      <c r="B47" s="24" t="s">
        <v>122</v>
      </c>
      <c r="C47" s="9">
        <v>1046.411934</v>
      </c>
      <c r="D47" s="9">
        <v>418.91439099999997</v>
      </c>
      <c r="E47" s="9">
        <v>320.15659900000003</v>
      </c>
      <c r="F47" s="9">
        <v>440.80785600000002</v>
      </c>
      <c r="G47" s="9">
        <v>74.357713000000004</v>
      </c>
      <c r="H47" s="9">
        <v>289.59461400000004</v>
      </c>
      <c r="I47" s="10">
        <v>1358.3011529999999</v>
      </c>
    </row>
    <row r="48" spans="1:11" s="243" customFormat="1" ht="20.100000000000001" customHeight="1" x14ac:dyDescent="0.2">
      <c r="B48" s="245" t="s">
        <v>327</v>
      </c>
      <c r="C48" s="9">
        <v>8033.5970419999994</v>
      </c>
      <c r="D48" s="9">
        <v>5568.0038190000005</v>
      </c>
      <c r="E48" s="9">
        <v>5685.4957880000002</v>
      </c>
      <c r="F48" s="9">
        <v>4953.8673059999992</v>
      </c>
      <c r="G48" s="9">
        <v>0.50415900000000002</v>
      </c>
      <c r="H48" s="9">
        <v>5166.6765099999993</v>
      </c>
      <c r="I48" s="10">
        <v>9324.6743660000011</v>
      </c>
      <c r="J48" s="48"/>
      <c r="K48" s="329"/>
    </row>
    <row r="49" spans="1:11" s="243" customFormat="1" ht="12" customHeight="1" x14ac:dyDescent="0.2">
      <c r="A49" s="246"/>
      <c r="B49" s="247" t="s">
        <v>328</v>
      </c>
      <c r="C49" s="9">
        <v>214.791854</v>
      </c>
      <c r="D49" s="9">
        <v>177.60672599999998</v>
      </c>
      <c r="E49" s="9">
        <v>611.87388499999997</v>
      </c>
      <c r="F49" s="9">
        <v>198.518327</v>
      </c>
      <c r="G49" s="9">
        <v>3.034713</v>
      </c>
      <c r="H49" s="9">
        <v>260.19850500000007</v>
      </c>
      <c r="I49" s="10">
        <v>306.40765400000004</v>
      </c>
      <c r="J49" s="48"/>
      <c r="K49" s="329"/>
    </row>
    <row r="50" spans="1:11" s="243" customFormat="1" ht="12" customHeight="1" x14ac:dyDescent="0.2">
      <c r="A50" s="246"/>
      <c r="B50" s="247" t="s">
        <v>329</v>
      </c>
      <c r="C50" s="13">
        <v>0</v>
      </c>
      <c r="D50" s="13">
        <v>0</v>
      </c>
      <c r="E50" s="13">
        <v>0</v>
      </c>
      <c r="F50" s="13">
        <v>0</v>
      </c>
      <c r="G50" s="13">
        <v>0</v>
      </c>
      <c r="H50" s="13">
        <v>0</v>
      </c>
      <c r="I50" s="14">
        <v>0</v>
      </c>
      <c r="J50" s="48"/>
      <c r="K50" s="329"/>
    </row>
    <row r="51" spans="1:11" s="258" customFormat="1" ht="5.0999999999999996" customHeight="1" x14ac:dyDescent="0.2">
      <c r="B51" s="298"/>
      <c r="C51" s="370"/>
      <c r="D51" s="370"/>
      <c r="E51" s="370"/>
      <c r="F51" s="370"/>
      <c r="G51" s="370"/>
      <c r="H51" s="370"/>
      <c r="I51" s="291"/>
      <c r="K51" s="333"/>
    </row>
    <row r="52" spans="1:11" ht="36" customHeight="1" x14ac:dyDescent="0.2">
      <c r="A52" s="277" t="s">
        <v>3</v>
      </c>
      <c r="B52" s="436" t="s">
        <v>201</v>
      </c>
      <c r="C52" s="436"/>
      <c r="D52" s="436"/>
      <c r="E52" s="436"/>
      <c r="F52" s="436"/>
      <c r="G52" s="436"/>
      <c r="H52" s="436"/>
      <c r="I52" s="436"/>
      <c r="J52" s="231"/>
    </row>
    <row r="54" spans="1:11" x14ac:dyDescent="0.2">
      <c r="B54" s="278"/>
    </row>
  </sheetData>
  <mergeCells count="2">
    <mergeCell ref="C4:I4"/>
    <mergeCell ref="B52:I52"/>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K58"/>
  <sheetViews>
    <sheetView showGridLines="0" zoomScaleNormal="100" zoomScaleSheetLayoutView="100" workbookViewId="0"/>
  </sheetViews>
  <sheetFormatPr defaultColWidth="9.140625" defaultRowHeight="12" x14ac:dyDescent="0.2"/>
  <cols>
    <col min="1" max="1" width="1.7109375" style="68" customWidth="1"/>
    <col min="2" max="2" width="26.85546875" style="68" customWidth="1"/>
    <col min="3" max="9" width="9.85546875" style="68" customWidth="1"/>
    <col min="10" max="10" width="1.7109375" style="68" customWidth="1"/>
    <col min="11" max="11" width="1.85546875" style="51" customWidth="1"/>
    <col min="12" max="16384" width="9.140625" style="68"/>
  </cols>
  <sheetData>
    <row r="1" spans="1:11" s="74" customFormat="1" ht="16.5" customHeight="1" x14ac:dyDescent="0.3">
      <c r="A1" s="132"/>
      <c r="B1" s="58" t="s">
        <v>266</v>
      </c>
      <c r="C1" s="58"/>
      <c r="D1" s="58"/>
      <c r="E1" s="58"/>
      <c r="F1" s="58"/>
      <c r="G1" s="58"/>
      <c r="H1" s="58"/>
      <c r="I1" s="58"/>
      <c r="J1" s="66"/>
    </row>
    <row r="2" spans="1:11" s="133" customFormat="1" ht="16.5" customHeight="1" x14ac:dyDescent="0.2">
      <c r="B2" s="133" t="s">
        <v>54</v>
      </c>
      <c r="J2" s="149"/>
    </row>
    <row r="3" spans="1:11" s="85" customFormat="1" ht="21" customHeight="1" x14ac:dyDescent="0.2">
      <c r="A3" s="157"/>
      <c r="B3" s="61" t="s">
        <v>563</v>
      </c>
      <c r="C3" s="61"/>
      <c r="D3" s="61"/>
      <c r="E3" s="61"/>
      <c r="F3" s="61"/>
      <c r="G3" s="61"/>
      <c r="H3" s="61"/>
      <c r="I3" s="136" t="s">
        <v>160</v>
      </c>
      <c r="K3" s="86"/>
    </row>
    <row r="4" spans="1:11" ht="26.1" customHeight="1" x14ac:dyDescent="0.2">
      <c r="A4" s="158"/>
      <c r="B4" s="159"/>
      <c r="C4" s="458" t="s">
        <v>0</v>
      </c>
      <c r="D4" s="460" t="s">
        <v>154</v>
      </c>
      <c r="E4" s="468"/>
      <c r="F4" s="461" t="s">
        <v>155</v>
      </c>
      <c r="G4" s="461"/>
      <c r="H4" s="469" t="s">
        <v>156</v>
      </c>
      <c r="I4" s="461"/>
      <c r="J4" s="69"/>
    </row>
    <row r="5" spans="1:11" ht="26.1" customHeight="1" x14ac:dyDescent="0.2">
      <c r="A5" s="160"/>
      <c r="B5" s="161"/>
      <c r="C5" s="459"/>
      <c r="D5" s="162" t="s">
        <v>157</v>
      </c>
      <c r="E5" s="162" t="s">
        <v>158</v>
      </c>
      <c r="F5" s="162" t="s">
        <v>157</v>
      </c>
      <c r="G5" s="162" t="s">
        <v>158</v>
      </c>
      <c r="H5" s="163" t="s">
        <v>157</v>
      </c>
      <c r="I5" s="164" t="s">
        <v>158</v>
      </c>
      <c r="J5" s="165"/>
    </row>
    <row r="6" spans="1:11" ht="11.45" customHeight="1" x14ac:dyDescent="0.25">
      <c r="A6" s="140"/>
      <c r="B6" s="50" t="s">
        <v>507</v>
      </c>
      <c r="C6" s="3">
        <v>51.203403999999985</v>
      </c>
      <c r="D6" s="3">
        <v>2.2463150000000001</v>
      </c>
      <c r="E6" s="3">
        <v>17.368421000000001</v>
      </c>
      <c r="F6" s="3">
        <v>0</v>
      </c>
      <c r="G6" s="3">
        <v>0</v>
      </c>
      <c r="H6" s="3">
        <v>31.588667000000001</v>
      </c>
      <c r="I6" s="166">
        <v>0</v>
      </c>
      <c r="K6" s="144"/>
    </row>
    <row r="7" spans="1:11" ht="11.45" customHeight="1" x14ac:dyDescent="0.2">
      <c r="A7" s="85"/>
      <c r="B7" s="50" t="s">
        <v>508</v>
      </c>
      <c r="C7" s="4">
        <v>35722.800649000012</v>
      </c>
      <c r="D7" s="4">
        <v>5968.4187919999995</v>
      </c>
      <c r="E7" s="4">
        <v>18318.540213</v>
      </c>
      <c r="F7" s="4">
        <v>7130.5169900000001</v>
      </c>
      <c r="G7" s="4">
        <v>1676.0418979999999</v>
      </c>
      <c r="H7" s="4">
        <v>2367.2662529999998</v>
      </c>
      <c r="I7" s="167">
        <v>262.04982899999999</v>
      </c>
      <c r="K7" s="145"/>
    </row>
    <row r="8" spans="1:11" ht="11.45" customHeight="1" x14ac:dyDescent="0.2">
      <c r="A8" s="85"/>
      <c r="B8" s="50" t="s">
        <v>509</v>
      </c>
      <c r="C8" s="4">
        <v>473.1216510000001</v>
      </c>
      <c r="D8" s="4">
        <v>4.2727570000000004</v>
      </c>
      <c r="E8" s="4">
        <v>131.874562</v>
      </c>
      <c r="F8" s="4">
        <v>95.059140999999997</v>
      </c>
      <c r="G8" s="4">
        <v>62.653409000000003</v>
      </c>
      <c r="H8" s="4">
        <v>109.286018</v>
      </c>
      <c r="I8" s="167">
        <v>69.975762000000003</v>
      </c>
      <c r="K8" s="145"/>
    </row>
    <row r="9" spans="1:11" ht="11.45" customHeight="1" x14ac:dyDescent="0.2">
      <c r="A9" s="85"/>
      <c r="B9" s="50" t="s">
        <v>510</v>
      </c>
      <c r="C9" s="4">
        <v>272.70242399999995</v>
      </c>
      <c r="D9" s="4">
        <v>32.333403000000004</v>
      </c>
      <c r="E9" s="4">
        <v>88.557133000000007</v>
      </c>
      <c r="F9" s="4">
        <v>97.352999999999994</v>
      </c>
      <c r="G9" s="4">
        <v>33.388227999999998</v>
      </c>
      <c r="H9" s="4">
        <v>8.4243570000000005</v>
      </c>
      <c r="I9" s="167">
        <v>12.657317000000001</v>
      </c>
      <c r="K9" s="145"/>
    </row>
    <row r="10" spans="1:11" ht="11.45" customHeight="1" x14ac:dyDescent="0.2">
      <c r="A10" s="85"/>
      <c r="B10" s="50" t="s">
        <v>511</v>
      </c>
      <c r="C10" s="4">
        <v>931.74451299999998</v>
      </c>
      <c r="D10" s="4">
        <v>7.1694200000000006</v>
      </c>
      <c r="E10" s="4">
        <v>245.372007</v>
      </c>
      <c r="F10" s="4">
        <v>162.65585300000001</v>
      </c>
      <c r="G10" s="4">
        <v>183.40954500000001</v>
      </c>
      <c r="H10" s="4">
        <v>209.04702700000001</v>
      </c>
      <c r="I10" s="167">
        <v>124.090658</v>
      </c>
      <c r="K10" s="145"/>
    </row>
    <row r="11" spans="1:11" ht="11.45" customHeight="1" x14ac:dyDescent="0.2">
      <c r="A11" s="85"/>
      <c r="B11" s="50" t="s">
        <v>512</v>
      </c>
      <c r="C11" s="4">
        <v>11704.202936000003</v>
      </c>
      <c r="D11" s="4">
        <v>1153.5868509999998</v>
      </c>
      <c r="E11" s="4">
        <v>2420.4046950000002</v>
      </c>
      <c r="F11" s="4">
        <v>1725.0317070000001</v>
      </c>
      <c r="G11" s="4">
        <v>3594.6918300000002</v>
      </c>
      <c r="H11" s="4">
        <v>2660.701748</v>
      </c>
      <c r="I11" s="167">
        <v>149.786102</v>
      </c>
      <c r="K11" s="145"/>
    </row>
    <row r="12" spans="1:11" ht="11.45" customHeight="1" x14ac:dyDescent="0.2">
      <c r="A12" s="85"/>
      <c r="B12" s="50" t="s">
        <v>513</v>
      </c>
      <c r="C12" s="4">
        <v>119.80396400000001</v>
      </c>
      <c r="D12" s="4">
        <v>0</v>
      </c>
      <c r="E12" s="4">
        <v>18.881484</v>
      </c>
      <c r="F12" s="4">
        <v>90.134257000000005</v>
      </c>
      <c r="G12" s="4">
        <v>0.14399999999999999</v>
      </c>
      <c r="H12" s="4">
        <v>10.644221</v>
      </c>
      <c r="I12" s="167">
        <v>0</v>
      </c>
      <c r="K12" s="145"/>
    </row>
    <row r="13" spans="1:11" ht="11.45" customHeight="1" x14ac:dyDescent="0.2">
      <c r="A13" s="85"/>
      <c r="B13" s="50" t="s">
        <v>514</v>
      </c>
      <c r="C13" s="4">
        <v>31028.647644000004</v>
      </c>
      <c r="D13" s="4">
        <v>1723.8460969999999</v>
      </c>
      <c r="E13" s="4">
        <v>15083.376427000001</v>
      </c>
      <c r="F13" s="4">
        <v>6575.8152540000001</v>
      </c>
      <c r="G13" s="4">
        <v>5876.8702549999998</v>
      </c>
      <c r="H13" s="4">
        <v>1456.8575579999999</v>
      </c>
      <c r="I13" s="167">
        <v>311.88204999999999</v>
      </c>
      <c r="K13" s="145"/>
    </row>
    <row r="14" spans="1:11" ht="11.45" customHeight="1" x14ac:dyDescent="0.2">
      <c r="A14" s="85"/>
      <c r="B14" s="50" t="s">
        <v>515</v>
      </c>
      <c r="C14" s="4">
        <v>5621.7198640000006</v>
      </c>
      <c r="D14" s="4">
        <v>688.91789299999994</v>
      </c>
      <c r="E14" s="4">
        <v>3472.770438</v>
      </c>
      <c r="F14" s="4">
        <v>728.49630100000002</v>
      </c>
      <c r="G14" s="4">
        <v>0</v>
      </c>
      <c r="H14" s="4">
        <v>731.53523099999995</v>
      </c>
      <c r="I14" s="167">
        <v>0</v>
      </c>
      <c r="K14" s="145"/>
    </row>
    <row r="15" spans="1:11" ht="11.45" customHeight="1" x14ac:dyDescent="0.2">
      <c r="A15" s="85"/>
      <c r="B15" s="50" t="s">
        <v>516</v>
      </c>
      <c r="C15" s="4">
        <v>7591.1660969999994</v>
      </c>
      <c r="D15" s="4">
        <v>1051.7074860000002</v>
      </c>
      <c r="E15" s="4">
        <v>1257.0914540000001</v>
      </c>
      <c r="F15" s="4">
        <v>1356.815576</v>
      </c>
      <c r="G15" s="4">
        <v>1304.849009</v>
      </c>
      <c r="H15" s="4">
        <v>2420.1988019999999</v>
      </c>
      <c r="I15" s="167">
        <v>200.52635799999999</v>
      </c>
      <c r="K15" s="145"/>
    </row>
    <row r="16" spans="1:11" ht="11.45" customHeight="1" x14ac:dyDescent="0.25">
      <c r="A16" s="140"/>
      <c r="B16" s="50" t="s">
        <v>517</v>
      </c>
      <c r="C16" s="4">
        <v>2509.1132539999994</v>
      </c>
      <c r="D16" s="4">
        <v>5.7874999999999996</v>
      </c>
      <c r="E16" s="4">
        <v>939.11967699999991</v>
      </c>
      <c r="F16" s="4">
        <v>699.76409999999998</v>
      </c>
      <c r="G16" s="4">
        <v>90.367706999999996</v>
      </c>
      <c r="H16" s="4">
        <v>601.75745700000004</v>
      </c>
      <c r="I16" s="167">
        <v>172.31693200000001</v>
      </c>
      <c r="K16" s="144"/>
    </row>
    <row r="17" spans="1:11" ht="11.45" customHeight="1" x14ac:dyDescent="0.2">
      <c r="A17" s="146"/>
      <c r="B17" s="50" t="s">
        <v>518</v>
      </c>
      <c r="C17" s="4">
        <v>4271.6672129999988</v>
      </c>
      <c r="D17" s="4">
        <v>507.75875000000002</v>
      </c>
      <c r="E17" s="4">
        <v>2576.3134719999998</v>
      </c>
      <c r="F17" s="4">
        <v>437.12421899999998</v>
      </c>
      <c r="G17" s="4">
        <v>460.68910399999999</v>
      </c>
      <c r="H17" s="4">
        <v>288.60866399999998</v>
      </c>
      <c r="I17" s="167">
        <v>1.173</v>
      </c>
      <c r="K17" s="145"/>
    </row>
    <row r="18" spans="1:11" ht="11.45" customHeight="1" x14ac:dyDescent="0.2">
      <c r="A18" s="146"/>
      <c r="B18" s="1" t="s">
        <v>519</v>
      </c>
      <c r="C18" s="4">
        <v>240.96590500000002</v>
      </c>
      <c r="D18" s="4">
        <v>1.069E-2</v>
      </c>
      <c r="E18" s="4">
        <v>52.016575000000003</v>
      </c>
      <c r="F18" s="4">
        <v>34.901268000000002</v>
      </c>
      <c r="G18" s="4">
        <v>0.37234099999999998</v>
      </c>
      <c r="H18" s="4">
        <v>148.416526</v>
      </c>
      <c r="I18" s="167">
        <v>5.2485030000000004</v>
      </c>
      <c r="K18" s="145"/>
    </row>
    <row r="19" spans="1:11" ht="11.45" customHeight="1" x14ac:dyDescent="0.2">
      <c r="A19" s="146"/>
      <c r="B19" s="50" t="s">
        <v>520</v>
      </c>
      <c r="C19" s="4">
        <v>10490.644302999999</v>
      </c>
      <c r="D19" s="4">
        <v>28.379921000000003</v>
      </c>
      <c r="E19" s="4">
        <v>4757.6631710000001</v>
      </c>
      <c r="F19" s="4">
        <v>1374.6134440000001</v>
      </c>
      <c r="G19" s="4">
        <v>3449.626201</v>
      </c>
      <c r="H19" s="4">
        <v>724.10981300000003</v>
      </c>
      <c r="I19" s="167">
        <v>156.26619600000001</v>
      </c>
      <c r="K19" s="145"/>
    </row>
    <row r="20" spans="1:11" ht="11.45" customHeight="1" x14ac:dyDescent="0.2">
      <c r="A20" s="146"/>
      <c r="B20" s="50" t="s">
        <v>522</v>
      </c>
      <c r="C20" s="4">
        <v>1307.9457560000001</v>
      </c>
      <c r="D20" s="4">
        <v>1.2749999999999999</v>
      </c>
      <c r="E20" s="4">
        <v>63.082979999999999</v>
      </c>
      <c r="F20" s="4">
        <v>1056.58097</v>
      </c>
      <c r="G20" s="4">
        <v>1.5452619999999999</v>
      </c>
      <c r="H20" s="4">
        <v>166.81722600000001</v>
      </c>
      <c r="I20" s="167">
        <v>18.644316</v>
      </c>
      <c r="K20" s="145"/>
    </row>
    <row r="21" spans="1:11" ht="11.45" customHeight="1" x14ac:dyDescent="0.2">
      <c r="A21" s="146"/>
      <c r="B21" s="50" t="s">
        <v>523</v>
      </c>
      <c r="C21" s="4">
        <v>17916.314100000003</v>
      </c>
      <c r="D21" s="4">
        <v>434.407917</v>
      </c>
      <c r="E21" s="4">
        <v>6296.3257699999995</v>
      </c>
      <c r="F21" s="4">
        <v>1135.8888939999999</v>
      </c>
      <c r="G21" s="4">
        <v>6526.117722</v>
      </c>
      <c r="H21" s="4">
        <v>1244.094965</v>
      </c>
      <c r="I21" s="167">
        <v>2279.4634040000001</v>
      </c>
      <c r="K21" s="145"/>
    </row>
    <row r="22" spans="1:11" ht="11.45" customHeight="1" x14ac:dyDescent="0.2">
      <c r="A22" s="146"/>
      <c r="B22" s="50" t="s">
        <v>524</v>
      </c>
      <c r="C22" s="4">
        <v>39503.115884000006</v>
      </c>
      <c r="D22" s="4">
        <v>328.35433599999999</v>
      </c>
      <c r="E22" s="4">
        <v>19386.419098000002</v>
      </c>
      <c r="F22" s="4">
        <v>3238.2925570000002</v>
      </c>
      <c r="G22" s="4">
        <v>7993.9360120000001</v>
      </c>
      <c r="H22" s="4">
        <v>5366.4513489999999</v>
      </c>
      <c r="I22" s="167">
        <v>3189.6603030000001</v>
      </c>
      <c r="K22" s="145"/>
    </row>
    <row r="23" spans="1:11" ht="11.45" customHeight="1" x14ac:dyDescent="0.2">
      <c r="A23" s="146"/>
      <c r="B23" s="50" t="s">
        <v>525</v>
      </c>
      <c r="C23" s="4">
        <v>81.978491999999989</v>
      </c>
      <c r="D23" s="4">
        <v>0</v>
      </c>
      <c r="E23" s="4">
        <v>13.940581999999999</v>
      </c>
      <c r="F23" s="4">
        <v>0.55849199999999999</v>
      </c>
      <c r="G23" s="4">
        <v>4.8848279999999997</v>
      </c>
      <c r="H23" s="4">
        <v>50.246814999999998</v>
      </c>
      <c r="I23" s="167">
        <v>12.347773</v>
      </c>
      <c r="K23" s="145"/>
    </row>
    <row r="24" spans="1:11" ht="11.45" customHeight="1" x14ac:dyDescent="0.2">
      <c r="A24" s="146"/>
      <c r="B24" s="50" t="s">
        <v>526</v>
      </c>
      <c r="C24" s="4">
        <v>91121.086368000018</v>
      </c>
      <c r="D24" s="4">
        <v>1706.6651570000001</v>
      </c>
      <c r="E24" s="4">
        <v>63313.895000000004</v>
      </c>
      <c r="F24" s="4">
        <v>3714.623157</v>
      </c>
      <c r="G24" s="4">
        <v>17578.946630999999</v>
      </c>
      <c r="H24" s="4">
        <v>2519.1806310000002</v>
      </c>
      <c r="I24" s="167">
        <v>2287.7757889999998</v>
      </c>
      <c r="K24" s="145"/>
    </row>
    <row r="25" spans="1:11" ht="11.45" customHeight="1" x14ac:dyDescent="0.2">
      <c r="A25" s="146"/>
      <c r="B25" s="50" t="s">
        <v>527</v>
      </c>
      <c r="C25" s="4">
        <v>301.99772600000006</v>
      </c>
      <c r="D25" s="4">
        <v>1.2259000000000001E-2</v>
      </c>
      <c r="E25" s="4">
        <v>39.163354999999996</v>
      </c>
      <c r="F25" s="4">
        <v>123.09474899999999</v>
      </c>
      <c r="G25" s="4">
        <v>38.793753000000002</v>
      </c>
      <c r="H25" s="4">
        <v>99.995829999999998</v>
      </c>
      <c r="I25" s="167">
        <v>0.93777699999999997</v>
      </c>
      <c r="K25" s="145"/>
    </row>
    <row r="26" spans="1:11" ht="11.45" customHeight="1" x14ac:dyDescent="0.2">
      <c r="A26" s="146"/>
      <c r="B26" s="50" t="s">
        <v>528</v>
      </c>
      <c r="C26" s="4">
        <v>11741.766307000002</v>
      </c>
      <c r="D26" s="4">
        <v>627.04628200000002</v>
      </c>
      <c r="E26" s="4">
        <v>4231.4156219999995</v>
      </c>
      <c r="F26" s="4">
        <v>341.25330000000002</v>
      </c>
      <c r="G26" s="4">
        <v>1074.6204359999999</v>
      </c>
      <c r="H26" s="4">
        <v>5340.3284409999997</v>
      </c>
      <c r="I26" s="167">
        <v>127.11000199999999</v>
      </c>
      <c r="K26" s="144"/>
    </row>
    <row r="27" spans="1:11" ht="11.45" customHeight="1" x14ac:dyDescent="0.2">
      <c r="A27" s="146"/>
      <c r="B27" s="50" t="s">
        <v>529</v>
      </c>
      <c r="C27" s="4">
        <v>959.87110100000018</v>
      </c>
      <c r="D27" s="4">
        <v>124.79281700000001</v>
      </c>
      <c r="E27" s="4">
        <v>175.07435699999996</v>
      </c>
      <c r="F27" s="4">
        <v>94.753878</v>
      </c>
      <c r="G27" s="4">
        <v>30.646637999999999</v>
      </c>
      <c r="H27" s="4">
        <v>481.62293299999999</v>
      </c>
      <c r="I27" s="167">
        <v>53.005375999999998</v>
      </c>
      <c r="K27" s="145"/>
    </row>
    <row r="28" spans="1:11" ht="11.45" customHeight="1" x14ac:dyDescent="0.2">
      <c r="A28" s="146"/>
      <c r="B28" s="50" t="s">
        <v>530</v>
      </c>
      <c r="C28" s="4"/>
      <c r="D28" s="4"/>
      <c r="E28" s="4"/>
      <c r="F28" s="4"/>
      <c r="G28" s="4"/>
      <c r="H28" s="4"/>
      <c r="I28" s="167"/>
      <c r="K28" s="145"/>
    </row>
    <row r="29" spans="1:11" ht="11.45" customHeight="1" x14ac:dyDescent="0.2">
      <c r="A29" s="146"/>
      <c r="B29" s="50" t="s">
        <v>531</v>
      </c>
      <c r="C29" s="4">
        <v>1044.1112500000002</v>
      </c>
      <c r="D29" s="4">
        <v>9.7309079999999994</v>
      </c>
      <c r="E29" s="4">
        <v>0</v>
      </c>
      <c r="F29" s="4">
        <v>428.25149199999998</v>
      </c>
      <c r="G29" s="4">
        <v>24.812297000000001</v>
      </c>
      <c r="H29" s="4">
        <v>523.07316200000002</v>
      </c>
      <c r="I29" s="167">
        <v>58.243388000000003</v>
      </c>
      <c r="K29" s="145"/>
    </row>
    <row r="30" spans="1:11" ht="11.45" customHeight="1" x14ac:dyDescent="0.2">
      <c r="A30" s="146"/>
      <c r="B30" s="50" t="s">
        <v>532</v>
      </c>
      <c r="C30" s="4">
        <v>2201.3505379999997</v>
      </c>
      <c r="D30" s="4">
        <v>22.105190000000004</v>
      </c>
      <c r="E30" s="4">
        <v>1171.234841</v>
      </c>
      <c r="F30" s="4">
        <v>121.248418</v>
      </c>
      <c r="G30" s="4">
        <v>160.700729</v>
      </c>
      <c r="H30" s="4">
        <v>629.82751699999994</v>
      </c>
      <c r="I30" s="167">
        <v>96.233840999999998</v>
      </c>
      <c r="K30" s="145"/>
    </row>
    <row r="31" spans="1:11" ht="11.45" customHeight="1" x14ac:dyDescent="0.2">
      <c r="A31" s="146"/>
      <c r="B31" s="50" t="s">
        <v>533</v>
      </c>
      <c r="C31" s="4">
        <v>48696.010463999992</v>
      </c>
      <c r="D31" s="4">
        <v>625.87650600000018</v>
      </c>
      <c r="E31" s="4">
        <v>18237.393928000001</v>
      </c>
      <c r="F31" s="4">
        <v>23468.821725999998</v>
      </c>
      <c r="G31" s="4">
        <v>1612.566638</v>
      </c>
      <c r="H31" s="4">
        <v>4577.11276</v>
      </c>
      <c r="I31" s="167">
        <v>174.39476300000001</v>
      </c>
      <c r="K31" s="145"/>
    </row>
    <row r="32" spans="1:11" ht="11.45" customHeight="1" x14ac:dyDescent="0.2">
      <c r="A32" s="146"/>
      <c r="B32" s="50" t="s">
        <v>534</v>
      </c>
      <c r="C32" s="4">
        <v>17062.227038000005</v>
      </c>
      <c r="D32" s="4">
        <v>2498.1646950000004</v>
      </c>
      <c r="E32" s="4">
        <v>12245.258178</v>
      </c>
      <c r="F32" s="4">
        <v>1018.3530009999999</v>
      </c>
      <c r="G32" s="4">
        <v>357.38277199999999</v>
      </c>
      <c r="H32" s="4">
        <v>895.75216599999999</v>
      </c>
      <c r="I32" s="167">
        <v>47.296495999999998</v>
      </c>
      <c r="K32" s="145"/>
    </row>
    <row r="33" spans="1:11" ht="11.45" customHeight="1" x14ac:dyDescent="0.2">
      <c r="B33" s="50" t="s">
        <v>536</v>
      </c>
      <c r="C33" s="4">
        <v>26.205459999999999</v>
      </c>
      <c r="D33" s="4">
        <v>0</v>
      </c>
      <c r="E33" s="4">
        <v>13.508941999999999</v>
      </c>
      <c r="F33" s="4">
        <v>2.2727000000000001E-2</v>
      </c>
      <c r="G33" s="4">
        <v>0</v>
      </c>
      <c r="H33" s="4">
        <v>12.673558</v>
      </c>
      <c r="I33" s="167">
        <v>2.31E-4</v>
      </c>
      <c r="K33" s="145"/>
    </row>
    <row r="34" spans="1:11" ht="11.45" customHeight="1" x14ac:dyDescent="0.2">
      <c r="B34" s="50" t="s">
        <v>537</v>
      </c>
      <c r="C34" s="4">
        <v>20074.632559999998</v>
      </c>
      <c r="D34" s="4">
        <v>272.54901600000005</v>
      </c>
      <c r="E34" s="4">
        <v>10058.004649999999</v>
      </c>
      <c r="F34" s="4">
        <v>5801.0311389999997</v>
      </c>
      <c r="G34" s="4">
        <v>2517.4882889999999</v>
      </c>
      <c r="H34" s="4">
        <v>345.01198099999999</v>
      </c>
      <c r="I34" s="167">
        <v>1080.529462</v>
      </c>
      <c r="K34" s="145"/>
    </row>
    <row r="35" spans="1:11" ht="11.45" customHeight="1" x14ac:dyDescent="0.2">
      <c r="B35" s="50" t="s">
        <v>538</v>
      </c>
      <c r="C35" s="4">
        <v>1676.5631510000003</v>
      </c>
      <c r="D35" s="4">
        <v>18.428630999999999</v>
      </c>
      <c r="E35" s="4">
        <v>327.50991799999991</v>
      </c>
      <c r="F35" s="4">
        <v>300.53147000000001</v>
      </c>
      <c r="G35" s="4">
        <v>160.18972099999999</v>
      </c>
      <c r="H35" s="4">
        <v>611.35692400000005</v>
      </c>
      <c r="I35" s="167">
        <v>258.54648500000002</v>
      </c>
      <c r="K35" s="144"/>
    </row>
    <row r="36" spans="1:11" ht="11.45" customHeight="1" x14ac:dyDescent="0.2">
      <c r="B36" s="50" t="s">
        <v>539</v>
      </c>
      <c r="C36" s="4">
        <v>3.2587479999999998</v>
      </c>
      <c r="D36" s="4">
        <v>1.732774</v>
      </c>
      <c r="E36" s="4">
        <v>0.76529999999999998</v>
      </c>
      <c r="F36" s="4">
        <v>0</v>
      </c>
      <c r="G36" s="4">
        <v>0</v>
      </c>
      <c r="H36" s="4">
        <v>0.345661</v>
      </c>
      <c r="I36" s="167">
        <v>0</v>
      </c>
      <c r="K36" s="145"/>
    </row>
    <row r="37" spans="1:11" ht="11.45" customHeight="1" x14ac:dyDescent="0.2">
      <c r="B37" s="50" t="s">
        <v>540</v>
      </c>
      <c r="C37" s="4">
        <v>1769.4141669999995</v>
      </c>
      <c r="D37" s="4">
        <v>99.71053400000001</v>
      </c>
      <c r="E37" s="4">
        <v>738.42468199999996</v>
      </c>
      <c r="F37" s="4">
        <v>577.40105100000005</v>
      </c>
      <c r="G37" s="4">
        <v>27.047362</v>
      </c>
      <c r="H37" s="4">
        <v>290.01872900000001</v>
      </c>
      <c r="I37" s="167">
        <v>36.811807000000002</v>
      </c>
      <c r="K37" s="145"/>
    </row>
    <row r="38" spans="1:11" ht="11.45" customHeight="1" x14ac:dyDescent="0.2">
      <c r="B38" s="50" t="s">
        <v>541</v>
      </c>
      <c r="C38" s="4">
        <v>1133.1797630000005</v>
      </c>
      <c r="D38" s="4">
        <v>5.4029420000000004</v>
      </c>
      <c r="E38" s="4">
        <v>473.38869</v>
      </c>
      <c r="F38" s="4">
        <v>286.75865299999998</v>
      </c>
      <c r="G38" s="4">
        <v>142.47368599999999</v>
      </c>
      <c r="H38" s="4">
        <v>138.75923800000001</v>
      </c>
      <c r="I38" s="167">
        <v>86.396552</v>
      </c>
      <c r="K38" s="145"/>
    </row>
    <row r="39" spans="1:11" ht="11.45" customHeight="1" x14ac:dyDescent="0.2">
      <c r="B39" s="50" t="s">
        <v>542</v>
      </c>
      <c r="C39" s="4">
        <v>949.95835699999975</v>
      </c>
      <c r="D39" s="4">
        <v>8.7000000000000001E-5</v>
      </c>
      <c r="E39" s="4">
        <v>24.923126</v>
      </c>
      <c r="F39" s="4">
        <v>269.85965900000002</v>
      </c>
      <c r="G39" s="4">
        <v>506.18121400000001</v>
      </c>
      <c r="H39" s="4">
        <v>148.621476</v>
      </c>
      <c r="I39" s="167">
        <v>0.37279400000000001</v>
      </c>
      <c r="K39" s="145"/>
    </row>
    <row r="40" spans="1:11" ht="11.45" customHeight="1" x14ac:dyDescent="0.2">
      <c r="B40" s="50" t="s">
        <v>543</v>
      </c>
      <c r="C40" s="4">
        <v>851.98013300000002</v>
      </c>
      <c r="D40" s="4">
        <v>0</v>
      </c>
      <c r="E40" s="4">
        <v>20.178300999999998</v>
      </c>
      <c r="F40" s="4">
        <v>414.95667200000003</v>
      </c>
      <c r="G40" s="4">
        <v>89.201774999999998</v>
      </c>
      <c r="H40" s="4">
        <v>291.53160100000002</v>
      </c>
      <c r="I40" s="167">
        <v>36.111781999999998</v>
      </c>
      <c r="K40" s="145"/>
    </row>
    <row r="41" spans="1:11" ht="11.45" customHeight="1" x14ac:dyDescent="0.2">
      <c r="B41" s="50" t="s">
        <v>544</v>
      </c>
      <c r="C41" s="4">
        <v>1114.6043239999997</v>
      </c>
      <c r="D41" s="4">
        <v>92.007941999999986</v>
      </c>
      <c r="E41" s="4">
        <v>759.78297100000009</v>
      </c>
      <c r="F41" s="4">
        <v>151.761416</v>
      </c>
      <c r="G41" s="4">
        <v>14.819114000000001</v>
      </c>
      <c r="H41" s="4">
        <v>95.268109999999993</v>
      </c>
      <c r="I41" s="167">
        <v>0.96476799999999996</v>
      </c>
      <c r="K41" s="145"/>
    </row>
    <row r="42" spans="1:11" ht="11.45" customHeight="1" x14ac:dyDescent="0.2">
      <c r="B42" s="50" t="s">
        <v>545</v>
      </c>
      <c r="C42" s="4">
        <v>881.23239699999999</v>
      </c>
      <c r="D42" s="4">
        <v>89.547263000000001</v>
      </c>
      <c r="E42" s="4">
        <v>312.25458400000002</v>
      </c>
      <c r="F42" s="4">
        <v>56.299762999999999</v>
      </c>
      <c r="G42" s="4">
        <v>124.713775</v>
      </c>
      <c r="H42" s="4">
        <v>298.204544</v>
      </c>
      <c r="I42" s="167">
        <v>0.17504900000000001</v>
      </c>
      <c r="K42" s="145"/>
    </row>
    <row r="43" spans="1:11" ht="11.45" customHeight="1" x14ac:dyDescent="0.2">
      <c r="A43" s="85"/>
      <c r="B43" s="50" t="s">
        <v>546</v>
      </c>
      <c r="C43" s="4">
        <v>1339.2734189999999</v>
      </c>
      <c r="D43" s="4">
        <v>3.760421</v>
      </c>
      <c r="E43" s="4">
        <v>283.58655499999998</v>
      </c>
      <c r="F43" s="4">
        <v>321.78958899999998</v>
      </c>
      <c r="G43" s="4">
        <v>2.1415030000000002</v>
      </c>
      <c r="H43" s="4">
        <v>703.42458899999997</v>
      </c>
      <c r="I43" s="167">
        <v>24.570758999999999</v>
      </c>
      <c r="K43" s="145"/>
    </row>
    <row r="44" spans="1:11" ht="11.45" customHeight="1" x14ac:dyDescent="0.2">
      <c r="A44" s="85"/>
      <c r="B44" s="50" t="s">
        <v>547</v>
      </c>
      <c r="C44" s="4">
        <v>94.53575699999999</v>
      </c>
      <c r="D44" s="4">
        <v>0</v>
      </c>
      <c r="E44" s="4">
        <v>27.6905</v>
      </c>
      <c r="F44" s="4">
        <v>37.11177</v>
      </c>
      <c r="G44" s="4">
        <v>3.673781</v>
      </c>
      <c r="H44" s="4">
        <v>24.381983000000002</v>
      </c>
      <c r="I44" s="167">
        <v>1.6777219999999999</v>
      </c>
      <c r="K44" s="145"/>
    </row>
    <row r="45" spans="1:11" ht="11.45" customHeight="1" x14ac:dyDescent="0.2">
      <c r="A45" s="146"/>
      <c r="B45" s="50" t="s">
        <v>548</v>
      </c>
      <c r="C45" s="4">
        <v>22.573051000000003</v>
      </c>
      <c r="D45" s="4">
        <v>2.5929999999999998E-3</v>
      </c>
      <c r="E45" s="4">
        <v>2.7980450000000001</v>
      </c>
      <c r="F45" s="4">
        <v>2.9609269999999999</v>
      </c>
      <c r="G45" s="4">
        <v>0.28706300000000001</v>
      </c>
      <c r="H45" s="4">
        <v>16.524421</v>
      </c>
      <c r="I45" s="167">
        <v>0</v>
      </c>
      <c r="K45" s="144"/>
    </row>
    <row r="46" spans="1:11" ht="11.45" customHeight="1" x14ac:dyDescent="0.2">
      <c r="A46" s="146"/>
      <c r="B46" s="50" t="s">
        <v>550</v>
      </c>
      <c r="C46" s="4">
        <v>190.16167899999994</v>
      </c>
      <c r="D46" s="4">
        <v>0</v>
      </c>
      <c r="E46" s="4">
        <v>9.7775950000000016</v>
      </c>
      <c r="F46" s="4">
        <v>148.07692299999999</v>
      </c>
      <c r="G46" s="4">
        <v>4.7645840000000002</v>
      </c>
      <c r="H46" s="4">
        <v>27.545294999999999</v>
      </c>
      <c r="I46" s="167">
        <v>0</v>
      </c>
      <c r="K46" s="144"/>
    </row>
    <row r="47" spans="1:11" ht="11.45" customHeight="1" x14ac:dyDescent="0.2">
      <c r="A47" s="146"/>
      <c r="B47" s="50" t="s">
        <v>551</v>
      </c>
      <c r="C47" s="4">
        <v>207583.9486050001</v>
      </c>
      <c r="D47" s="4">
        <v>8516.934201</v>
      </c>
      <c r="E47" s="4">
        <v>134296.815898</v>
      </c>
      <c r="F47" s="4">
        <v>17191.855565999998</v>
      </c>
      <c r="G47" s="4">
        <v>41941.257592000002</v>
      </c>
      <c r="H47" s="4">
        <v>2679.2965009999998</v>
      </c>
      <c r="I47" s="167">
        <v>2957.788845</v>
      </c>
    </row>
    <row r="48" spans="1:11" ht="11.45" customHeight="1" x14ac:dyDescent="0.2">
      <c r="A48" s="146"/>
      <c r="B48" s="50" t="s">
        <v>552</v>
      </c>
      <c r="C48" s="4">
        <v>5.525055</v>
      </c>
      <c r="D48" s="4">
        <v>0</v>
      </c>
      <c r="E48" s="4">
        <v>1.6525679999999998</v>
      </c>
      <c r="F48" s="4">
        <v>0</v>
      </c>
      <c r="G48" s="4">
        <v>0</v>
      </c>
      <c r="H48" s="4">
        <v>2.9750200000000002</v>
      </c>
      <c r="I48" s="167">
        <v>0.89746599999999999</v>
      </c>
    </row>
    <row r="49" spans="1:10" ht="11.45" customHeight="1" x14ac:dyDescent="0.2">
      <c r="A49" s="146"/>
      <c r="B49" s="50" t="s">
        <v>554</v>
      </c>
      <c r="C49" s="4">
        <v>2210.6659319999999</v>
      </c>
      <c r="D49" s="4">
        <v>19.301286999999999</v>
      </c>
      <c r="E49" s="4">
        <v>1396.2934109999999</v>
      </c>
      <c r="F49" s="4">
        <v>289.21554500000002</v>
      </c>
      <c r="G49" s="4">
        <v>85.735228000000006</v>
      </c>
      <c r="H49" s="4">
        <v>399.12626999999998</v>
      </c>
      <c r="I49" s="167">
        <v>20.995242000000001</v>
      </c>
    </row>
    <row r="50" spans="1:10" ht="11.45" customHeight="1" x14ac:dyDescent="0.2">
      <c r="A50" s="146"/>
      <c r="B50" s="50" t="s">
        <v>555</v>
      </c>
      <c r="C50" s="4">
        <v>5358.8951710000001</v>
      </c>
      <c r="D50" s="4">
        <v>372.99016999999998</v>
      </c>
      <c r="E50" s="4">
        <v>776.77146200000004</v>
      </c>
      <c r="F50" s="4">
        <v>203.16376600000001</v>
      </c>
      <c r="G50" s="4">
        <v>3060.3553010000001</v>
      </c>
      <c r="H50" s="4">
        <v>394.642762</v>
      </c>
      <c r="I50" s="167">
        <v>550.97170800000004</v>
      </c>
    </row>
    <row r="51" spans="1:10" ht="11.45" customHeight="1" x14ac:dyDescent="0.2">
      <c r="A51" s="146"/>
      <c r="B51" s="50" t="s">
        <v>556</v>
      </c>
      <c r="C51" s="4">
        <v>1753.9150970000003</v>
      </c>
      <c r="D51" s="4">
        <v>0</v>
      </c>
      <c r="E51" s="4">
        <v>655.01136199999996</v>
      </c>
      <c r="F51" s="4">
        <v>288.38201199999997</v>
      </c>
      <c r="G51" s="4">
        <v>329.42466899999999</v>
      </c>
      <c r="H51" s="4">
        <v>398.69590499999998</v>
      </c>
      <c r="I51" s="167">
        <v>82.382482999999993</v>
      </c>
    </row>
    <row r="52" spans="1:10" ht="11.45" customHeight="1" x14ac:dyDescent="0.2">
      <c r="A52" s="146"/>
      <c r="B52" s="50" t="s">
        <v>557</v>
      </c>
      <c r="C52" s="4">
        <v>37407.346919999989</v>
      </c>
      <c r="D52" s="4">
        <v>1339.2910559999998</v>
      </c>
      <c r="E52" s="4">
        <v>29576.780153999996</v>
      </c>
      <c r="F52" s="4">
        <v>2228.4763990000001</v>
      </c>
      <c r="G52" s="4">
        <v>1875.9733719999999</v>
      </c>
      <c r="H52" s="4">
        <v>1492.755216</v>
      </c>
      <c r="I52" s="167">
        <v>894.07072100000005</v>
      </c>
    </row>
    <row r="53" spans="1:10" ht="11.45" customHeight="1" x14ac:dyDescent="0.2">
      <c r="B53" s="50" t="s">
        <v>558</v>
      </c>
      <c r="C53" s="4">
        <v>2632.3320009999993</v>
      </c>
      <c r="D53" s="4">
        <v>3.8158610000000004</v>
      </c>
      <c r="E53" s="4">
        <v>226.93512600000003</v>
      </c>
      <c r="F53" s="4">
        <v>455.89871499999998</v>
      </c>
      <c r="G53" s="4">
        <v>21.265561000000002</v>
      </c>
      <c r="H53" s="4">
        <v>1864.4806140000001</v>
      </c>
      <c r="I53" s="167">
        <v>59.936121</v>
      </c>
    </row>
    <row r="54" spans="1:10" ht="11.45" customHeight="1" x14ac:dyDescent="0.2">
      <c r="B54" s="50" t="s">
        <v>559</v>
      </c>
      <c r="C54" s="4">
        <v>719.27020399999981</v>
      </c>
      <c r="D54" s="4">
        <v>3.0328839999999997</v>
      </c>
      <c r="E54" s="4">
        <v>248.08542799999998</v>
      </c>
      <c r="F54" s="4">
        <v>124.019492</v>
      </c>
      <c r="G54" s="4">
        <v>16.726012000000001</v>
      </c>
      <c r="H54" s="4">
        <v>326.67478599999998</v>
      </c>
      <c r="I54" s="167">
        <v>0.73160000000000003</v>
      </c>
    </row>
    <row r="55" spans="1:10" ht="11.45" customHeight="1" x14ac:dyDescent="0.2">
      <c r="B55" s="50" t="s">
        <v>560</v>
      </c>
      <c r="C55" s="4">
        <v>4810.3585229999999</v>
      </c>
      <c r="D55" s="4">
        <v>193.23565500000001</v>
      </c>
      <c r="E55" s="4">
        <v>2455.624703</v>
      </c>
      <c r="F55" s="4">
        <v>366.131708</v>
      </c>
      <c r="G55" s="4">
        <v>847.25444400000003</v>
      </c>
      <c r="H55" s="4">
        <v>902.07182599999999</v>
      </c>
      <c r="I55" s="167">
        <v>46.040185000000001</v>
      </c>
    </row>
    <row r="56" spans="1:10" ht="11.45" customHeight="1" x14ac:dyDescent="0.2">
      <c r="B56" s="50" t="s">
        <v>561</v>
      </c>
      <c r="C56" s="4">
        <v>1081183.2077499998</v>
      </c>
      <c r="D56" s="4">
        <v>133910.20725000004</v>
      </c>
      <c r="E56" s="4">
        <v>328905.13799999998</v>
      </c>
      <c r="F56" s="4">
        <v>328295.90600000002</v>
      </c>
      <c r="G56" s="4">
        <v>278113.69150000002</v>
      </c>
      <c r="H56" s="4">
        <v>2896.0219999999999</v>
      </c>
      <c r="I56" s="167">
        <v>9061.991</v>
      </c>
    </row>
    <row r="57" spans="1:10" ht="15.75" customHeight="1" x14ac:dyDescent="0.2">
      <c r="A57" s="85"/>
      <c r="B57" s="81" t="s">
        <v>562</v>
      </c>
      <c r="C57" s="169">
        <v>546479.86363600008</v>
      </c>
      <c r="D57" s="169">
        <v>43250.909089999994</v>
      </c>
      <c r="E57" s="169">
        <v>152429.54545399998</v>
      </c>
      <c r="F57" s="169">
        <v>131406.636363</v>
      </c>
      <c r="G57" s="169">
        <v>209016.54545400001</v>
      </c>
      <c r="H57" s="169">
        <v>4925.4090900000001</v>
      </c>
      <c r="I57" s="170">
        <v>5450.8181809999996</v>
      </c>
    </row>
    <row r="58" spans="1:10" ht="29.1" customHeight="1" x14ac:dyDescent="0.2">
      <c r="A58" s="147" t="s">
        <v>3</v>
      </c>
      <c r="B58" s="467" t="s">
        <v>490</v>
      </c>
      <c r="C58" s="467"/>
      <c r="D58" s="467"/>
      <c r="E58" s="467"/>
      <c r="F58" s="467"/>
      <c r="G58" s="467"/>
      <c r="H58" s="467"/>
      <c r="I58" s="467"/>
      <c r="J58" s="69"/>
    </row>
  </sheetData>
  <mergeCells count="5">
    <mergeCell ref="B58:I58"/>
    <mergeCell ref="C4:C5"/>
    <mergeCell ref="D4:E4"/>
    <mergeCell ref="F4:G4"/>
    <mergeCell ref="H4:I4"/>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K58"/>
  <sheetViews>
    <sheetView showGridLines="0" zoomScaleNormal="100" zoomScaleSheetLayoutView="100" workbookViewId="0"/>
  </sheetViews>
  <sheetFormatPr defaultColWidth="9.140625" defaultRowHeight="12" x14ac:dyDescent="0.2"/>
  <cols>
    <col min="1" max="1" width="1.7109375" style="68" customWidth="1"/>
    <col min="2" max="2" width="26.85546875" style="68" customWidth="1"/>
    <col min="3" max="9" width="9.85546875" style="68" customWidth="1"/>
    <col min="10" max="10" width="1.7109375" style="68" customWidth="1"/>
    <col min="11" max="11" width="1.85546875" style="51" customWidth="1"/>
    <col min="12" max="16384" width="9.140625" style="68"/>
  </cols>
  <sheetData>
    <row r="1" spans="1:11" s="74" customFormat="1" ht="16.5" customHeight="1" x14ac:dyDescent="0.3">
      <c r="A1" s="132"/>
      <c r="B1" s="58" t="s">
        <v>266</v>
      </c>
      <c r="C1" s="58"/>
      <c r="D1" s="58"/>
      <c r="E1" s="58"/>
      <c r="F1" s="58"/>
      <c r="G1" s="58"/>
      <c r="H1" s="58"/>
      <c r="I1" s="58"/>
      <c r="J1" s="66"/>
    </row>
    <row r="2" spans="1:11" s="133" customFormat="1" ht="16.5" customHeight="1" x14ac:dyDescent="0.2">
      <c r="B2" s="133" t="s">
        <v>55</v>
      </c>
      <c r="J2" s="149"/>
    </row>
    <row r="3" spans="1:11" s="85" customFormat="1" ht="21" customHeight="1" x14ac:dyDescent="0.2">
      <c r="A3" s="157"/>
      <c r="B3" s="61" t="s">
        <v>563</v>
      </c>
      <c r="C3" s="61"/>
      <c r="D3" s="61"/>
      <c r="E3" s="61"/>
      <c r="F3" s="61"/>
      <c r="G3" s="61"/>
      <c r="H3" s="61"/>
      <c r="I3" s="136" t="s">
        <v>161</v>
      </c>
      <c r="K3" s="86"/>
    </row>
    <row r="4" spans="1:11" ht="26.1" customHeight="1" x14ac:dyDescent="0.2">
      <c r="A4" s="158"/>
      <c r="B4" s="159"/>
      <c r="C4" s="458" t="s">
        <v>0</v>
      </c>
      <c r="D4" s="460" t="s">
        <v>154</v>
      </c>
      <c r="E4" s="468"/>
      <c r="F4" s="461" t="s">
        <v>155</v>
      </c>
      <c r="G4" s="461"/>
      <c r="H4" s="469" t="s">
        <v>156</v>
      </c>
      <c r="I4" s="461"/>
      <c r="J4" s="69"/>
    </row>
    <row r="5" spans="1:11" ht="26.1" customHeight="1" x14ac:dyDescent="0.2">
      <c r="A5" s="160"/>
      <c r="B5" s="161"/>
      <c r="C5" s="459"/>
      <c r="D5" s="162" t="s">
        <v>157</v>
      </c>
      <c r="E5" s="162" t="s">
        <v>158</v>
      </c>
      <c r="F5" s="162" t="s">
        <v>157</v>
      </c>
      <c r="G5" s="162" t="s">
        <v>158</v>
      </c>
      <c r="H5" s="163" t="s">
        <v>157</v>
      </c>
      <c r="I5" s="164" t="s">
        <v>158</v>
      </c>
      <c r="J5" s="165"/>
    </row>
    <row r="6" spans="1:11" ht="11.45" customHeight="1" x14ac:dyDescent="0.25">
      <c r="A6" s="140"/>
      <c r="B6" s="50" t="s">
        <v>507</v>
      </c>
      <c r="C6" s="3">
        <v>0</v>
      </c>
      <c r="D6" s="3">
        <v>0</v>
      </c>
      <c r="E6" s="3">
        <v>0</v>
      </c>
      <c r="F6" s="3">
        <v>0</v>
      </c>
      <c r="G6" s="3">
        <v>0</v>
      </c>
      <c r="H6" s="3">
        <v>0</v>
      </c>
      <c r="I6" s="166">
        <v>0</v>
      </c>
      <c r="K6" s="144"/>
    </row>
    <row r="7" spans="1:11" ht="11.45" customHeight="1" x14ac:dyDescent="0.2">
      <c r="A7" s="85"/>
      <c r="B7" s="50" t="s">
        <v>508</v>
      </c>
      <c r="C7" s="4">
        <v>107337.11426200002</v>
      </c>
      <c r="D7" s="4">
        <v>11566.787486000001</v>
      </c>
      <c r="E7" s="4">
        <v>73860.000994000016</v>
      </c>
      <c r="F7" s="4">
        <v>6965.1639699999996</v>
      </c>
      <c r="G7" s="4">
        <v>11775.036464999999</v>
      </c>
      <c r="H7" s="4">
        <v>1989.420805</v>
      </c>
      <c r="I7" s="167">
        <v>1180.70454</v>
      </c>
      <c r="K7" s="145"/>
    </row>
    <row r="8" spans="1:11" ht="11.45" customHeight="1" x14ac:dyDescent="0.2">
      <c r="A8" s="85"/>
      <c r="B8" s="50" t="s">
        <v>509</v>
      </c>
      <c r="C8" s="4">
        <v>13397.105085000005</v>
      </c>
      <c r="D8" s="4">
        <v>35.620265999999994</v>
      </c>
      <c r="E8" s="4">
        <v>8829.4910560000008</v>
      </c>
      <c r="F8" s="4">
        <v>316.93303200000003</v>
      </c>
      <c r="G8" s="4">
        <v>3735.9921760000002</v>
      </c>
      <c r="H8" s="4">
        <v>96.425264999999996</v>
      </c>
      <c r="I8" s="167">
        <v>382.665706</v>
      </c>
      <c r="K8" s="145"/>
    </row>
    <row r="9" spans="1:11" ht="11.45" customHeight="1" x14ac:dyDescent="0.2">
      <c r="A9" s="85"/>
      <c r="B9" s="50" t="s">
        <v>510</v>
      </c>
      <c r="C9" s="4">
        <v>1243.2736840000002</v>
      </c>
      <c r="D9" s="4">
        <v>8.0729199999999999</v>
      </c>
      <c r="E9" s="4">
        <v>934.22445999999991</v>
      </c>
      <c r="F9" s="4">
        <v>12.002768</v>
      </c>
      <c r="G9" s="4">
        <v>287.56417099999999</v>
      </c>
      <c r="H9" s="4">
        <v>0</v>
      </c>
      <c r="I9" s="167">
        <v>1.4093629999999999</v>
      </c>
      <c r="K9" s="145"/>
    </row>
    <row r="10" spans="1:11" ht="11.45" customHeight="1" x14ac:dyDescent="0.2">
      <c r="A10" s="85"/>
      <c r="B10" s="50" t="s">
        <v>511</v>
      </c>
      <c r="C10" s="4">
        <v>33588.184106000008</v>
      </c>
      <c r="D10" s="4">
        <v>710.37754000000007</v>
      </c>
      <c r="E10" s="4">
        <v>27876.590970999998</v>
      </c>
      <c r="F10" s="4">
        <v>236.15893600000001</v>
      </c>
      <c r="G10" s="4">
        <v>3700.411106</v>
      </c>
      <c r="H10" s="4">
        <v>613.63227099999995</v>
      </c>
      <c r="I10" s="167">
        <v>451.01327900000001</v>
      </c>
      <c r="K10" s="145"/>
    </row>
    <row r="11" spans="1:11" ht="11.45" customHeight="1" x14ac:dyDescent="0.2">
      <c r="A11" s="85"/>
      <c r="B11" s="50" t="s">
        <v>512</v>
      </c>
      <c r="C11" s="4">
        <v>1247.0595540000004</v>
      </c>
      <c r="D11" s="4">
        <v>0</v>
      </c>
      <c r="E11" s="4">
        <v>433.56729200000001</v>
      </c>
      <c r="F11" s="4">
        <v>587.73285099999998</v>
      </c>
      <c r="G11" s="4">
        <v>99.323593000000002</v>
      </c>
      <c r="H11" s="4">
        <v>126.435816</v>
      </c>
      <c r="I11" s="167">
        <v>0</v>
      </c>
      <c r="K11" s="145"/>
    </row>
    <row r="12" spans="1:11" ht="11.45" customHeight="1" x14ac:dyDescent="0.2">
      <c r="A12" s="85"/>
      <c r="B12" s="50" t="s">
        <v>513</v>
      </c>
      <c r="C12" s="4">
        <v>896.07199100000003</v>
      </c>
      <c r="D12" s="4">
        <v>8.8087560000000007</v>
      </c>
      <c r="E12" s="4">
        <v>637.75961200000006</v>
      </c>
      <c r="F12" s="4">
        <v>6.5427330000000001</v>
      </c>
      <c r="G12" s="4">
        <v>192.55201299999999</v>
      </c>
      <c r="H12" s="4">
        <v>50.415033000000001</v>
      </c>
      <c r="I12" s="167">
        <v>0</v>
      </c>
      <c r="K12" s="145"/>
    </row>
    <row r="13" spans="1:11" ht="11.45" customHeight="1" x14ac:dyDescent="0.2">
      <c r="A13" s="85"/>
      <c r="B13" s="50" t="s">
        <v>514</v>
      </c>
      <c r="C13" s="4">
        <v>145141.84581500007</v>
      </c>
      <c r="D13" s="4">
        <v>23228.483874999998</v>
      </c>
      <c r="E13" s="4">
        <v>72486.735457999996</v>
      </c>
      <c r="F13" s="4">
        <v>24459.557269000001</v>
      </c>
      <c r="G13" s="4">
        <v>19289.996222000002</v>
      </c>
      <c r="H13" s="4">
        <v>4598.7828520000003</v>
      </c>
      <c r="I13" s="167">
        <v>1078.290137</v>
      </c>
      <c r="K13" s="145"/>
    </row>
    <row r="14" spans="1:11" ht="11.45" customHeight="1" x14ac:dyDescent="0.2">
      <c r="A14" s="85"/>
      <c r="B14" s="50" t="s">
        <v>515</v>
      </c>
      <c r="C14" s="4">
        <v>1306.5157450000006</v>
      </c>
      <c r="D14" s="4">
        <v>1089.873317</v>
      </c>
      <c r="E14" s="4">
        <v>95.547032999999999</v>
      </c>
      <c r="F14" s="4">
        <v>84.791028999999995</v>
      </c>
      <c r="G14" s="4">
        <v>0</v>
      </c>
      <c r="H14" s="4">
        <v>36.304364</v>
      </c>
      <c r="I14" s="167">
        <v>0</v>
      </c>
      <c r="K14" s="145"/>
    </row>
    <row r="15" spans="1:11" ht="11.45" customHeight="1" x14ac:dyDescent="0.2">
      <c r="A15" s="85"/>
      <c r="B15" s="50" t="s">
        <v>516</v>
      </c>
      <c r="C15" s="4">
        <v>142268.95551900001</v>
      </c>
      <c r="D15" s="4">
        <v>37851.567180999999</v>
      </c>
      <c r="E15" s="4">
        <v>23332.511055000003</v>
      </c>
      <c r="F15" s="4">
        <v>66034.313217000003</v>
      </c>
      <c r="G15" s="4">
        <v>12632.933546</v>
      </c>
      <c r="H15" s="4">
        <v>1904.3869569999999</v>
      </c>
      <c r="I15" s="167">
        <v>513.25519599999996</v>
      </c>
      <c r="K15" s="145"/>
    </row>
    <row r="16" spans="1:11" ht="11.45" customHeight="1" x14ac:dyDescent="0.25">
      <c r="A16" s="140"/>
      <c r="B16" s="50" t="s">
        <v>517</v>
      </c>
      <c r="C16" s="4">
        <v>24397.358565999995</v>
      </c>
      <c r="D16" s="4">
        <v>4240.8011539999998</v>
      </c>
      <c r="E16" s="4">
        <v>10470.893381</v>
      </c>
      <c r="F16" s="4">
        <v>4609.2204689999999</v>
      </c>
      <c r="G16" s="4">
        <v>4340.8837830000002</v>
      </c>
      <c r="H16" s="4">
        <v>591.82321899999999</v>
      </c>
      <c r="I16" s="167">
        <v>143.73444699999999</v>
      </c>
      <c r="K16" s="144"/>
    </row>
    <row r="17" spans="1:11" ht="11.45" customHeight="1" x14ac:dyDescent="0.2">
      <c r="A17" s="146"/>
      <c r="B17" s="50" t="s">
        <v>518</v>
      </c>
      <c r="C17" s="4">
        <v>293.56651999999997</v>
      </c>
      <c r="D17" s="4">
        <v>75.528400999999988</v>
      </c>
      <c r="E17" s="4">
        <v>112.80249999999999</v>
      </c>
      <c r="F17" s="4">
        <v>25</v>
      </c>
      <c r="G17" s="4">
        <v>42.783451999999997</v>
      </c>
      <c r="H17" s="4">
        <v>37.452165999999998</v>
      </c>
      <c r="I17" s="167">
        <v>0</v>
      </c>
      <c r="K17" s="145"/>
    </row>
    <row r="18" spans="1:11" ht="11.45" customHeight="1" x14ac:dyDescent="0.2">
      <c r="A18" s="146"/>
      <c r="B18" s="1" t="s">
        <v>519</v>
      </c>
      <c r="C18" s="4">
        <v>7173.2474220000022</v>
      </c>
      <c r="D18" s="4">
        <v>51.910793999999996</v>
      </c>
      <c r="E18" s="4">
        <v>6286.4459269999998</v>
      </c>
      <c r="F18" s="4">
        <v>208.27220399999999</v>
      </c>
      <c r="G18" s="4">
        <v>151.113868</v>
      </c>
      <c r="H18" s="4">
        <v>462.38520899999997</v>
      </c>
      <c r="I18" s="167">
        <v>13.139417</v>
      </c>
      <c r="K18" s="145"/>
    </row>
    <row r="19" spans="1:11" ht="11.45" customHeight="1" x14ac:dyDescent="0.2">
      <c r="A19" s="146"/>
      <c r="B19" s="50" t="s">
        <v>520</v>
      </c>
      <c r="C19" s="4">
        <v>65512.452517000012</v>
      </c>
      <c r="D19" s="4">
        <v>892.55063899999993</v>
      </c>
      <c r="E19" s="4">
        <v>37406.162101000002</v>
      </c>
      <c r="F19" s="4">
        <v>3030.7216450000001</v>
      </c>
      <c r="G19" s="4">
        <v>21761.119706000001</v>
      </c>
      <c r="H19" s="4">
        <v>1847.7929429999999</v>
      </c>
      <c r="I19" s="167">
        <v>574.10548000000006</v>
      </c>
      <c r="K19" s="145"/>
    </row>
    <row r="20" spans="1:11" ht="11.45" customHeight="1" x14ac:dyDescent="0.2">
      <c r="A20" s="146"/>
      <c r="B20" s="50" t="s">
        <v>522</v>
      </c>
      <c r="C20" s="4">
        <v>7658.4830970000003</v>
      </c>
      <c r="D20" s="4">
        <v>37.823531000000003</v>
      </c>
      <c r="E20" s="4">
        <v>3344.4869559999997</v>
      </c>
      <c r="F20" s="4">
        <v>388.85481199999998</v>
      </c>
      <c r="G20" s="4">
        <v>2037.2910059999999</v>
      </c>
      <c r="H20" s="4">
        <v>473.61019900000002</v>
      </c>
      <c r="I20" s="167">
        <v>1376.4165909999999</v>
      </c>
      <c r="K20" s="145"/>
    </row>
    <row r="21" spans="1:11" ht="11.45" customHeight="1" x14ac:dyDescent="0.2">
      <c r="A21" s="146"/>
      <c r="B21" s="50" t="s">
        <v>523</v>
      </c>
      <c r="C21" s="4">
        <v>179449.46886199998</v>
      </c>
      <c r="D21" s="4">
        <v>8435.6533710000003</v>
      </c>
      <c r="E21" s="4">
        <v>105081.03001</v>
      </c>
      <c r="F21" s="4">
        <v>9087.6034230000005</v>
      </c>
      <c r="G21" s="4">
        <v>39990.407368</v>
      </c>
      <c r="H21" s="4">
        <v>5459.7997340000002</v>
      </c>
      <c r="I21" s="167">
        <v>11395.024755</v>
      </c>
      <c r="K21" s="145"/>
    </row>
    <row r="22" spans="1:11" ht="11.45" customHeight="1" x14ac:dyDescent="0.2">
      <c r="A22" s="146"/>
      <c r="B22" s="50" t="s">
        <v>524</v>
      </c>
      <c r="C22" s="4">
        <v>253936.64262599999</v>
      </c>
      <c r="D22" s="4">
        <v>8581.4174070000008</v>
      </c>
      <c r="E22" s="4">
        <v>165049.58303900002</v>
      </c>
      <c r="F22" s="4">
        <v>8575.2915290000001</v>
      </c>
      <c r="G22" s="4">
        <v>52373.003038000003</v>
      </c>
      <c r="H22" s="4">
        <v>8689.2049430000006</v>
      </c>
      <c r="I22" s="167">
        <v>10668.142668</v>
      </c>
      <c r="K22" s="145"/>
    </row>
    <row r="23" spans="1:11" ht="11.45" customHeight="1" x14ac:dyDescent="0.2">
      <c r="A23" s="146"/>
      <c r="B23" s="50" t="s">
        <v>525</v>
      </c>
      <c r="C23" s="4">
        <v>504.94572599999992</v>
      </c>
      <c r="D23" s="4">
        <v>0</v>
      </c>
      <c r="E23" s="4">
        <v>357.98713499999997</v>
      </c>
      <c r="F23" s="4">
        <v>23.252637</v>
      </c>
      <c r="G23" s="4">
        <v>123.70595299999999</v>
      </c>
      <c r="H23" s="4">
        <v>0</v>
      </c>
      <c r="I23" s="167">
        <v>0</v>
      </c>
      <c r="K23" s="145"/>
    </row>
    <row r="24" spans="1:11" ht="11.45" customHeight="1" x14ac:dyDescent="0.2">
      <c r="A24" s="146"/>
      <c r="B24" s="50" t="s">
        <v>526</v>
      </c>
      <c r="C24" s="4">
        <v>563698.72121000011</v>
      </c>
      <c r="D24" s="4">
        <v>69141.861472999997</v>
      </c>
      <c r="E24" s="4">
        <v>394076.985736</v>
      </c>
      <c r="F24" s="4">
        <v>20718.203631</v>
      </c>
      <c r="G24" s="4">
        <v>75745.215683999995</v>
      </c>
      <c r="H24" s="4">
        <v>2639.096368</v>
      </c>
      <c r="I24" s="167">
        <v>1377.3583149999999</v>
      </c>
      <c r="K24" s="145"/>
    </row>
    <row r="25" spans="1:11" ht="11.45" customHeight="1" x14ac:dyDescent="0.2">
      <c r="A25" s="146"/>
      <c r="B25" s="50" t="s">
        <v>527</v>
      </c>
      <c r="C25" s="4">
        <v>9237.2875890000032</v>
      </c>
      <c r="D25" s="4">
        <v>197.86404599999997</v>
      </c>
      <c r="E25" s="4">
        <v>7569.0557930000004</v>
      </c>
      <c r="F25" s="4">
        <v>582.06867699999998</v>
      </c>
      <c r="G25" s="4">
        <v>835.62947599999995</v>
      </c>
      <c r="H25" s="4">
        <v>52.558343000000001</v>
      </c>
      <c r="I25" s="167">
        <v>0.111252</v>
      </c>
      <c r="K25" s="145"/>
    </row>
    <row r="26" spans="1:11" ht="11.45" customHeight="1" x14ac:dyDescent="0.2">
      <c r="A26" s="146"/>
      <c r="B26" s="50" t="s">
        <v>528</v>
      </c>
      <c r="C26" s="4">
        <v>29258.704693</v>
      </c>
      <c r="D26" s="4">
        <v>17011.911149</v>
      </c>
      <c r="E26" s="4">
        <v>4428.4366820000005</v>
      </c>
      <c r="F26" s="4">
        <v>7596.0581629999997</v>
      </c>
      <c r="G26" s="4">
        <v>177.205837</v>
      </c>
      <c r="H26" s="4">
        <v>45.117915000000004</v>
      </c>
      <c r="I26" s="167">
        <v>0</v>
      </c>
      <c r="K26" s="144"/>
    </row>
    <row r="27" spans="1:11" ht="11.45" customHeight="1" x14ac:dyDescent="0.2">
      <c r="A27" s="146"/>
      <c r="B27" s="50" t="s">
        <v>529</v>
      </c>
      <c r="C27" s="4">
        <v>1955.4319530000007</v>
      </c>
      <c r="D27" s="4">
        <v>943.13999899999999</v>
      </c>
      <c r="E27" s="4">
        <v>321.21283299999999</v>
      </c>
      <c r="F27" s="4">
        <v>510.02819</v>
      </c>
      <c r="G27" s="4">
        <v>45.464098</v>
      </c>
      <c r="H27" s="4">
        <v>129.96191999999999</v>
      </c>
      <c r="I27" s="167">
        <v>5.6499110000000003</v>
      </c>
      <c r="K27" s="145"/>
    </row>
    <row r="28" spans="1:11" ht="11.45" customHeight="1" x14ac:dyDescent="0.2">
      <c r="A28" s="146"/>
      <c r="B28" s="50" t="s">
        <v>530</v>
      </c>
      <c r="C28" s="4"/>
      <c r="D28" s="4"/>
      <c r="E28" s="4"/>
      <c r="F28" s="4"/>
      <c r="G28" s="4"/>
      <c r="H28" s="4"/>
      <c r="I28" s="167"/>
      <c r="K28" s="145"/>
    </row>
    <row r="29" spans="1:11" ht="11.45" customHeight="1" x14ac:dyDescent="0.2">
      <c r="A29" s="146"/>
      <c r="B29" s="50" t="s">
        <v>531</v>
      </c>
      <c r="C29" s="4">
        <v>8251.2188809999989</v>
      </c>
      <c r="D29" s="4">
        <v>222.20272799999998</v>
      </c>
      <c r="E29" s="4">
        <v>0</v>
      </c>
      <c r="F29" s="4">
        <v>4540.9857760000004</v>
      </c>
      <c r="G29" s="4">
        <v>2717.8751619999998</v>
      </c>
      <c r="H29" s="4">
        <v>630.83799499999998</v>
      </c>
      <c r="I29" s="167">
        <v>139.317217</v>
      </c>
      <c r="K29" s="145"/>
    </row>
    <row r="30" spans="1:11" ht="11.45" customHeight="1" x14ac:dyDescent="0.2">
      <c r="A30" s="146"/>
      <c r="B30" s="50" t="s">
        <v>532</v>
      </c>
      <c r="C30" s="4">
        <v>11954.736858</v>
      </c>
      <c r="D30" s="4">
        <v>218.900755</v>
      </c>
      <c r="E30" s="4">
        <v>7930.1478699999998</v>
      </c>
      <c r="F30" s="4">
        <v>277.92774800000001</v>
      </c>
      <c r="G30" s="4">
        <v>2568.8648659999999</v>
      </c>
      <c r="H30" s="4">
        <v>137.73468299999999</v>
      </c>
      <c r="I30" s="167">
        <v>821.160934</v>
      </c>
      <c r="K30" s="145"/>
    </row>
    <row r="31" spans="1:11" ht="11.45" customHeight="1" x14ac:dyDescent="0.2">
      <c r="A31" s="146"/>
      <c r="B31" s="50" t="s">
        <v>533</v>
      </c>
      <c r="C31" s="4">
        <v>244735.16253100001</v>
      </c>
      <c r="D31" s="4">
        <v>27678.349909999997</v>
      </c>
      <c r="E31" s="4">
        <v>150682.83100599999</v>
      </c>
      <c r="F31" s="4">
        <v>44674.954406999997</v>
      </c>
      <c r="G31" s="4">
        <v>19148.139095999999</v>
      </c>
      <c r="H31" s="4">
        <v>2284.0468540000002</v>
      </c>
      <c r="I31" s="167">
        <v>266.88830400000001</v>
      </c>
      <c r="K31" s="145"/>
    </row>
    <row r="32" spans="1:11" ht="11.45" customHeight="1" x14ac:dyDescent="0.2">
      <c r="A32" s="146"/>
      <c r="B32" s="50" t="s">
        <v>534</v>
      </c>
      <c r="C32" s="4">
        <v>33806.854636999997</v>
      </c>
      <c r="D32" s="4">
        <v>14684.760138</v>
      </c>
      <c r="E32" s="4">
        <v>10213.272313000001</v>
      </c>
      <c r="F32" s="4">
        <v>6907.7151089999998</v>
      </c>
      <c r="G32" s="4">
        <v>430.94872099999998</v>
      </c>
      <c r="H32" s="4">
        <v>1520.9868719999999</v>
      </c>
      <c r="I32" s="167">
        <v>49.171551000000001</v>
      </c>
      <c r="K32" s="145"/>
    </row>
    <row r="33" spans="1:11" ht="11.45" customHeight="1" x14ac:dyDescent="0.2">
      <c r="B33" s="50" t="s">
        <v>536</v>
      </c>
      <c r="C33" s="4">
        <v>18.888918</v>
      </c>
      <c r="D33" s="4">
        <v>0</v>
      </c>
      <c r="E33" s="4">
        <v>18.061050999999999</v>
      </c>
      <c r="F33" s="4">
        <v>0</v>
      </c>
      <c r="G33" s="4">
        <v>0</v>
      </c>
      <c r="H33" s="4">
        <v>0.82786700000000002</v>
      </c>
      <c r="I33" s="167">
        <v>0</v>
      </c>
      <c r="K33" s="145"/>
    </row>
    <row r="34" spans="1:11" ht="11.45" customHeight="1" x14ac:dyDescent="0.2">
      <c r="B34" s="50" t="s">
        <v>537</v>
      </c>
      <c r="C34" s="4">
        <v>40631.892032000003</v>
      </c>
      <c r="D34" s="4">
        <v>465.079701</v>
      </c>
      <c r="E34" s="4">
        <v>28594.579148000001</v>
      </c>
      <c r="F34" s="4">
        <v>1133.50596</v>
      </c>
      <c r="G34" s="4">
        <v>8420.0259700000006</v>
      </c>
      <c r="H34" s="4">
        <v>1820.7088920000001</v>
      </c>
      <c r="I34" s="167">
        <v>197.991749</v>
      </c>
      <c r="K34" s="145"/>
    </row>
    <row r="35" spans="1:11" ht="11.45" customHeight="1" x14ac:dyDescent="0.2">
      <c r="B35" s="50" t="s">
        <v>538</v>
      </c>
      <c r="C35" s="4">
        <v>17770.054995000006</v>
      </c>
      <c r="D35" s="4">
        <v>4075.9467600000003</v>
      </c>
      <c r="E35" s="4">
        <v>5286.0321450000001</v>
      </c>
      <c r="F35" s="4">
        <v>3728.1887069999998</v>
      </c>
      <c r="G35" s="4">
        <v>3131.7780990000001</v>
      </c>
      <c r="H35" s="4">
        <v>1171.6993769999999</v>
      </c>
      <c r="I35" s="167">
        <v>376.40990499999998</v>
      </c>
      <c r="K35" s="144"/>
    </row>
    <row r="36" spans="1:11" ht="11.45" customHeight="1" x14ac:dyDescent="0.2">
      <c r="B36" s="50" t="s">
        <v>539</v>
      </c>
      <c r="C36" s="4">
        <v>8.2375419999999977</v>
      </c>
      <c r="D36" s="4">
        <v>0.456899</v>
      </c>
      <c r="E36" s="4">
        <v>6.3562289999999999</v>
      </c>
      <c r="F36" s="4">
        <v>0</v>
      </c>
      <c r="G36" s="4">
        <v>0</v>
      </c>
      <c r="H36" s="4">
        <v>0</v>
      </c>
      <c r="I36" s="167">
        <v>0</v>
      </c>
      <c r="K36" s="145"/>
    </row>
    <row r="37" spans="1:11" ht="11.45" customHeight="1" x14ac:dyDescent="0.2">
      <c r="B37" s="50" t="s">
        <v>540</v>
      </c>
      <c r="C37" s="4">
        <v>14437.078969</v>
      </c>
      <c r="D37" s="4">
        <v>1770.8466080000001</v>
      </c>
      <c r="E37" s="4">
        <v>11264.520627</v>
      </c>
      <c r="F37" s="4">
        <v>793.20608000000004</v>
      </c>
      <c r="G37" s="4">
        <v>485.73100899999997</v>
      </c>
      <c r="H37" s="4">
        <v>86.263718999999995</v>
      </c>
      <c r="I37" s="167">
        <v>36.510924000000003</v>
      </c>
      <c r="K37" s="145"/>
    </row>
    <row r="38" spans="1:11" ht="11.45" customHeight="1" x14ac:dyDescent="0.2">
      <c r="B38" s="50" t="s">
        <v>541</v>
      </c>
      <c r="C38" s="4">
        <v>56345.430001000001</v>
      </c>
      <c r="D38" s="4">
        <v>2593.3711599999997</v>
      </c>
      <c r="E38" s="4">
        <v>36999.165841000002</v>
      </c>
      <c r="F38" s="4">
        <v>1985.0994450000001</v>
      </c>
      <c r="G38" s="4">
        <v>5180.8210209999997</v>
      </c>
      <c r="H38" s="4">
        <v>8821.4365670000007</v>
      </c>
      <c r="I38" s="167">
        <v>765.53596500000003</v>
      </c>
      <c r="K38" s="145"/>
    </row>
    <row r="39" spans="1:11" ht="11.45" customHeight="1" x14ac:dyDescent="0.2">
      <c r="B39" s="50" t="s">
        <v>542</v>
      </c>
      <c r="C39" s="4">
        <v>5240.3457940000017</v>
      </c>
      <c r="D39" s="4">
        <v>239.88487600000002</v>
      </c>
      <c r="E39" s="4">
        <v>3756.9555869999999</v>
      </c>
      <c r="F39" s="4">
        <v>948.01935900000001</v>
      </c>
      <c r="G39" s="4">
        <v>72.605878000000004</v>
      </c>
      <c r="H39" s="4">
        <v>220.89836199999999</v>
      </c>
      <c r="I39" s="167">
        <v>1.98173</v>
      </c>
      <c r="K39" s="145"/>
    </row>
    <row r="40" spans="1:11" ht="11.45" customHeight="1" x14ac:dyDescent="0.2">
      <c r="B40" s="50" t="s">
        <v>543</v>
      </c>
      <c r="C40" s="4">
        <v>19406.045633000002</v>
      </c>
      <c r="D40" s="4">
        <v>276.71554400000002</v>
      </c>
      <c r="E40" s="4">
        <v>14875.920696000001</v>
      </c>
      <c r="F40" s="4">
        <v>2122.1758669999999</v>
      </c>
      <c r="G40" s="4">
        <v>856.57332499999995</v>
      </c>
      <c r="H40" s="4">
        <v>1014.477076</v>
      </c>
      <c r="I40" s="167">
        <v>260.18312300000002</v>
      </c>
      <c r="K40" s="145"/>
    </row>
    <row r="41" spans="1:11" ht="11.45" customHeight="1" x14ac:dyDescent="0.2">
      <c r="B41" s="50" t="s">
        <v>544</v>
      </c>
      <c r="C41" s="4">
        <v>42.159163999999997</v>
      </c>
      <c r="D41" s="4">
        <v>0.5</v>
      </c>
      <c r="E41" s="4">
        <v>12.466051999999999</v>
      </c>
      <c r="F41" s="4">
        <v>17.139254999999999</v>
      </c>
      <c r="G41" s="4">
        <v>0</v>
      </c>
      <c r="H41" s="4">
        <v>8.9305050000000001</v>
      </c>
      <c r="I41" s="167">
        <v>3.1233520000000001</v>
      </c>
      <c r="K41" s="145"/>
    </row>
    <row r="42" spans="1:11" ht="11.45" customHeight="1" x14ac:dyDescent="0.2">
      <c r="B42" s="50" t="s">
        <v>545</v>
      </c>
      <c r="C42" s="4">
        <v>1714.7737090000012</v>
      </c>
      <c r="D42" s="4">
        <v>1259.8855230000004</v>
      </c>
      <c r="E42" s="4">
        <v>204.065395</v>
      </c>
      <c r="F42" s="4">
        <v>51.023291</v>
      </c>
      <c r="G42" s="4">
        <v>7.0730000000000003E-3</v>
      </c>
      <c r="H42" s="4">
        <v>198.73067599999999</v>
      </c>
      <c r="I42" s="167">
        <v>1.0617479999999999</v>
      </c>
      <c r="K42" s="145"/>
    </row>
    <row r="43" spans="1:11" ht="11.45" customHeight="1" x14ac:dyDescent="0.2">
      <c r="A43" s="85"/>
      <c r="B43" s="50" t="s">
        <v>546</v>
      </c>
      <c r="C43" s="4">
        <v>9062.9766880000006</v>
      </c>
      <c r="D43" s="4">
        <v>354.80204100000003</v>
      </c>
      <c r="E43" s="4">
        <v>6770.7735339999999</v>
      </c>
      <c r="F43" s="4">
        <v>423.356359</v>
      </c>
      <c r="G43" s="4">
        <v>1397.9805140000001</v>
      </c>
      <c r="H43" s="4">
        <v>111.63446500000001</v>
      </c>
      <c r="I43" s="167">
        <v>4.4297709999999997</v>
      </c>
      <c r="K43" s="145"/>
    </row>
    <row r="44" spans="1:11" ht="11.45" customHeight="1" x14ac:dyDescent="0.2">
      <c r="A44" s="85"/>
      <c r="B44" s="50" t="s">
        <v>547</v>
      </c>
      <c r="C44" s="4">
        <v>832.64157699999998</v>
      </c>
      <c r="D44" s="4">
        <v>0</v>
      </c>
      <c r="E44" s="4">
        <v>746.16352699999993</v>
      </c>
      <c r="F44" s="4">
        <v>0</v>
      </c>
      <c r="G44" s="4">
        <v>83.433700999999999</v>
      </c>
      <c r="H44" s="4">
        <v>2.7749359999999998</v>
      </c>
      <c r="I44" s="167">
        <v>0.26941100000000001</v>
      </c>
      <c r="K44" s="145"/>
    </row>
    <row r="45" spans="1:11" ht="11.45" customHeight="1" x14ac:dyDescent="0.2">
      <c r="A45" s="146"/>
      <c r="B45" s="50" t="s">
        <v>548</v>
      </c>
      <c r="C45" s="4">
        <v>1757.4388110000004</v>
      </c>
      <c r="D45" s="4">
        <v>68.543207999999993</v>
      </c>
      <c r="E45" s="4">
        <v>1249.553674</v>
      </c>
      <c r="F45" s="4">
        <v>60.404091999999999</v>
      </c>
      <c r="G45" s="4">
        <v>128.21513400000001</v>
      </c>
      <c r="H45" s="4">
        <v>246.41110499999999</v>
      </c>
      <c r="I45" s="167">
        <v>4.3115949999999996</v>
      </c>
      <c r="K45" s="144"/>
    </row>
    <row r="46" spans="1:11" ht="11.45" customHeight="1" x14ac:dyDescent="0.2">
      <c r="A46" s="146"/>
      <c r="B46" s="50" t="s">
        <v>550</v>
      </c>
      <c r="C46" s="4">
        <v>3048.1789119999985</v>
      </c>
      <c r="D46" s="4">
        <v>172.06482800000001</v>
      </c>
      <c r="E46" s="4">
        <v>2019.4763179999998</v>
      </c>
      <c r="F46" s="4">
        <v>151.04001299999999</v>
      </c>
      <c r="G46" s="4">
        <v>679.76446099999998</v>
      </c>
      <c r="H46" s="4">
        <v>25.830670999999999</v>
      </c>
      <c r="I46" s="167">
        <v>0</v>
      </c>
      <c r="K46" s="144"/>
    </row>
    <row r="47" spans="1:11" ht="11.45" customHeight="1" x14ac:dyDescent="0.2">
      <c r="A47" s="146"/>
      <c r="B47" s="50" t="s">
        <v>551</v>
      </c>
      <c r="C47" s="4">
        <v>756282.32020600024</v>
      </c>
      <c r="D47" s="4">
        <v>43364.723230999996</v>
      </c>
      <c r="E47" s="4">
        <v>592282.43438700004</v>
      </c>
      <c r="F47" s="4">
        <v>28523.316662000001</v>
      </c>
      <c r="G47" s="4">
        <v>86449.339603999993</v>
      </c>
      <c r="H47" s="4">
        <v>2969.5371540000001</v>
      </c>
      <c r="I47" s="167">
        <v>2692.9691659999999</v>
      </c>
    </row>
    <row r="48" spans="1:11" ht="11.45" customHeight="1" x14ac:dyDescent="0.2">
      <c r="A48" s="146"/>
      <c r="B48" s="50" t="s">
        <v>552</v>
      </c>
      <c r="C48" s="4">
        <v>703.29721799999993</v>
      </c>
      <c r="D48" s="4">
        <v>0</v>
      </c>
      <c r="E48" s="4">
        <v>699.42868499999997</v>
      </c>
      <c r="F48" s="4">
        <v>0</v>
      </c>
      <c r="G48" s="4">
        <v>3.4331469999999999</v>
      </c>
      <c r="H48" s="4">
        <v>3.9307000000000002E-2</v>
      </c>
      <c r="I48" s="167">
        <v>0.39607700000000001</v>
      </c>
    </row>
    <row r="49" spans="1:10" ht="11.45" customHeight="1" x14ac:dyDescent="0.2">
      <c r="A49" s="146"/>
      <c r="B49" s="50" t="s">
        <v>554</v>
      </c>
      <c r="C49" s="4">
        <v>13164.943665000006</v>
      </c>
      <c r="D49" s="4">
        <v>2189.8508849999998</v>
      </c>
      <c r="E49" s="4">
        <v>7651.9524929999998</v>
      </c>
      <c r="F49" s="4">
        <v>1178.2153499999999</v>
      </c>
      <c r="G49" s="4">
        <v>1917.9283150000001</v>
      </c>
      <c r="H49" s="4">
        <v>216.784392</v>
      </c>
      <c r="I49" s="167">
        <v>10.19894</v>
      </c>
    </row>
    <row r="50" spans="1:10" ht="11.45" customHeight="1" x14ac:dyDescent="0.2">
      <c r="A50" s="146"/>
      <c r="B50" s="50" t="s">
        <v>555</v>
      </c>
      <c r="C50" s="4">
        <v>44802.208771000005</v>
      </c>
      <c r="D50" s="4">
        <v>1002.1055840000001</v>
      </c>
      <c r="E50" s="4">
        <v>24776.372483999996</v>
      </c>
      <c r="F50" s="4">
        <v>658.66528200000005</v>
      </c>
      <c r="G50" s="4">
        <v>16877.201754000002</v>
      </c>
      <c r="H50" s="4">
        <v>111.816148</v>
      </c>
      <c r="I50" s="167">
        <v>1376.0475160000001</v>
      </c>
    </row>
    <row r="51" spans="1:10" ht="11.45" customHeight="1" x14ac:dyDescent="0.2">
      <c r="A51" s="146"/>
      <c r="B51" s="50" t="s">
        <v>556</v>
      </c>
      <c r="C51" s="4">
        <v>30764.337390000001</v>
      </c>
      <c r="D51" s="4">
        <v>244.43131099999999</v>
      </c>
      <c r="E51" s="4">
        <v>21267.239775999999</v>
      </c>
      <c r="F51" s="4">
        <v>2580.4841839999999</v>
      </c>
      <c r="G51" s="4">
        <v>1069.0395699999999</v>
      </c>
      <c r="H51" s="4">
        <v>4017.384908</v>
      </c>
      <c r="I51" s="167">
        <v>1585.7372130000001</v>
      </c>
    </row>
    <row r="52" spans="1:10" ht="11.45" customHeight="1" x14ac:dyDescent="0.2">
      <c r="A52" s="146"/>
      <c r="B52" s="50" t="s">
        <v>557</v>
      </c>
      <c r="C52" s="4">
        <v>216144.46756300007</v>
      </c>
      <c r="D52" s="4">
        <v>17235.598385000001</v>
      </c>
      <c r="E52" s="4">
        <v>135057.262426</v>
      </c>
      <c r="F52" s="4">
        <v>28039.497305000001</v>
      </c>
      <c r="G52" s="4">
        <v>26660.766783999999</v>
      </c>
      <c r="H52" s="4">
        <v>6725.9175459999997</v>
      </c>
      <c r="I52" s="167">
        <v>2425.4771810000002</v>
      </c>
    </row>
    <row r="53" spans="1:10" ht="11.45" customHeight="1" x14ac:dyDescent="0.2">
      <c r="B53" s="50" t="s">
        <v>558</v>
      </c>
      <c r="C53" s="4">
        <v>7320.792755000004</v>
      </c>
      <c r="D53" s="4">
        <v>3798.6447430000003</v>
      </c>
      <c r="E53" s="4">
        <v>2192.9386090000003</v>
      </c>
      <c r="F53" s="4">
        <v>773.22794399999998</v>
      </c>
      <c r="G53" s="4">
        <v>295.481988</v>
      </c>
      <c r="H53" s="4">
        <v>205.52345099999999</v>
      </c>
      <c r="I53" s="167">
        <v>54.997852000000002</v>
      </c>
    </row>
    <row r="54" spans="1:10" ht="11.45" customHeight="1" x14ac:dyDescent="0.2">
      <c r="B54" s="50" t="s">
        <v>559</v>
      </c>
      <c r="C54" s="4">
        <v>7710.2204150000025</v>
      </c>
      <c r="D54" s="4">
        <v>236.88041500000003</v>
      </c>
      <c r="E54" s="4">
        <v>5452.1569799999997</v>
      </c>
      <c r="F54" s="4">
        <v>1023.699053</v>
      </c>
      <c r="G54" s="4">
        <v>792.53528300000005</v>
      </c>
      <c r="H54" s="4">
        <v>203.313434</v>
      </c>
      <c r="I54" s="167">
        <v>1.635248</v>
      </c>
    </row>
    <row r="55" spans="1:10" ht="11.45" customHeight="1" x14ac:dyDescent="0.2">
      <c r="B55" s="50" t="s">
        <v>560</v>
      </c>
      <c r="C55" s="4">
        <v>16953.299137000002</v>
      </c>
      <c r="D55" s="4">
        <v>1776.101535</v>
      </c>
      <c r="E55" s="4">
        <v>9776.076837999999</v>
      </c>
      <c r="F55" s="4">
        <v>1176.276879</v>
      </c>
      <c r="G55" s="4">
        <v>2748.6949559999998</v>
      </c>
      <c r="H55" s="4">
        <v>1425.3879469999999</v>
      </c>
      <c r="I55" s="167">
        <v>50.760978999999999</v>
      </c>
    </row>
    <row r="56" spans="1:10" ht="11.45" customHeight="1" x14ac:dyDescent="0.2">
      <c r="B56" s="50" t="s">
        <v>561</v>
      </c>
      <c r="C56" s="4">
        <v>1772909.4052499998</v>
      </c>
      <c r="D56" s="4">
        <v>288197.25925</v>
      </c>
      <c r="E56" s="4">
        <v>770564.54549999989</v>
      </c>
      <c r="F56" s="4">
        <v>175082.2775</v>
      </c>
      <c r="G56" s="4">
        <v>502103.79749999999</v>
      </c>
      <c r="H56" s="4">
        <v>12282.269</v>
      </c>
      <c r="I56" s="167">
        <v>24679.0105</v>
      </c>
    </row>
    <row r="57" spans="1:10" ht="14.25" customHeight="1" x14ac:dyDescent="0.2">
      <c r="A57" s="85"/>
      <c r="B57" s="81" t="s">
        <v>562</v>
      </c>
      <c r="C57" s="169">
        <v>593563.97727199993</v>
      </c>
      <c r="D57" s="169">
        <v>58133.659089999994</v>
      </c>
      <c r="E57" s="169">
        <v>311706.13636299997</v>
      </c>
      <c r="F57" s="169">
        <v>80700.909090000001</v>
      </c>
      <c r="G57" s="169">
        <v>136588.772727</v>
      </c>
      <c r="H57" s="169">
        <v>3046.4545450000001</v>
      </c>
      <c r="I57" s="170">
        <v>3388.0454540000001</v>
      </c>
    </row>
    <row r="58" spans="1:10" ht="29.1" customHeight="1" x14ac:dyDescent="0.2">
      <c r="A58" s="147" t="s">
        <v>3</v>
      </c>
      <c r="B58" s="467" t="s">
        <v>490</v>
      </c>
      <c r="C58" s="467"/>
      <c r="D58" s="467"/>
      <c r="E58" s="467"/>
      <c r="F58" s="467"/>
      <c r="G58" s="467"/>
      <c r="H58" s="467"/>
      <c r="I58" s="467"/>
      <c r="J58" s="69"/>
    </row>
  </sheetData>
  <mergeCells count="5">
    <mergeCell ref="B58:I58"/>
    <mergeCell ref="C4:C5"/>
    <mergeCell ref="D4:E4"/>
    <mergeCell ref="F4:G4"/>
    <mergeCell ref="H4:I4"/>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K58"/>
  <sheetViews>
    <sheetView showGridLines="0" zoomScaleNormal="100" zoomScaleSheetLayoutView="100" workbookViewId="0"/>
  </sheetViews>
  <sheetFormatPr defaultColWidth="9.140625" defaultRowHeight="12" x14ac:dyDescent="0.2"/>
  <cols>
    <col min="1" max="1" width="1.7109375" style="68" customWidth="1"/>
    <col min="2" max="2" width="26.85546875" style="68" customWidth="1"/>
    <col min="3" max="9" width="9.85546875" style="68" customWidth="1"/>
    <col min="10" max="10" width="1.7109375" style="68" customWidth="1"/>
    <col min="11" max="11" width="1.85546875" style="51" customWidth="1"/>
    <col min="12" max="16384" width="9.140625" style="68"/>
  </cols>
  <sheetData>
    <row r="1" spans="1:11" s="74" customFormat="1" ht="16.5" customHeight="1" x14ac:dyDescent="0.3">
      <c r="A1" s="132"/>
      <c r="B1" s="58" t="s">
        <v>266</v>
      </c>
      <c r="C1" s="58"/>
      <c r="D1" s="58"/>
      <c r="E1" s="58"/>
      <c r="F1" s="58"/>
      <c r="G1" s="58"/>
      <c r="H1" s="58"/>
      <c r="I1" s="58"/>
      <c r="J1" s="66"/>
    </row>
    <row r="2" spans="1:11" s="133" customFormat="1" ht="16.5" customHeight="1" x14ac:dyDescent="0.2">
      <c r="B2" s="133" t="s">
        <v>56</v>
      </c>
      <c r="J2" s="149"/>
    </row>
    <row r="3" spans="1:11" s="85" customFormat="1" ht="21" customHeight="1" x14ac:dyDescent="0.2">
      <c r="A3" s="157"/>
      <c r="B3" s="61" t="s">
        <v>563</v>
      </c>
      <c r="C3" s="61"/>
      <c r="D3" s="61"/>
      <c r="E3" s="61"/>
      <c r="F3" s="61"/>
      <c r="G3" s="61"/>
      <c r="H3" s="61"/>
      <c r="I3" s="136" t="s">
        <v>162</v>
      </c>
      <c r="K3" s="86"/>
    </row>
    <row r="4" spans="1:11" ht="26.1" customHeight="1" x14ac:dyDescent="0.2">
      <c r="A4" s="158"/>
      <c r="B4" s="159"/>
      <c r="C4" s="458" t="s">
        <v>0</v>
      </c>
      <c r="D4" s="460" t="s">
        <v>154</v>
      </c>
      <c r="E4" s="468"/>
      <c r="F4" s="461" t="s">
        <v>155</v>
      </c>
      <c r="G4" s="461"/>
      <c r="H4" s="469" t="s">
        <v>156</v>
      </c>
      <c r="I4" s="461"/>
      <c r="J4" s="69"/>
    </row>
    <row r="5" spans="1:11" ht="26.1" customHeight="1" x14ac:dyDescent="0.2">
      <c r="A5" s="160"/>
      <c r="B5" s="161"/>
      <c r="C5" s="459"/>
      <c r="D5" s="162" t="s">
        <v>157</v>
      </c>
      <c r="E5" s="162" t="s">
        <v>158</v>
      </c>
      <c r="F5" s="162" t="s">
        <v>157</v>
      </c>
      <c r="G5" s="162" t="s">
        <v>158</v>
      </c>
      <c r="H5" s="163" t="s">
        <v>157</v>
      </c>
      <c r="I5" s="164" t="s">
        <v>158</v>
      </c>
      <c r="J5" s="165"/>
    </row>
    <row r="6" spans="1:11" ht="11.45" customHeight="1" x14ac:dyDescent="0.25">
      <c r="A6" s="140"/>
      <c r="B6" s="50" t="s">
        <v>507</v>
      </c>
      <c r="C6" s="3">
        <v>0</v>
      </c>
      <c r="D6" s="3">
        <v>0</v>
      </c>
      <c r="E6" s="3">
        <v>0</v>
      </c>
      <c r="F6" s="3">
        <v>0</v>
      </c>
      <c r="G6" s="3">
        <v>0</v>
      </c>
      <c r="H6" s="3">
        <v>0</v>
      </c>
      <c r="I6" s="166">
        <v>0</v>
      </c>
      <c r="K6" s="144"/>
    </row>
    <row r="7" spans="1:11" ht="11.45" customHeight="1" x14ac:dyDescent="0.2">
      <c r="A7" s="85"/>
      <c r="B7" s="50" t="s">
        <v>508</v>
      </c>
      <c r="C7" s="4">
        <v>5966.5202960000006</v>
      </c>
      <c r="D7" s="4">
        <v>859.21104100000002</v>
      </c>
      <c r="E7" s="4">
        <v>2750.8054779999998</v>
      </c>
      <c r="F7" s="4">
        <v>344.41380500000002</v>
      </c>
      <c r="G7" s="4">
        <v>1508.0946220000001</v>
      </c>
      <c r="H7" s="4">
        <v>120.626881</v>
      </c>
      <c r="I7" s="167">
        <v>383.36846700000001</v>
      </c>
      <c r="K7" s="145"/>
    </row>
    <row r="8" spans="1:11" ht="11.45" customHeight="1" x14ac:dyDescent="0.2">
      <c r="A8" s="85"/>
      <c r="B8" s="50" t="s">
        <v>509</v>
      </c>
      <c r="C8" s="4">
        <v>54.647004000000003</v>
      </c>
      <c r="D8" s="4">
        <v>0.455148</v>
      </c>
      <c r="E8" s="4">
        <v>25.748138000000001</v>
      </c>
      <c r="F8" s="4">
        <v>0</v>
      </c>
      <c r="G8" s="4">
        <v>28.443712000000001</v>
      </c>
      <c r="H8" s="4">
        <v>0</v>
      </c>
      <c r="I8" s="167">
        <v>0</v>
      </c>
      <c r="K8" s="145"/>
    </row>
    <row r="9" spans="1:11" ht="11.45" customHeight="1" x14ac:dyDescent="0.2">
      <c r="A9" s="85"/>
      <c r="B9" s="50" t="s">
        <v>510</v>
      </c>
      <c r="C9" s="4">
        <v>1.7032499999999999</v>
      </c>
      <c r="D9" s="4">
        <v>0</v>
      </c>
      <c r="E9" s="4">
        <v>1.7032499999999999</v>
      </c>
      <c r="F9" s="4">
        <v>0</v>
      </c>
      <c r="G9" s="4">
        <v>0</v>
      </c>
      <c r="H9" s="4">
        <v>0</v>
      </c>
      <c r="I9" s="167">
        <v>0</v>
      </c>
      <c r="K9" s="145"/>
    </row>
    <row r="10" spans="1:11" ht="11.45" customHeight="1" x14ac:dyDescent="0.2">
      <c r="A10" s="85"/>
      <c r="B10" s="50" t="s">
        <v>511</v>
      </c>
      <c r="C10" s="4">
        <v>37.562809000000009</v>
      </c>
      <c r="D10" s="4">
        <v>0</v>
      </c>
      <c r="E10" s="4">
        <v>23.380596000000001</v>
      </c>
      <c r="F10" s="4">
        <v>0.122221</v>
      </c>
      <c r="G10" s="4">
        <v>3.1819899999999999</v>
      </c>
      <c r="H10" s="4">
        <v>0.87800100000000003</v>
      </c>
      <c r="I10" s="167">
        <v>10</v>
      </c>
      <c r="K10" s="145"/>
    </row>
    <row r="11" spans="1:11" ht="11.45" customHeight="1" x14ac:dyDescent="0.2">
      <c r="A11" s="85"/>
      <c r="B11" s="50" t="s">
        <v>512</v>
      </c>
      <c r="C11" s="4">
        <v>2281.9592640000005</v>
      </c>
      <c r="D11" s="4">
        <v>284.91380599999997</v>
      </c>
      <c r="E11" s="4">
        <v>104.117993</v>
      </c>
      <c r="F11" s="4">
        <v>668.40092500000003</v>
      </c>
      <c r="G11" s="4">
        <v>771.95650000000001</v>
      </c>
      <c r="H11" s="4">
        <v>94.865038999999996</v>
      </c>
      <c r="I11" s="167">
        <v>357.70499999999998</v>
      </c>
      <c r="K11" s="145"/>
    </row>
    <row r="12" spans="1:11" ht="11.45" customHeight="1" x14ac:dyDescent="0.2">
      <c r="A12" s="85"/>
      <c r="B12" s="50" t="s">
        <v>513</v>
      </c>
      <c r="C12" s="4">
        <v>1.0630649999999999</v>
      </c>
      <c r="D12" s="4">
        <v>0</v>
      </c>
      <c r="E12" s="4">
        <v>0</v>
      </c>
      <c r="F12" s="4">
        <v>0</v>
      </c>
      <c r="G12" s="4">
        <v>0.531532</v>
      </c>
      <c r="H12" s="4">
        <v>0.531532</v>
      </c>
      <c r="I12" s="167">
        <v>0</v>
      </c>
      <c r="K12" s="145"/>
    </row>
    <row r="13" spans="1:11" ht="11.45" customHeight="1" x14ac:dyDescent="0.2">
      <c r="A13" s="85"/>
      <c r="B13" s="50" t="s">
        <v>514</v>
      </c>
      <c r="C13" s="4">
        <v>25537.781388999992</v>
      </c>
      <c r="D13" s="4">
        <v>9091.9623370000008</v>
      </c>
      <c r="E13" s="4">
        <v>1862.9915630000003</v>
      </c>
      <c r="F13" s="4">
        <v>2630.7865539999998</v>
      </c>
      <c r="G13" s="4">
        <v>2553.8436109999998</v>
      </c>
      <c r="H13" s="4">
        <v>9074.6891400000004</v>
      </c>
      <c r="I13" s="167">
        <v>323.50818099999998</v>
      </c>
      <c r="K13" s="145"/>
    </row>
    <row r="14" spans="1:11" ht="11.45" customHeight="1" x14ac:dyDescent="0.2">
      <c r="A14" s="85"/>
      <c r="B14" s="50" t="s">
        <v>515</v>
      </c>
      <c r="C14" s="4">
        <v>132.58695699999998</v>
      </c>
      <c r="D14" s="4">
        <v>38.284999999999997</v>
      </c>
      <c r="E14" s="4">
        <v>74.977902999999998</v>
      </c>
      <c r="F14" s="4">
        <v>8.2718159999999994</v>
      </c>
      <c r="G14" s="4">
        <v>0</v>
      </c>
      <c r="H14" s="4">
        <v>11.052237</v>
      </c>
      <c r="I14" s="167">
        <v>0</v>
      </c>
      <c r="K14" s="145"/>
    </row>
    <row r="15" spans="1:11" ht="11.45" customHeight="1" x14ac:dyDescent="0.2">
      <c r="A15" s="85"/>
      <c r="B15" s="50" t="s">
        <v>516</v>
      </c>
      <c r="C15" s="4">
        <v>1982.7716659999999</v>
      </c>
      <c r="D15" s="4">
        <v>575.89397099999996</v>
      </c>
      <c r="E15" s="4">
        <v>19.132452999999998</v>
      </c>
      <c r="F15" s="4">
        <v>891.04531199999997</v>
      </c>
      <c r="G15" s="4">
        <v>69.824105000000003</v>
      </c>
      <c r="H15" s="4">
        <v>404.85636099999999</v>
      </c>
      <c r="I15" s="167">
        <v>22.054856999999998</v>
      </c>
      <c r="K15" s="145"/>
    </row>
    <row r="16" spans="1:11" ht="11.45" customHeight="1" x14ac:dyDescent="0.25">
      <c r="A16" s="140"/>
      <c r="B16" s="50" t="s">
        <v>517</v>
      </c>
      <c r="C16" s="4">
        <v>144.195753</v>
      </c>
      <c r="D16" s="4">
        <v>43.503253999999998</v>
      </c>
      <c r="E16" s="4">
        <v>26.249525000000002</v>
      </c>
      <c r="F16" s="4">
        <v>11</v>
      </c>
      <c r="G16" s="4">
        <v>21.261392000000001</v>
      </c>
      <c r="H16" s="4">
        <v>28.771768999999999</v>
      </c>
      <c r="I16" s="167">
        <v>13.40981</v>
      </c>
      <c r="K16" s="144"/>
    </row>
    <row r="17" spans="1:11" ht="11.45" customHeight="1" x14ac:dyDescent="0.2">
      <c r="A17" s="146"/>
      <c r="B17" s="50" t="s">
        <v>518</v>
      </c>
      <c r="C17" s="4">
        <v>27.142523000000001</v>
      </c>
      <c r="D17" s="4">
        <v>3.0445000000000002</v>
      </c>
      <c r="E17" s="4">
        <v>9.4049999999999994</v>
      </c>
      <c r="F17" s="4">
        <v>5.5335000000000001</v>
      </c>
      <c r="G17" s="4">
        <v>8.2667350000000006</v>
      </c>
      <c r="H17" s="4">
        <v>0.77343099999999998</v>
      </c>
      <c r="I17" s="167">
        <v>0.1305</v>
      </c>
      <c r="K17" s="145"/>
    </row>
    <row r="18" spans="1:11" ht="11.45" customHeight="1" x14ac:dyDescent="0.2">
      <c r="A18" s="146"/>
      <c r="B18" s="1" t="s">
        <v>519</v>
      </c>
      <c r="C18" s="4">
        <v>53.451208999999999</v>
      </c>
      <c r="D18" s="4">
        <v>0</v>
      </c>
      <c r="E18" s="4">
        <v>50.851208999999997</v>
      </c>
      <c r="F18" s="4">
        <v>0</v>
      </c>
      <c r="G18" s="4">
        <v>0</v>
      </c>
      <c r="H18" s="4">
        <v>2.6</v>
      </c>
      <c r="I18" s="167">
        <v>0</v>
      </c>
      <c r="K18" s="145"/>
    </row>
    <row r="19" spans="1:11" ht="11.45" customHeight="1" x14ac:dyDescent="0.2">
      <c r="A19" s="146"/>
      <c r="B19" s="50" t="s">
        <v>520</v>
      </c>
      <c r="C19" s="4">
        <v>1137.8370809999997</v>
      </c>
      <c r="D19" s="4">
        <v>19.051794999999998</v>
      </c>
      <c r="E19" s="4">
        <v>716.9483929999999</v>
      </c>
      <c r="F19" s="4">
        <v>137.21052599999999</v>
      </c>
      <c r="G19" s="4">
        <v>192.876912</v>
      </c>
      <c r="H19" s="4">
        <v>22.224668999999999</v>
      </c>
      <c r="I19" s="167">
        <v>49.524783999999997</v>
      </c>
      <c r="K19" s="145"/>
    </row>
    <row r="20" spans="1:11" ht="11.45" customHeight="1" x14ac:dyDescent="0.2">
      <c r="A20" s="146"/>
      <c r="B20" s="50" t="s">
        <v>522</v>
      </c>
      <c r="C20" s="4">
        <v>30.112727</v>
      </c>
      <c r="D20" s="4">
        <v>2.5957430000000001</v>
      </c>
      <c r="E20" s="4">
        <v>22.340784000000003</v>
      </c>
      <c r="F20" s="4">
        <v>0</v>
      </c>
      <c r="G20" s="4">
        <v>5.1761999999999997</v>
      </c>
      <c r="H20" s="4">
        <v>0</v>
      </c>
      <c r="I20" s="167">
        <v>0</v>
      </c>
      <c r="K20" s="145"/>
    </row>
    <row r="21" spans="1:11" ht="11.45" customHeight="1" x14ac:dyDescent="0.2">
      <c r="A21" s="146"/>
      <c r="B21" s="50" t="s">
        <v>523</v>
      </c>
      <c r="C21" s="4">
        <v>4192.052071000001</v>
      </c>
      <c r="D21" s="4">
        <v>351.88448900000003</v>
      </c>
      <c r="E21" s="4">
        <v>2318.6045500000005</v>
      </c>
      <c r="F21" s="4">
        <v>158.22647000000001</v>
      </c>
      <c r="G21" s="4">
        <v>1282.3288709999999</v>
      </c>
      <c r="H21" s="4">
        <v>5.6983980000000001</v>
      </c>
      <c r="I21" s="167">
        <v>75.309291000000002</v>
      </c>
      <c r="K21" s="145"/>
    </row>
    <row r="22" spans="1:11" ht="11.45" customHeight="1" x14ac:dyDescent="0.2">
      <c r="A22" s="146"/>
      <c r="B22" s="50" t="s">
        <v>524</v>
      </c>
      <c r="C22" s="4">
        <v>2354.719372</v>
      </c>
      <c r="D22" s="4">
        <v>126.03621799999999</v>
      </c>
      <c r="E22" s="4">
        <v>982.65658199999996</v>
      </c>
      <c r="F22" s="4">
        <v>64.168079000000006</v>
      </c>
      <c r="G22" s="4">
        <v>1174.0156919999999</v>
      </c>
      <c r="H22" s="4">
        <v>1.7889079999999999</v>
      </c>
      <c r="I22" s="167">
        <v>6.0603910000000001</v>
      </c>
      <c r="K22" s="145"/>
    </row>
    <row r="23" spans="1:11" ht="11.45" customHeight="1" x14ac:dyDescent="0.2">
      <c r="A23" s="146"/>
      <c r="B23" s="50" t="s">
        <v>525</v>
      </c>
      <c r="C23" s="4">
        <v>32.553094999999999</v>
      </c>
      <c r="D23" s="4">
        <v>0</v>
      </c>
      <c r="E23" s="4">
        <v>30.009288999999999</v>
      </c>
      <c r="F23" s="4">
        <v>0</v>
      </c>
      <c r="G23" s="4">
        <v>2.5438049999999999</v>
      </c>
      <c r="H23" s="4">
        <v>0</v>
      </c>
      <c r="I23" s="167">
        <v>0</v>
      </c>
      <c r="K23" s="145"/>
    </row>
    <row r="24" spans="1:11" ht="11.45" customHeight="1" x14ac:dyDescent="0.2">
      <c r="A24" s="146"/>
      <c r="B24" s="50" t="s">
        <v>526</v>
      </c>
      <c r="C24" s="4">
        <v>5177.4402360000004</v>
      </c>
      <c r="D24" s="4">
        <v>1207.8776049999999</v>
      </c>
      <c r="E24" s="4">
        <v>1607.8720000000001</v>
      </c>
      <c r="F24" s="4">
        <v>317.87568399999998</v>
      </c>
      <c r="G24" s="4">
        <v>1899.5333680000001</v>
      </c>
      <c r="H24" s="4">
        <v>110.16289399999999</v>
      </c>
      <c r="I24" s="167">
        <v>34.118684000000002</v>
      </c>
      <c r="K24" s="145"/>
    </row>
    <row r="25" spans="1:11" ht="11.45" customHeight="1" x14ac:dyDescent="0.2">
      <c r="A25" s="146"/>
      <c r="B25" s="50" t="s">
        <v>527</v>
      </c>
      <c r="C25" s="4">
        <v>34.050359999999998</v>
      </c>
      <c r="D25" s="4">
        <v>0</v>
      </c>
      <c r="E25" s="4">
        <v>5.65</v>
      </c>
      <c r="F25" s="4">
        <v>28.400359999999999</v>
      </c>
      <c r="G25" s="4">
        <v>0</v>
      </c>
      <c r="H25" s="4">
        <v>0</v>
      </c>
      <c r="I25" s="167">
        <v>0</v>
      </c>
      <c r="K25" s="145"/>
    </row>
    <row r="26" spans="1:11" ht="11.45" customHeight="1" x14ac:dyDescent="0.2">
      <c r="A26" s="146"/>
      <c r="B26" s="50" t="s">
        <v>528</v>
      </c>
      <c r="C26" s="4">
        <v>147.13048000000001</v>
      </c>
      <c r="D26" s="4">
        <v>5.5296660000000006</v>
      </c>
      <c r="E26" s="4">
        <v>21.777203000000004</v>
      </c>
      <c r="F26" s="4">
        <v>45.748452</v>
      </c>
      <c r="G26" s="4">
        <v>18.439561000000001</v>
      </c>
      <c r="H26" s="4">
        <v>52.146850999999998</v>
      </c>
      <c r="I26" s="167">
        <v>3.4887450000000002</v>
      </c>
      <c r="K26" s="144"/>
    </row>
    <row r="27" spans="1:11" ht="11.45" customHeight="1" x14ac:dyDescent="0.2">
      <c r="A27" s="146"/>
      <c r="B27" s="50" t="s">
        <v>529</v>
      </c>
      <c r="C27" s="4">
        <v>305.83883500000002</v>
      </c>
      <c r="D27" s="4">
        <v>1.6617519999999999</v>
      </c>
      <c r="E27" s="4">
        <v>3.2182469999999999</v>
      </c>
      <c r="F27" s="4">
        <v>1.187316</v>
      </c>
      <c r="G27" s="4">
        <v>1.25</v>
      </c>
      <c r="H27" s="4">
        <v>298.52151900000001</v>
      </c>
      <c r="I27" s="167">
        <v>0</v>
      </c>
      <c r="K27" s="145"/>
    </row>
    <row r="28" spans="1:11" ht="11.45" customHeight="1" x14ac:dyDescent="0.2">
      <c r="A28" s="146"/>
      <c r="B28" s="50" t="s">
        <v>530</v>
      </c>
      <c r="C28" s="4"/>
      <c r="D28" s="4"/>
      <c r="E28" s="4"/>
      <c r="F28" s="4"/>
      <c r="G28" s="4"/>
      <c r="H28" s="4"/>
      <c r="I28" s="167"/>
      <c r="K28" s="145"/>
    </row>
    <row r="29" spans="1:11" ht="11.45" customHeight="1" x14ac:dyDescent="0.2">
      <c r="A29" s="146"/>
      <c r="B29" s="50" t="s">
        <v>531</v>
      </c>
      <c r="C29" s="4">
        <v>76.379463999999999</v>
      </c>
      <c r="D29" s="4">
        <v>9.617559</v>
      </c>
      <c r="E29" s="4">
        <v>0</v>
      </c>
      <c r="F29" s="4">
        <v>41</v>
      </c>
      <c r="G29" s="4">
        <v>25.761904000000001</v>
      </c>
      <c r="H29" s="4">
        <v>0</v>
      </c>
      <c r="I29" s="167">
        <v>0</v>
      </c>
      <c r="K29" s="145"/>
    </row>
    <row r="30" spans="1:11" ht="11.45" customHeight="1" x14ac:dyDescent="0.2">
      <c r="A30" s="146"/>
      <c r="B30" s="50" t="s">
        <v>532</v>
      </c>
      <c r="C30" s="4">
        <v>17.602215999999999</v>
      </c>
      <c r="D30" s="4">
        <v>0</v>
      </c>
      <c r="E30" s="4">
        <v>14.521922999999999</v>
      </c>
      <c r="F30" s="4">
        <v>0</v>
      </c>
      <c r="G30" s="4">
        <v>3.0802930000000002</v>
      </c>
      <c r="H30" s="4">
        <v>0</v>
      </c>
      <c r="I30" s="167">
        <v>0</v>
      </c>
      <c r="K30" s="145"/>
    </row>
    <row r="31" spans="1:11" ht="11.45" customHeight="1" x14ac:dyDescent="0.2">
      <c r="A31" s="146"/>
      <c r="B31" s="50" t="s">
        <v>533</v>
      </c>
      <c r="C31" s="4">
        <v>9047.6914830000023</v>
      </c>
      <c r="D31" s="4">
        <v>2061.0963380000003</v>
      </c>
      <c r="E31" s="4">
        <v>3056.0795550000007</v>
      </c>
      <c r="F31" s="4">
        <v>854.69888300000002</v>
      </c>
      <c r="G31" s="4">
        <v>2883.1739870000001</v>
      </c>
      <c r="H31" s="4">
        <v>192.54748000000001</v>
      </c>
      <c r="I31" s="167">
        <v>9.5238000000000003E-2</v>
      </c>
      <c r="K31" s="145"/>
    </row>
    <row r="32" spans="1:11" ht="11.45" customHeight="1" x14ac:dyDescent="0.2">
      <c r="A32" s="146"/>
      <c r="B32" s="50" t="s">
        <v>534</v>
      </c>
      <c r="C32" s="4">
        <v>1355.2058850000003</v>
      </c>
      <c r="D32" s="4">
        <v>575.30752600000017</v>
      </c>
      <c r="E32" s="4">
        <v>389.26947299999995</v>
      </c>
      <c r="F32" s="4">
        <v>296.38630000000001</v>
      </c>
      <c r="G32" s="4">
        <v>26.707961000000001</v>
      </c>
      <c r="H32" s="4">
        <v>61.046044999999999</v>
      </c>
      <c r="I32" s="167">
        <v>6.4886689999999998</v>
      </c>
      <c r="K32" s="145"/>
    </row>
    <row r="33" spans="1:11" ht="11.45" customHeight="1" x14ac:dyDescent="0.2">
      <c r="B33" s="50" t="s">
        <v>536</v>
      </c>
      <c r="C33" s="4">
        <v>0</v>
      </c>
      <c r="D33" s="4">
        <v>0</v>
      </c>
      <c r="E33" s="4">
        <v>0</v>
      </c>
      <c r="F33" s="4">
        <v>0</v>
      </c>
      <c r="G33" s="4">
        <v>0</v>
      </c>
      <c r="H33" s="4">
        <v>0</v>
      </c>
      <c r="I33" s="167">
        <v>0</v>
      </c>
      <c r="K33" s="145"/>
    </row>
    <row r="34" spans="1:11" ht="11.45" customHeight="1" x14ac:dyDescent="0.2">
      <c r="B34" s="50" t="s">
        <v>537</v>
      </c>
      <c r="C34" s="4">
        <v>789.88468699999999</v>
      </c>
      <c r="D34" s="4">
        <v>4.0623839999999998</v>
      </c>
      <c r="E34" s="4">
        <v>407.193286</v>
      </c>
      <c r="F34" s="4">
        <v>0</v>
      </c>
      <c r="G34" s="4">
        <v>357.14285699999999</v>
      </c>
      <c r="H34" s="4">
        <v>20.009969000000002</v>
      </c>
      <c r="I34" s="167">
        <v>1.4761899999999999</v>
      </c>
      <c r="K34" s="145"/>
    </row>
    <row r="35" spans="1:11" ht="11.45" customHeight="1" x14ac:dyDescent="0.2">
      <c r="B35" s="50" t="s">
        <v>538</v>
      </c>
      <c r="C35" s="4">
        <v>70.189254999999989</v>
      </c>
      <c r="D35" s="4">
        <v>27.100891999999998</v>
      </c>
      <c r="E35" s="4">
        <v>8.8099489999999996</v>
      </c>
      <c r="F35" s="4">
        <v>17.712516000000001</v>
      </c>
      <c r="G35" s="4">
        <v>6.8975229999999996</v>
      </c>
      <c r="H35" s="4">
        <v>9.6683730000000008</v>
      </c>
      <c r="I35" s="167">
        <v>0</v>
      </c>
      <c r="K35" s="144"/>
    </row>
    <row r="36" spans="1:11" ht="11.45" customHeight="1" x14ac:dyDescent="0.2">
      <c r="B36" s="50" t="s">
        <v>539</v>
      </c>
      <c r="C36" s="4">
        <v>0</v>
      </c>
      <c r="D36" s="4">
        <v>0</v>
      </c>
      <c r="E36" s="4">
        <v>0</v>
      </c>
      <c r="F36" s="4">
        <v>0</v>
      </c>
      <c r="G36" s="4">
        <v>0</v>
      </c>
      <c r="H36" s="4">
        <v>0</v>
      </c>
      <c r="I36" s="167">
        <v>0</v>
      </c>
      <c r="K36" s="145"/>
    </row>
    <row r="37" spans="1:11" ht="11.45" customHeight="1" x14ac:dyDescent="0.2">
      <c r="B37" s="50" t="s">
        <v>540</v>
      </c>
      <c r="C37" s="4">
        <v>413.36095499999999</v>
      </c>
      <c r="D37" s="4">
        <v>42.289245000000001</v>
      </c>
      <c r="E37" s="4">
        <v>217.02459500000001</v>
      </c>
      <c r="F37" s="4">
        <v>86.841614000000007</v>
      </c>
      <c r="G37" s="4">
        <v>0</v>
      </c>
      <c r="H37" s="4">
        <v>62.455500000000001</v>
      </c>
      <c r="I37" s="167">
        <v>4.75</v>
      </c>
      <c r="K37" s="145"/>
    </row>
    <row r="38" spans="1:11" ht="11.45" customHeight="1" x14ac:dyDescent="0.2">
      <c r="B38" s="50" t="s">
        <v>541</v>
      </c>
      <c r="C38" s="4">
        <v>795.92586300000005</v>
      </c>
      <c r="D38" s="4">
        <v>113.46799799999999</v>
      </c>
      <c r="E38" s="4">
        <v>629.120452</v>
      </c>
      <c r="F38" s="4">
        <v>0</v>
      </c>
      <c r="G38" s="4">
        <v>33.415984000000002</v>
      </c>
      <c r="H38" s="4">
        <v>0.73929999999999996</v>
      </c>
      <c r="I38" s="167">
        <v>19.182126</v>
      </c>
      <c r="K38" s="145"/>
    </row>
    <row r="39" spans="1:11" ht="11.45" customHeight="1" x14ac:dyDescent="0.2">
      <c r="B39" s="50" t="s">
        <v>542</v>
      </c>
      <c r="C39" s="4">
        <v>241.28607799999997</v>
      </c>
      <c r="D39" s="4">
        <v>132.49026799999999</v>
      </c>
      <c r="E39" s="4">
        <v>6.6759779999999997</v>
      </c>
      <c r="F39" s="4">
        <v>27.300502999999999</v>
      </c>
      <c r="G39" s="4">
        <v>74.819327000000001</v>
      </c>
      <c r="H39" s="4">
        <v>0</v>
      </c>
      <c r="I39" s="167">
        <v>0</v>
      </c>
      <c r="K39" s="145"/>
    </row>
    <row r="40" spans="1:11" ht="11.45" customHeight="1" x14ac:dyDescent="0.2">
      <c r="B40" s="50" t="s">
        <v>543</v>
      </c>
      <c r="C40" s="4">
        <v>235.51911200000001</v>
      </c>
      <c r="D40" s="4">
        <v>20.209762000000001</v>
      </c>
      <c r="E40" s="4">
        <v>123.84923599999999</v>
      </c>
      <c r="F40" s="4">
        <v>90.91892</v>
      </c>
      <c r="G40" s="4">
        <v>0</v>
      </c>
      <c r="H40" s="4">
        <v>0.54119300000000004</v>
      </c>
      <c r="I40" s="167">
        <v>0</v>
      </c>
      <c r="K40" s="145"/>
    </row>
    <row r="41" spans="1:11" ht="11.45" customHeight="1" x14ac:dyDescent="0.2">
      <c r="B41" s="50" t="s">
        <v>544</v>
      </c>
      <c r="C41" s="4">
        <v>155.938998</v>
      </c>
      <c r="D41" s="4">
        <v>0</v>
      </c>
      <c r="E41" s="4">
        <v>0.67893400000000004</v>
      </c>
      <c r="F41" s="4">
        <v>152.987731</v>
      </c>
      <c r="G41" s="4">
        <v>0</v>
      </c>
      <c r="H41" s="4">
        <v>2.2723309999999999</v>
      </c>
      <c r="I41" s="167">
        <v>0</v>
      </c>
      <c r="K41" s="145"/>
    </row>
    <row r="42" spans="1:11" ht="11.45" customHeight="1" x14ac:dyDescent="0.2">
      <c r="B42" s="50" t="s">
        <v>545</v>
      </c>
      <c r="C42" s="4">
        <v>41.657173</v>
      </c>
      <c r="D42" s="4">
        <v>9.9577780000000011</v>
      </c>
      <c r="E42" s="4">
        <v>11.504941000000001</v>
      </c>
      <c r="F42" s="4">
        <v>0.86955700000000002</v>
      </c>
      <c r="G42" s="4">
        <v>0</v>
      </c>
      <c r="H42" s="4">
        <v>19.324895999999999</v>
      </c>
      <c r="I42" s="167">
        <v>0</v>
      </c>
      <c r="K42" s="145"/>
    </row>
    <row r="43" spans="1:11" ht="11.45" customHeight="1" x14ac:dyDescent="0.2">
      <c r="A43" s="85"/>
      <c r="B43" s="50" t="s">
        <v>546</v>
      </c>
      <c r="C43" s="4">
        <v>77.295484999999999</v>
      </c>
      <c r="D43" s="4">
        <v>0.40594400000000003</v>
      </c>
      <c r="E43" s="4">
        <v>42.645553</v>
      </c>
      <c r="F43" s="4">
        <v>33.009053000000002</v>
      </c>
      <c r="G43" s="4">
        <v>0</v>
      </c>
      <c r="H43" s="4">
        <v>1.2349330000000001</v>
      </c>
      <c r="I43" s="167">
        <v>0</v>
      </c>
      <c r="K43" s="145"/>
    </row>
    <row r="44" spans="1:11" ht="11.45" customHeight="1" x14ac:dyDescent="0.2">
      <c r="A44" s="85"/>
      <c r="B44" s="50" t="s">
        <v>547</v>
      </c>
      <c r="C44" s="4">
        <v>7.1052629999999999</v>
      </c>
      <c r="D44" s="4">
        <v>0</v>
      </c>
      <c r="E44" s="4">
        <v>7.1052629999999999</v>
      </c>
      <c r="F44" s="4">
        <v>0</v>
      </c>
      <c r="G44" s="4">
        <v>0</v>
      </c>
      <c r="H44" s="4">
        <v>0</v>
      </c>
      <c r="I44" s="167">
        <v>0</v>
      </c>
      <c r="K44" s="145"/>
    </row>
    <row r="45" spans="1:11" ht="11.45" customHeight="1" x14ac:dyDescent="0.2">
      <c r="A45" s="146"/>
      <c r="B45" s="50" t="s">
        <v>548</v>
      </c>
      <c r="C45" s="4">
        <v>0</v>
      </c>
      <c r="D45" s="4">
        <v>0</v>
      </c>
      <c r="E45" s="4">
        <v>0</v>
      </c>
      <c r="F45" s="4">
        <v>0</v>
      </c>
      <c r="G45" s="4">
        <v>0</v>
      </c>
      <c r="H45" s="4">
        <v>0</v>
      </c>
      <c r="I45" s="167">
        <v>0</v>
      </c>
      <c r="K45" s="144"/>
    </row>
    <row r="46" spans="1:11" ht="11.45" customHeight="1" x14ac:dyDescent="0.2">
      <c r="A46" s="146"/>
      <c r="B46" s="50" t="s">
        <v>550</v>
      </c>
      <c r="C46" s="4">
        <v>36.499581000000006</v>
      </c>
      <c r="D46" s="4">
        <v>1.1538459999999999</v>
      </c>
      <c r="E46" s="4">
        <v>10.832913999999999</v>
      </c>
      <c r="F46" s="4">
        <v>0</v>
      </c>
      <c r="G46" s="4">
        <v>5.1282050000000003</v>
      </c>
      <c r="H46" s="4">
        <v>19.384615</v>
      </c>
      <c r="I46" s="167">
        <v>0</v>
      </c>
      <c r="K46" s="144"/>
    </row>
    <row r="47" spans="1:11" ht="11.45" customHeight="1" x14ac:dyDescent="0.2">
      <c r="A47" s="146"/>
      <c r="B47" s="50" t="s">
        <v>551</v>
      </c>
      <c r="C47" s="4">
        <v>15650.855212000004</v>
      </c>
      <c r="D47" s="4">
        <v>633.00888999999995</v>
      </c>
      <c r="E47" s="4">
        <v>10214.158549000002</v>
      </c>
      <c r="F47" s="4">
        <v>57.919837999999999</v>
      </c>
      <c r="G47" s="4">
        <v>4526.6196650000002</v>
      </c>
      <c r="H47" s="4">
        <v>155.95888199999999</v>
      </c>
      <c r="I47" s="167">
        <v>63.189385000000001</v>
      </c>
    </row>
    <row r="48" spans="1:11" ht="11.45" customHeight="1" x14ac:dyDescent="0.2">
      <c r="A48" s="146"/>
      <c r="B48" s="50" t="s">
        <v>552</v>
      </c>
      <c r="C48" s="4">
        <v>3.4335170000000002</v>
      </c>
      <c r="D48" s="4">
        <v>0</v>
      </c>
      <c r="E48" s="4">
        <v>3.4335170000000002</v>
      </c>
      <c r="F48" s="4">
        <v>0</v>
      </c>
      <c r="G48" s="4">
        <v>0</v>
      </c>
      <c r="H48" s="4">
        <v>0</v>
      </c>
      <c r="I48" s="167">
        <v>0</v>
      </c>
    </row>
    <row r="49" spans="1:10" ht="11.45" customHeight="1" x14ac:dyDescent="0.2">
      <c r="A49" s="146"/>
      <c r="B49" s="50" t="s">
        <v>554</v>
      </c>
      <c r="C49" s="4">
        <v>194.17321200000004</v>
      </c>
      <c r="D49" s="4">
        <v>24.316375000000001</v>
      </c>
      <c r="E49" s="4">
        <v>86.790823000000003</v>
      </c>
      <c r="F49" s="4">
        <v>47.968131999999997</v>
      </c>
      <c r="G49" s="4">
        <v>26.730715</v>
      </c>
      <c r="H49" s="4">
        <v>7.8363759999999996</v>
      </c>
      <c r="I49" s="167">
        <v>0.53078899999999996</v>
      </c>
    </row>
    <row r="50" spans="1:10" ht="11.45" customHeight="1" x14ac:dyDescent="0.2">
      <c r="A50" s="146"/>
      <c r="B50" s="50" t="s">
        <v>555</v>
      </c>
      <c r="C50" s="4">
        <v>2168.6721220000009</v>
      </c>
      <c r="D50" s="4">
        <v>204.00838199999998</v>
      </c>
      <c r="E50" s="4">
        <v>542.93956700000001</v>
      </c>
      <c r="F50" s="4">
        <v>1.894695</v>
      </c>
      <c r="G50" s="4">
        <v>1216.5582300000001</v>
      </c>
      <c r="H50" s="4">
        <v>19.554901999999998</v>
      </c>
      <c r="I50" s="167">
        <v>183.71634299999999</v>
      </c>
    </row>
    <row r="51" spans="1:10" ht="11.45" customHeight="1" x14ac:dyDescent="0.2">
      <c r="A51" s="146"/>
      <c r="B51" s="50" t="s">
        <v>556</v>
      </c>
      <c r="C51" s="4">
        <v>955.73903300000006</v>
      </c>
      <c r="D51" s="4">
        <v>41.139161999999999</v>
      </c>
      <c r="E51" s="4">
        <v>554.54740100000004</v>
      </c>
      <c r="F51" s="4">
        <v>6.4946669999999997</v>
      </c>
      <c r="G51" s="4">
        <v>326.15831700000001</v>
      </c>
      <c r="H51" s="4">
        <v>10.644989000000001</v>
      </c>
      <c r="I51" s="167">
        <v>16.754494999999999</v>
      </c>
    </row>
    <row r="52" spans="1:10" ht="11.45" customHeight="1" x14ac:dyDescent="0.2">
      <c r="A52" s="146"/>
      <c r="B52" s="50" t="s">
        <v>557</v>
      </c>
      <c r="C52" s="4">
        <v>4572.4605899999988</v>
      </c>
      <c r="D52" s="4">
        <v>20.460387000000001</v>
      </c>
      <c r="E52" s="4">
        <v>103.28593799999999</v>
      </c>
      <c r="F52" s="4">
        <v>0</v>
      </c>
      <c r="G52" s="4">
        <v>3542.5513099999998</v>
      </c>
      <c r="H52" s="4">
        <v>850.57374400000003</v>
      </c>
      <c r="I52" s="167">
        <v>55.589210000000001</v>
      </c>
    </row>
    <row r="53" spans="1:10" ht="11.45" customHeight="1" x14ac:dyDescent="0.2">
      <c r="B53" s="50" t="s">
        <v>558</v>
      </c>
      <c r="C53" s="4">
        <v>280.52511299999998</v>
      </c>
      <c r="D53" s="4">
        <v>109.33926999999998</v>
      </c>
      <c r="E53" s="4">
        <v>62.894564000000003</v>
      </c>
      <c r="F53" s="4">
        <v>28.306943</v>
      </c>
      <c r="G53" s="4">
        <v>0</v>
      </c>
      <c r="H53" s="4">
        <v>78.360403000000005</v>
      </c>
      <c r="I53" s="167">
        <v>1.6239300000000001</v>
      </c>
    </row>
    <row r="54" spans="1:10" ht="11.45" customHeight="1" x14ac:dyDescent="0.2">
      <c r="B54" s="50" t="s">
        <v>559</v>
      </c>
      <c r="C54" s="4">
        <v>3.6433860000000005</v>
      </c>
      <c r="D54" s="4">
        <v>0</v>
      </c>
      <c r="E54" s="4">
        <v>1.9314580000000001</v>
      </c>
      <c r="F54" s="4">
        <v>0</v>
      </c>
      <c r="G54" s="4">
        <v>0</v>
      </c>
      <c r="H54" s="4">
        <v>1.711927</v>
      </c>
      <c r="I54" s="167">
        <v>0</v>
      </c>
    </row>
    <row r="55" spans="1:10" ht="11.45" customHeight="1" x14ac:dyDescent="0.2">
      <c r="B55" s="50" t="s">
        <v>560</v>
      </c>
      <c r="C55" s="4">
        <v>271.37908899999996</v>
      </c>
      <c r="D55" s="4">
        <v>28.721809</v>
      </c>
      <c r="E55" s="4">
        <v>192.03718800000001</v>
      </c>
      <c r="F55" s="4">
        <v>0.228571</v>
      </c>
      <c r="G55" s="4">
        <v>45.863177999999998</v>
      </c>
      <c r="H55" s="4">
        <v>0.96500699999999995</v>
      </c>
      <c r="I55" s="167">
        <v>3.5633330000000001</v>
      </c>
    </row>
    <row r="56" spans="1:10" ht="11.45" customHeight="1" x14ac:dyDescent="0.2">
      <c r="B56" s="50" t="s">
        <v>561</v>
      </c>
      <c r="C56" s="4">
        <v>97318.573000000004</v>
      </c>
      <c r="D56" s="4">
        <v>21285.426500000001</v>
      </c>
      <c r="E56" s="4">
        <v>36130.945</v>
      </c>
      <c r="F56" s="4">
        <v>6885.8069999999998</v>
      </c>
      <c r="G56" s="4">
        <v>31514.241000000002</v>
      </c>
      <c r="H56" s="4">
        <v>178.56049999999999</v>
      </c>
      <c r="I56" s="167">
        <v>1323.6669999999999</v>
      </c>
    </row>
    <row r="57" spans="1:10" ht="16.5" customHeight="1" x14ac:dyDescent="0.2">
      <c r="A57" s="85"/>
      <c r="B57" s="81" t="s">
        <v>562</v>
      </c>
      <c r="C57" s="169">
        <v>25538.068180999999</v>
      </c>
      <c r="D57" s="169">
        <v>4496.113636</v>
      </c>
      <c r="E57" s="169">
        <v>12998.136363</v>
      </c>
      <c r="F57" s="169">
        <v>2301</v>
      </c>
      <c r="G57" s="169">
        <v>5108.8181809999996</v>
      </c>
      <c r="H57" s="169">
        <v>505.09090900000001</v>
      </c>
      <c r="I57" s="170">
        <v>128.90908999999999</v>
      </c>
    </row>
    <row r="58" spans="1:10" ht="29.1" customHeight="1" x14ac:dyDescent="0.2">
      <c r="A58" s="147" t="s">
        <v>3</v>
      </c>
      <c r="B58" s="467" t="s">
        <v>490</v>
      </c>
      <c r="C58" s="467"/>
      <c r="D58" s="467"/>
      <c r="E58" s="467"/>
      <c r="F58" s="467"/>
      <c r="G58" s="467"/>
      <c r="H58" s="467"/>
      <c r="I58" s="467"/>
      <c r="J58" s="69"/>
    </row>
  </sheetData>
  <mergeCells count="5">
    <mergeCell ref="B58:I58"/>
    <mergeCell ref="C4:C5"/>
    <mergeCell ref="D4:E4"/>
    <mergeCell ref="F4:G4"/>
    <mergeCell ref="H4:I4"/>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K58"/>
  <sheetViews>
    <sheetView showGridLines="0" zoomScaleNormal="100" zoomScaleSheetLayoutView="100" workbookViewId="0"/>
  </sheetViews>
  <sheetFormatPr defaultColWidth="9.140625" defaultRowHeight="12" x14ac:dyDescent="0.2"/>
  <cols>
    <col min="1" max="1" width="1.7109375" style="68" customWidth="1"/>
    <col min="2" max="2" width="26.85546875" style="68" customWidth="1"/>
    <col min="3" max="9" width="9.85546875" style="68" customWidth="1"/>
    <col min="10" max="10" width="1.7109375" style="68" customWidth="1"/>
    <col min="11" max="11" width="1.85546875" style="51" customWidth="1"/>
    <col min="12" max="16384" width="9.140625" style="68"/>
  </cols>
  <sheetData>
    <row r="1" spans="1:11" s="74" customFormat="1" ht="16.5" customHeight="1" x14ac:dyDescent="0.3">
      <c r="A1" s="132"/>
      <c r="B1" s="58" t="s">
        <v>266</v>
      </c>
      <c r="C1" s="58"/>
      <c r="D1" s="58"/>
      <c r="E1" s="58"/>
      <c r="F1" s="58"/>
      <c r="G1" s="58"/>
      <c r="H1" s="58"/>
      <c r="I1" s="58"/>
      <c r="J1" s="66"/>
    </row>
    <row r="2" spans="1:11" s="133" customFormat="1" ht="16.5" customHeight="1" x14ac:dyDescent="0.2">
      <c r="B2" s="133" t="s">
        <v>283</v>
      </c>
      <c r="J2" s="149"/>
    </row>
    <row r="3" spans="1:11" s="85" customFormat="1" ht="21" customHeight="1" x14ac:dyDescent="0.2">
      <c r="A3" s="157"/>
      <c r="B3" s="61" t="s">
        <v>563</v>
      </c>
      <c r="C3" s="61"/>
      <c r="D3" s="61"/>
      <c r="E3" s="61"/>
      <c r="F3" s="61"/>
      <c r="G3" s="61"/>
      <c r="H3" s="61"/>
      <c r="I3" s="136" t="s">
        <v>163</v>
      </c>
      <c r="K3" s="86"/>
    </row>
    <row r="4" spans="1:11" ht="26.1" customHeight="1" x14ac:dyDescent="0.2">
      <c r="A4" s="158"/>
      <c r="B4" s="159"/>
      <c r="C4" s="458" t="s">
        <v>0</v>
      </c>
      <c r="D4" s="460" t="s">
        <v>154</v>
      </c>
      <c r="E4" s="468"/>
      <c r="F4" s="461" t="s">
        <v>155</v>
      </c>
      <c r="G4" s="461"/>
      <c r="H4" s="469" t="s">
        <v>156</v>
      </c>
      <c r="I4" s="461"/>
      <c r="J4" s="69"/>
    </row>
    <row r="5" spans="1:11" ht="26.1" customHeight="1" x14ac:dyDescent="0.2">
      <c r="A5" s="160"/>
      <c r="B5" s="161"/>
      <c r="C5" s="459"/>
      <c r="D5" s="162" t="s">
        <v>157</v>
      </c>
      <c r="E5" s="162" t="s">
        <v>158</v>
      </c>
      <c r="F5" s="162" t="s">
        <v>157</v>
      </c>
      <c r="G5" s="162" t="s">
        <v>158</v>
      </c>
      <c r="H5" s="163" t="s">
        <v>157</v>
      </c>
      <c r="I5" s="164" t="s">
        <v>158</v>
      </c>
      <c r="J5" s="165"/>
    </row>
    <row r="6" spans="1:11" ht="11.45" customHeight="1" x14ac:dyDescent="0.25">
      <c r="A6" s="140"/>
      <c r="B6" s="50" t="s">
        <v>507</v>
      </c>
      <c r="C6" s="3">
        <v>5.036842</v>
      </c>
      <c r="D6" s="3">
        <v>0</v>
      </c>
      <c r="E6" s="3">
        <v>0</v>
      </c>
      <c r="F6" s="3">
        <v>0</v>
      </c>
      <c r="G6" s="3">
        <v>0</v>
      </c>
      <c r="H6" s="3">
        <v>5.036842</v>
      </c>
      <c r="I6" s="166">
        <v>0</v>
      </c>
      <c r="K6" s="144"/>
    </row>
    <row r="7" spans="1:11" ht="11.45" customHeight="1" x14ac:dyDescent="0.2">
      <c r="A7" s="85"/>
      <c r="B7" s="50" t="s">
        <v>508</v>
      </c>
      <c r="C7" s="4">
        <v>1185.594881</v>
      </c>
      <c r="D7" s="4">
        <v>62.084153999999991</v>
      </c>
      <c r="E7" s="4">
        <v>682.47450300000003</v>
      </c>
      <c r="F7" s="4">
        <v>44.034457000000003</v>
      </c>
      <c r="G7" s="4">
        <v>96.282877999999997</v>
      </c>
      <c r="H7" s="4">
        <v>260.11802799999998</v>
      </c>
      <c r="I7" s="167">
        <v>40.600859</v>
      </c>
      <c r="K7" s="145"/>
    </row>
    <row r="8" spans="1:11" ht="11.45" customHeight="1" x14ac:dyDescent="0.2">
      <c r="A8" s="85"/>
      <c r="B8" s="50" t="s">
        <v>509</v>
      </c>
      <c r="C8" s="4">
        <v>91.734629999999981</v>
      </c>
      <c r="D8" s="4">
        <v>0</v>
      </c>
      <c r="E8" s="4">
        <v>62.49221399999999</v>
      </c>
      <c r="F8" s="4">
        <v>2.9645999999999999</v>
      </c>
      <c r="G8" s="4">
        <v>21.652374999999999</v>
      </c>
      <c r="H8" s="4">
        <v>4.6254390000000001</v>
      </c>
      <c r="I8" s="167">
        <v>0</v>
      </c>
      <c r="K8" s="145"/>
    </row>
    <row r="9" spans="1:11" ht="11.45" customHeight="1" x14ac:dyDescent="0.2">
      <c r="A9" s="85"/>
      <c r="B9" s="50" t="s">
        <v>510</v>
      </c>
      <c r="C9" s="4">
        <v>43.1</v>
      </c>
      <c r="D9" s="4">
        <v>0</v>
      </c>
      <c r="E9" s="4">
        <v>21.6</v>
      </c>
      <c r="F9" s="4">
        <v>0</v>
      </c>
      <c r="G9" s="4">
        <v>0</v>
      </c>
      <c r="H9" s="4">
        <v>0</v>
      </c>
      <c r="I9" s="167">
        <v>21.5</v>
      </c>
      <c r="K9" s="145"/>
    </row>
    <row r="10" spans="1:11" ht="11.45" customHeight="1" x14ac:dyDescent="0.2">
      <c r="A10" s="85"/>
      <c r="B10" s="50" t="s">
        <v>511</v>
      </c>
      <c r="C10" s="4">
        <v>120.31907500000003</v>
      </c>
      <c r="D10" s="4">
        <v>2.691891</v>
      </c>
      <c r="E10" s="4">
        <v>75.219297000000012</v>
      </c>
      <c r="F10" s="4">
        <v>0.168295</v>
      </c>
      <c r="G10" s="4">
        <v>12.970977</v>
      </c>
      <c r="H10" s="4">
        <v>17.817195999999999</v>
      </c>
      <c r="I10" s="167">
        <v>11.451416999999999</v>
      </c>
      <c r="K10" s="145"/>
    </row>
    <row r="11" spans="1:11" ht="11.45" customHeight="1" x14ac:dyDescent="0.2">
      <c r="A11" s="85"/>
      <c r="B11" s="50" t="s">
        <v>512</v>
      </c>
      <c r="C11" s="4">
        <v>2682.5391720000007</v>
      </c>
      <c r="D11" s="4">
        <v>135.341959</v>
      </c>
      <c r="E11" s="4">
        <v>1066.237646</v>
      </c>
      <c r="F11" s="4">
        <v>784.36730499999999</v>
      </c>
      <c r="G11" s="4">
        <v>456.89586300000002</v>
      </c>
      <c r="H11" s="4">
        <v>231.20277999999999</v>
      </c>
      <c r="I11" s="167">
        <v>8.4936159999999994</v>
      </c>
      <c r="K11" s="145"/>
    </row>
    <row r="12" spans="1:11" ht="11.45" customHeight="1" x14ac:dyDescent="0.2">
      <c r="A12" s="85"/>
      <c r="B12" s="50" t="s">
        <v>513</v>
      </c>
      <c r="C12" s="4">
        <v>0</v>
      </c>
      <c r="D12" s="4">
        <v>0</v>
      </c>
      <c r="E12" s="4">
        <v>0</v>
      </c>
      <c r="F12" s="4">
        <v>0</v>
      </c>
      <c r="G12" s="4">
        <v>0</v>
      </c>
      <c r="H12" s="4">
        <v>0</v>
      </c>
      <c r="I12" s="167">
        <v>0</v>
      </c>
      <c r="K12" s="145"/>
    </row>
    <row r="13" spans="1:11" ht="11.45" customHeight="1" x14ac:dyDescent="0.2">
      <c r="A13" s="85"/>
      <c r="B13" s="50" t="s">
        <v>514</v>
      </c>
      <c r="C13" s="4">
        <v>5688.244471</v>
      </c>
      <c r="D13" s="4">
        <v>738.33845199999996</v>
      </c>
      <c r="E13" s="4">
        <v>3064.5173180000006</v>
      </c>
      <c r="F13" s="4">
        <v>770.52706499999999</v>
      </c>
      <c r="G13" s="4">
        <v>476.787622</v>
      </c>
      <c r="H13" s="4">
        <v>544.82145500000001</v>
      </c>
      <c r="I13" s="167">
        <v>93.252556999999996</v>
      </c>
      <c r="K13" s="145"/>
    </row>
    <row r="14" spans="1:11" ht="11.45" customHeight="1" x14ac:dyDescent="0.2">
      <c r="A14" s="85"/>
      <c r="B14" s="50" t="s">
        <v>515</v>
      </c>
      <c r="C14" s="4">
        <v>14.567845</v>
      </c>
      <c r="D14" s="4">
        <v>1.024419</v>
      </c>
      <c r="E14" s="4">
        <v>4.2887900000000005</v>
      </c>
      <c r="F14" s="4">
        <v>0.380081</v>
      </c>
      <c r="G14" s="4">
        <v>0</v>
      </c>
      <c r="H14" s="4">
        <v>8.8745539999999998</v>
      </c>
      <c r="I14" s="167">
        <v>0</v>
      </c>
      <c r="K14" s="145"/>
    </row>
    <row r="15" spans="1:11" ht="11.45" customHeight="1" x14ac:dyDescent="0.2">
      <c r="A15" s="85"/>
      <c r="B15" s="50" t="s">
        <v>516</v>
      </c>
      <c r="C15" s="4">
        <v>17045.891054000003</v>
      </c>
      <c r="D15" s="4">
        <v>3096.5721600000002</v>
      </c>
      <c r="E15" s="4">
        <v>4418.1838180000013</v>
      </c>
      <c r="F15" s="4">
        <v>6092.3614090000001</v>
      </c>
      <c r="G15" s="4">
        <v>959.19863899999996</v>
      </c>
      <c r="H15" s="4">
        <v>2077.362349</v>
      </c>
      <c r="I15" s="167">
        <v>402.23239100000001</v>
      </c>
      <c r="K15" s="145"/>
    </row>
    <row r="16" spans="1:11" ht="11.45" customHeight="1" x14ac:dyDescent="0.25">
      <c r="A16" s="140"/>
      <c r="B16" s="1" t="s">
        <v>517</v>
      </c>
      <c r="C16" s="4">
        <v>851.03599699999995</v>
      </c>
      <c r="D16" s="4">
        <v>14.649565000000003</v>
      </c>
      <c r="E16" s="4">
        <v>529.93046500000003</v>
      </c>
      <c r="F16" s="4">
        <v>7.9083839999999999</v>
      </c>
      <c r="G16" s="4">
        <v>129.75171399999999</v>
      </c>
      <c r="H16" s="4">
        <v>105.075643</v>
      </c>
      <c r="I16" s="167">
        <v>63.720222999999997</v>
      </c>
      <c r="K16" s="144"/>
    </row>
    <row r="17" spans="1:11" ht="11.45" customHeight="1" x14ac:dyDescent="0.2">
      <c r="A17" s="146"/>
      <c r="B17" s="50" t="s">
        <v>518</v>
      </c>
      <c r="C17" s="4">
        <v>140.30544</v>
      </c>
      <c r="D17" s="4">
        <v>1</v>
      </c>
      <c r="E17" s="4">
        <v>53.724562999999996</v>
      </c>
      <c r="F17" s="4">
        <v>6.8094999999999999</v>
      </c>
      <c r="G17" s="4">
        <v>7.5406829999999996</v>
      </c>
      <c r="H17" s="4">
        <v>64.217213000000001</v>
      </c>
      <c r="I17" s="167">
        <v>7.0134800000000004</v>
      </c>
      <c r="K17" s="145"/>
    </row>
    <row r="18" spans="1:11" ht="11.45" customHeight="1" x14ac:dyDescent="0.2">
      <c r="A18" s="146"/>
      <c r="B18" s="1" t="s">
        <v>519</v>
      </c>
      <c r="C18" s="4">
        <v>93.101141999999982</v>
      </c>
      <c r="D18" s="4">
        <v>0</v>
      </c>
      <c r="E18" s="4">
        <v>46.050570999999998</v>
      </c>
      <c r="F18" s="4">
        <v>0</v>
      </c>
      <c r="G18" s="4">
        <v>0</v>
      </c>
      <c r="H18" s="4">
        <v>46.950570999999997</v>
      </c>
      <c r="I18" s="167">
        <v>0.1</v>
      </c>
      <c r="K18" s="145"/>
    </row>
    <row r="19" spans="1:11" ht="11.45" customHeight="1" x14ac:dyDescent="0.2">
      <c r="A19" s="146"/>
      <c r="B19" s="50" t="s">
        <v>520</v>
      </c>
      <c r="C19" s="4">
        <v>1261.1660080000001</v>
      </c>
      <c r="D19" s="4">
        <v>7.0277000000000006E-2</v>
      </c>
      <c r="E19" s="4">
        <v>965.74641100000008</v>
      </c>
      <c r="F19" s="4">
        <v>56.364162</v>
      </c>
      <c r="G19" s="4">
        <v>119.082768</v>
      </c>
      <c r="H19" s="4">
        <v>10.148588</v>
      </c>
      <c r="I19" s="167">
        <v>109.7538</v>
      </c>
      <c r="K19" s="145"/>
    </row>
    <row r="20" spans="1:11" ht="11.45" customHeight="1" x14ac:dyDescent="0.2">
      <c r="A20" s="146"/>
      <c r="B20" s="50" t="s">
        <v>522</v>
      </c>
      <c r="C20" s="4">
        <v>190.045907</v>
      </c>
      <c r="D20" s="4">
        <v>0</v>
      </c>
      <c r="E20" s="4">
        <v>95.440108000000009</v>
      </c>
      <c r="F20" s="4">
        <v>71.75</v>
      </c>
      <c r="G20" s="4">
        <v>0</v>
      </c>
      <c r="H20" s="4">
        <v>22.855798</v>
      </c>
      <c r="I20" s="167">
        <v>0</v>
      </c>
      <c r="K20" s="145"/>
    </row>
    <row r="21" spans="1:11" ht="11.45" customHeight="1" x14ac:dyDescent="0.2">
      <c r="A21" s="146"/>
      <c r="B21" s="50" t="s">
        <v>523</v>
      </c>
      <c r="C21" s="4">
        <v>11532.174719999999</v>
      </c>
      <c r="D21" s="4">
        <v>432.42419400000006</v>
      </c>
      <c r="E21" s="4">
        <v>4342.9782100000002</v>
      </c>
      <c r="F21" s="4">
        <v>638.47060099999999</v>
      </c>
      <c r="G21" s="4">
        <v>1517.9487549999999</v>
      </c>
      <c r="H21" s="4">
        <v>3781.621506</v>
      </c>
      <c r="I21" s="167">
        <v>818.82716600000003</v>
      </c>
      <c r="K21" s="145"/>
    </row>
    <row r="22" spans="1:11" ht="11.45" customHeight="1" x14ac:dyDescent="0.2">
      <c r="A22" s="146"/>
      <c r="B22" s="50" t="s">
        <v>524</v>
      </c>
      <c r="C22" s="4">
        <v>8445.0535580000014</v>
      </c>
      <c r="D22" s="4">
        <v>65.183243000000004</v>
      </c>
      <c r="E22" s="4">
        <v>3889.2698680000003</v>
      </c>
      <c r="F22" s="4">
        <v>188.27767499999999</v>
      </c>
      <c r="G22" s="4">
        <v>3242.2135280000002</v>
      </c>
      <c r="H22" s="4">
        <v>145.81203400000001</v>
      </c>
      <c r="I22" s="167">
        <v>914.27535</v>
      </c>
      <c r="K22" s="145"/>
    </row>
    <row r="23" spans="1:11" ht="11.45" customHeight="1" x14ac:dyDescent="0.2">
      <c r="A23" s="146"/>
      <c r="B23" s="50" t="s">
        <v>525</v>
      </c>
      <c r="C23" s="4">
        <v>65.977047999999996</v>
      </c>
      <c r="D23" s="4">
        <v>0</v>
      </c>
      <c r="E23" s="4">
        <v>37.531180999999997</v>
      </c>
      <c r="F23" s="4">
        <v>2.7862000000000001E-2</v>
      </c>
      <c r="G23" s="4">
        <v>2.900188</v>
      </c>
      <c r="H23" s="4">
        <v>24.092815000000002</v>
      </c>
      <c r="I23" s="167">
        <v>1.425</v>
      </c>
      <c r="K23" s="145"/>
    </row>
    <row r="24" spans="1:11" ht="11.45" customHeight="1" x14ac:dyDescent="0.2">
      <c r="A24" s="146"/>
      <c r="B24" s="50" t="s">
        <v>526</v>
      </c>
      <c r="C24" s="4">
        <v>50324.225078000003</v>
      </c>
      <c r="D24" s="4">
        <v>1608.505815</v>
      </c>
      <c r="E24" s="4">
        <v>33704.723842000007</v>
      </c>
      <c r="F24" s="4">
        <v>891.86920999999995</v>
      </c>
      <c r="G24" s="4">
        <v>10485.570684</v>
      </c>
      <c r="H24" s="4">
        <v>2180.6962100000001</v>
      </c>
      <c r="I24" s="167">
        <v>1452.8593149999999</v>
      </c>
      <c r="K24" s="145"/>
    </row>
    <row r="25" spans="1:11" ht="11.45" customHeight="1" x14ac:dyDescent="0.2">
      <c r="A25" s="146"/>
      <c r="B25" s="50" t="s">
        <v>527</v>
      </c>
      <c r="C25" s="4">
        <v>100.17080900000001</v>
      </c>
      <c r="D25" s="4">
        <v>0</v>
      </c>
      <c r="E25" s="4">
        <v>57.194215</v>
      </c>
      <c r="F25" s="4">
        <v>15.585554</v>
      </c>
      <c r="G25" s="4">
        <v>1.098849</v>
      </c>
      <c r="H25" s="4">
        <v>26.292190000000002</v>
      </c>
      <c r="I25" s="167">
        <v>0</v>
      </c>
      <c r="K25" s="145"/>
    </row>
    <row r="26" spans="1:11" ht="11.45" customHeight="1" x14ac:dyDescent="0.2">
      <c r="A26" s="146"/>
      <c r="B26" s="50" t="s">
        <v>528</v>
      </c>
      <c r="C26" s="4">
        <v>3036.8626379999996</v>
      </c>
      <c r="D26" s="4">
        <v>669.2793640000001</v>
      </c>
      <c r="E26" s="4">
        <v>1148.6139900000001</v>
      </c>
      <c r="F26" s="4">
        <v>82.946376000000001</v>
      </c>
      <c r="G26" s="4">
        <v>137.82980000000001</v>
      </c>
      <c r="H26" s="4">
        <v>986.19160799999997</v>
      </c>
      <c r="I26" s="167">
        <v>12.001498</v>
      </c>
      <c r="K26" s="144"/>
    </row>
    <row r="27" spans="1:11" ht="11.45" customHeight="1" x14ac:dyDescent="0.2">
      <c r="A27" s="146"/>
      <c r="B27" s="50" t="s">
        <v>529</v>
      </c>
      <c r="C27" s="4">
        <v>27.429172000000001</v>
      </c>
      <c r="D27" s="4">
        <v>6.5725730000000011</v>
      </c>
      <c r="E27" s="4">
        <v>10.914989</v>
      </c>
      <c r="F27" s="4">
        <v>0.5</v>
      </c>
      <c r="G27" s="4">
        <v>4.5380909999999997</v>
      </c>
      <c r="H27" s="4">
        <v>5.246016</v>
      </c>
      <c r="I27" s="167">
        <v>2.1770999999999999E-2</v>
      </c>
      <c r="K27" s="145"/>
    </row>
    <row r="28" spans="1:11" ht="11.45" customHeight="1" x14ac:dyDescent="0.2">
      <c r="A28" s="146"/>
      <c r="B28" s="50" t="s">
        <v>530</v>
      </c>
      <c r="C28" s="4"/>
      <c r="D28" s="4"/>
      <c r="E28" s="4"/>
      <c r="F28" s="4"/>
      <c r="G28" s="4"/>
      <c r="H28" s="4"/>
      <c r="I28" s="167"/>
      <c r="K28" s="145"/>
    </row>
    <row r="29" spans="1:11" ht="11.45" customHeight="1" x14ac:dyDescent="0.2">
      <c r="A29" s="146"/>
      <c r="B29" s="50" t="s">
        <v>531</v>
      </c>
      <c r="C29" s="4">
        <v>360.34226899999999</v>
      </c>
      <c r="D29" s="4">
        <v>23.078104999999997</v>
      </c>
      <c r="E29" s="4">
        <v>0</v>
      </c>
      <c r="F29" s="4">
        <v>94.349487999999994</v>
      </c>
      <c r="G29" s="4">
        <v>48.932611000000001</v>
      </c>
      <c r="H29" s="4">
        <v>121.842006</v>
      </c>
      <c r="I29" s="167">
        <v>72.135188999999997</v>
      </c>
      <c r="K29" s="145"/>
    </row>
    <row r="30" spans="1:11" ht="11.45" customHeight="1" x14ac:dyDescent="0.2">
      <c r="A30" s="146"/>
      <c r="B30" s="50" t="s">
        <v>532</v>
      </c>
      <c r="C30" s="4">
        <v>864.8203860000001</v>
      </c>
      <c r="D30" s="4">
        <v>7.5828999999999995</v>
      </c>
      <c r="E30" s="4">
        <v>552.47431500000005</v>
      </c>
      <c r="F30" s="4">
        <v>30.605625</v>
      </c>
      <c r="G30" s="4">
        <v>165.450233</v>
      </c>
      <c r="H30" s="4">
        <v>101.83464499999999</v>
      </c>
      <c r="I30" s="167">
        <v>6.8726669999999999</v>
      </c>
      <c r="K30" s="145"/>
    </row>
    <row r="31" spans="1:11" ht="11.45" customHeight="1" x14ac:dyDescent="0.2">
      <c r="A31" s="146"/>
      <c r="B31" s="50" t="s">
        <v>533</v>
      </c>
      <c r="C31" s="4">
        <v>12360.285313999999</v>
      </c>
      <c r="D31" s="4">
        <v>1037.1155829999998</v>
      </c>
      <c r="E31" s="4">
        <v>5951.5320599999995</v>
      </c>
      <c r="F31" s="4">
        <v>4066.5877810000002</v>
      </c>
      <c r="G31" s="4">
        <v>214.706817</v>
      </c>
      <c r="H31" s="4">
        <v>1080.7661949999999</v>
      </c>
      <c r="I31" s="167">
        <v>9.5292729999999999</v>
      </c>
      <c r="K31" s="145"/>
    </row>
    <row r="32" spans="1:11" ht="11.45" customHeight="1" x14ac:dyDescent="0.2">
      <c r="A32" s="146"/>
      <c r="B32" s="50" t="s">
        <v>534</v>
      </c>
      <c r="C32" s="4">
        <v>206.112604</v>
      </c>
      <c r="D32" s="4">
        <v>13.481449999999999</v>
      </c>
      <c r="E32" s="4">
        <v>77.761997000000008</v>
      </c>
      <c r="F32" s="4">
        <v>2.0546169999999999</v>
      </c>
      <c r="G32" s="4">
        <v>3.48732</v>
      </c>
      <c r="H32" s="4">
        <v>76.561644999999999</v>
      </c>
      <c r="I32" s="167">
        <v>32.765571000000001</v>
      </c>
      <c r="K32" s="145"/>
    </row>
    <row r="33" spans="1:11" ht="11.45" customHeight="1" x14ac:dyDescent="0.2">
      <c r="B33" s="50" t="s">
        <v>536</v>
      </c>
      <c r="C33" s="4">
        <v>0</v>
      </c>
      <c r="D33" s="4">
        <v>0</v>
      </c>
      <c r="E33" s="4">
        <v>0</v>
      </c>
      <c r="F33" s="4">
        <v>0</v>
      </c>
      <c r="G33" s="4">
        <v>0</v>
      </c>
      <c r="H33" s="4">
        <v>0</v>
      </c>
      <c r="I33" s="167">
        <v>0</v>
      </c>
      <c r="K33" s="145"/>
    </row>
    <row r="34" spans="1:11" ht="11.45" customHeight="1" x14ac:dyDescent="0.2">
      <c r="B34" s="50" t="s">
        <v>537</v>
      </c>
      <c r="C34" s="4">
        <v>1765.832572</v>
      </c>
      <c r="D34" s="4">
        <v>0.69047599999999998</v>
      </c>
      <c r="E34" s="4">
        <v>131.94495599999999</v>
      </c>
      <c r="F34" s="4">
        <v>1544.504179</v>
      </c>
      <c r="G34" s="4">
        <v>0</v>
      </c>
      <c r="H34" s="4">
        <v>65.580273000000005</v>
      </c>
      <c r="I34" s="167">
        <v>23.112686</v>
      </c>
      <c r="K34" s="145"/>
    </row>
    <row r="35" spans="1:11" ht="11.45" customHeight="1" x14ac:dyDescent="0.2">
      <c r="B35" s="50" t="s">
        <v>538</v>
      </c>
      <c r="C35" s="4">
        <v>124.70313999999999</v>
      </c>
      <c r="D35" s="4">
        <v>8.2409409999999976</v>
      </c>
      <c r="E35" s="4">
        <v>33.592646999999992</v>
      </c>
      <c r="F35" s="4">
        <v>11.195008</v>
      </c>
      <c r="G35" s="4">
        <v>6.6910939999999997</v>
      </c>
      <c r="H35" s="4">
        <v>64.337999999999994</v>
      </c>
      <c r="I35" s="167">
        <v>0.64544599999999996</v>
      </c>
      <c r="K35" s="144"/>
    </row>
    <row r="36" spans="1:11" ht="11.45" customHeight="1" x14ac:dyDescent="0.2">
      <c r="B36" s="50" t="s">
        <v>539</v>
      </c>
      <c r="C36" s="4">
        <v>0</v>
      </c>
      <c r="D36" s="4">
        <v>0</v>
      </c>
      <c r="E36" s="4">
        <v>0</v>
      </c>
      <c r="F36" s="4">
        <v>0</v>
      </c>
      <c r="G36" s="4">
        <v>0</v>
      </c>
      <c r="H36" s="4">
        <v>0</v>
      </c>
      <c r="I36" s="167">
        <v>0</v>
      </c>
      <c r="K36" s="145"/>
    </row>
    <row r="37" spans="1:11" ht="11.45" customHeight="1" x14ac:dyDescent="0.2">
      <c r="B37" s="50" t="s">
        <v>540</v>
      </c>
      <c r="C37" s="4">
        <v>1238.1509129999999</v>
      </c>
      <c r="D37" s="4">
        <v>77.838725000000011</v>
      </c>
      <c r="E37" s="4">
        <v>438.20640800000001</v>
      </c>
      <c r="F37" s="4">
        <v>309.07499999999999</v>
      </c>
      <c r="G37" s="4">
        <v>13.630907000000001</v>
      </c>
      <c r="H37" s="4">
        <v>312.89321200000001</v>
      </c>
      <c r="I37" s="167">
        <v>86.506658999999999</v>
      </c>
      <c r="K37" s="145"/>
    </row>
    <row r="38" spans="1:11" ht="11.45" customHeight="1" x14ac:dyDescent="0.2">
      <c r="B38" s="50" t="s">
        <v>541</v>
      </c>
      <c r="C38" s="4">
        <v>124.68577499999999</v>
      </c>
      <c r="D38" s="4">
        <v>0</v>
      </c>
      <c r="E38" s="4">
        <v>65.758876000000001</v>
      </c>
      <c r="F38" s="4">
        <v>0.23593700000000001</v>
      </c>
      <c r="G38" s="4">
        <v>38.728566000000001</v>
      </c>
      <c r="H38" s="4">
        <v>17.870971999999998</v>
      </c>
      <c r="I38" s="167">
        <v>2.0914220000000001</v>
      </c>
      <c r="K38" s="145"/>
    </row>
    <row r="39" spans="1:11" ht="11.45" customHeight="1" x14ac:dyDescent="0.2">
      <c r="B39" s="50" t="s">
        <v>542</v>
      </c>
      <c r="C39" s="4">
        <v>49.739344000000003</v>
      </c>
      <c r="D39" s="4">
        <v>0</v>
      </c>
      <c r="E39" s="4">
        <v>4.2139059999999997</v>
      </c>
      <c r="F39" s="4">
        <v>28.600218000000002</v>
      </c>
      <c r="G39" s="4">
        <v>0</v>
      </c>
      <c r="H39" s="4">
        <v>16.925218999999998</v>
      </c>
      <c r="I39" s="167">
        <v>0</v>
      </c>
      <c r="K39" s="145"/>
    </row>
    <row r="40" spans="1:11" ht="11.45" customHeight="1" x14ac:dyDescent="0.2">
      <c r="B40" s="50" t="s">
        <v>543</v>
      </c>
      <c r="C40" s="4">
        <v>28.363476000000002</v>
      </c>
      <c r="D40" s="4">
        <v>0</v>
      </c>
      <c r="E40" s="4">
        <v>14.699917000000001</v>
      </c>
      <c r="F40" s="4">
        <v>0</v>
      </c>
      <c r="G40" s="4">
        <v>0</v>
      </c>
      <c r="H40" s="4">
        <v>12.321453999999999</v>
      </c>
      <c r="I40" s="167">
        <v>1.3421050000000001</v>
      </c>
      <c r="K40" s="145"/>
    </row>
    <row r="41" spans="1:11" ht="11.45" customHeight="1" x14ac:dyDescent="0.2">
      <c r="B41" s="50" t="s">
        <v>544</v>
      </c>
      <c r="C41" s="4">
        <v>10.769076999999999</v>
      </c>
      <c r="D41" s="4">
        <v>0</v>
      </c>
      <c r="E41" s="4">
        <v>7.7899500000000002</v>
      </c>
      <c r="F41" s="4">
        <v>0</v>
      </c>
      <c r="G41" s="4">
        <v>0</v>
      </c>
      <c r="H41" s="4">
        <v>2.9791259999999999</v>
      </c>
      <c r="I41" s="167">
        <v>0</v>
      </c>
      <c r="K41" s="145"/>
    </row>
    <row r="42" spans="1:11" ht="11.45" customHeight="1" x14ac:dyDescent="0.2">
      <c r="B42" s="50" t="s">
        <v>545</v>
      </c>
      <c r="C42" s="4">
        <v>5.6471860000000005</v>
      </c>
      <c r="D42" s="4">
        <v>0</v>
      </c>
      <c r="E42" s="4">
        <v>5.3486570000000002</v>
      </c>
      <c r="F42" s="4">
        <v>0</v>
      </c>
      <c r="G42" s="4">
        <v>0</v>
      </c>
      <c r="H42" s="4">
        <v>0.29852800000000002</v>
      </c>
      <c r="I42" s="167">
        <v>0</v>
      </c>
      <c r="K42" s="145"/>
    </row>
    <row r="43" spans="1:11" ht="11.45" customHeight="1" x14ac:dyDescent="0.2">
      <c r="A43" s="85"/>
      <c r="B43" s="50" t="s">
        <v>546</v>
      </c>
      <c r="C43" s="4">
        <v>559.47776499999986</v>
      </c>
      <c r="D43" s="4">
        <v>10.847633999999999</v>
      </c>
      <c r="E43" s="4">
        <v>481.95555200000001</v>
      </c>
      <c r="F43" s="4">
        <v>0.112772</v>
      </c>
      <c r="G43" s="4">
        <v>1.059798</v>
      </c>
      <c r="H43" s="4">
        <v>65.419584999999998</v>
      </c>
      <c r="I43" s="167">
        <v>8.2422999999999996E-2</v>
      </c>
      <c r="K43" s="145"/>
    </row>
    <row r="44" spans="1:11" ht="11.45" customHeight="1" x14ac:dyDescent="0.2">
      <c r="A44" s="85"/>
      <c r="B44" s="50" t="s">
        <v>547</v>
      </c>
      <c r="C44" s="4">
        <v>12.028734999999999</v>
      </c>
      <c r="D44" s="4">
        <v>0</v>
      </c>
      <c r="E44" s="4">
        <v>6.2266680000000001</v>
      </c>
      <c r="F44" s="4">
        <v>0</v>
      </c>
      <c r="G44" s="4">
        <v>0</v>
      </c>
      <c r="H44" s="4">
        <v>5.8020659999999999</v>
      </c>
      <c r="I44" s="167">
        <v>0</v>
      </c>
      <c r="K44" s="145"/>
    </row>
    <row r="45" spans="1:11" ht="11.45" customHeight="1" x14ac:dyDescent="0.2">
      <c r="A45" s="146"/>
      <c r="B45" s="50" t="s">
        <v>548</v>
      </c>
      <c r="C45" s="4">
        <v>10.354363000000001</v>
      </c>
      <c r="D45" s="4">
        <v>0</v>
      </c>
      <c r="E45" s="4">
        <v>4.5536750000000001</v>
      </c>
      <c r="F45" s="4">
        <v>0</v>
      </c>
      <c r="G45" s="4">
        <v>0</v>
      </c>
      <c r="H45" s="4">
        <v>5.8006869999999999</v>
      </c>
      <c r="I45" s="167">
        <v>0</v>
      </c>
      <c r="K45" s="144"/>
    </row>
    <row r="46" spans="1:11" ht="11.45" customHeight="1" x14ac:dyDescent="0.2">
      <c r="A46" s="146"/>
      <c r="B46" s="50" t="s">
        <v>550</v>
      </c>
      <c r="C46" s="4">
        <v>11.889710999999998</v>
      </c>
      <c r="D46" s="4">
        <v>0</v>
      </c>
      <c r="E46" s="4">
        <v>6.4449730000000001</v>
      </c>
      <c r="F46" s="4">
        <v>0</v>
      </c>
      <c r="G46" s="4">
        <v>1.0139670000000001</v>
      </c>
      <c r="H46" s="4">
        <v>4.4307689999999997</v>
      </c>
      <c r="I46" s="167">
        <v>0</v>
      </c>
      <c r="K46" s="144"/>
    </row>
    <row r="47" spans="1:11" ht="11.45" customHeight="1" x14ac:dyDescent="0.2">
      <c r="A47" s="146"/>
      <c r="B47" s="50" t="s">
        <v>551</v>
      </c>
      <c r="C47" s="4">
        <v>135479.58397099999</v>
      </c>
      <c r="D47" s="4">
        <v>2139.6019489999999</v>
      </c>
      <c r="E47" s="4">
        <v>90465.679050999999</v>
      </c>
      <c r="F47" s="4">
        <v>4628.988953</v>
      </c>
      <c r="G47" s="4">
        <v>16024.310409</v>
      </c>
      <c r="H47" s="4">
        <v>17844.315911999998</v>
      </c>
      <c r="I47" s="167">
        <v>4376.687696</v>
      </c>
    </row>
    <row r="48" spans="1:11" ht="11.45" customHeight="1" x14ac:dyDescent="0.2">
      <c r="A48" s="146"/>
      <c r="B48" s="50" t="s">
        <v>552</v>
      </c>
      <c r="C48" s="4">
        <v>7.6327900000000017</v>
      </c>
      <c r="D48" s="4">
        <v>0</v>
      </c>
      <c r="E48" s="4">
        <v>4.2603170000000006</v>
      </c>
      <c r="F48" s="4">
        <v>0</v>
      </c>
      <c r="G48" s="4">
        <v>2.9772E-2</v>
      </c>
      <c r="H48" s="4">
        <v>3.1635930000000001</v>
      </c>
      <c r="I48" s="167">
        <v>0.17910699999999999</v>
      </c>
    </row>
    <row r="49" spans="1:11" ht="11.45" customHeight="1" x14ac:dyDescent="0.2">
      <c r="A49" s="146"/>
      <c r="B49" s="50" t="s">
        <v>554</v>
      </c>
      <c r="C49" s="4">
        <v>781.30019700000003</v>
      </c>
      <c r="D49" s="4">
        <v>14.084974000000001</v>
      </c>
      <c r="E49" s="4">
        <v>205.18978100000001</v>
      </c>
      <c r="F49" s="4">
        <v>74.743592000000007</v>
      </c>
      <c r="G49" s="4">
        <v>204.59836300000001</v>
      </c>
      <c r="H49" s="4">
        <v>257.299938</v>
      </c>
      <c r="I49" s="167">
        <v>25.383548000000001</v>
      </c>
    </row>
    <row r="50" spans="1:11" ht="11.45" customHeight="1" x14ac:dyDescent="0.2">
      <c r="A50" s="146"/>
      <c r="B50" s="50" t="s">
        <v>555</v>
      </c>
      <c r="C50" s="4">
        <v>3720.088495</v>
      </c>
      <c r="D50" s="4">
        <v>14.977465</v>
      </c>
      <c r="E50" s="4">
        <v>1592.6381059999999</v>
      </c>
      <c r="F50" s="4">
        <v>13.415070999999999</v>
      </c>
      <c r="G50" s="4">
        <v>1463.1137249999999</v>
      </c>
      <c r="H50" s="4">
        <v>124.453329</v>
      </c>
      <c r="I50" s="167">
        <v>511.49079699999999</v>
      </c>
    </row>
    <row r="51" spans="1:11" ht="11.45" customHeight="1" x14ac:dyDescent="0.2">
      <c r="A51" s="146"/>
      <c r="B51" s="50" t="s">
        <v>556</v>
      </c>
      <c r="C51" s="4">
        <v>317.11900600000007</v>
      </c>
      <c r="D51" s="4">
        <v>0.54607400000000006</v>
      </c>
      <c r="E51" s="4">
        <v>205.59474700000001</v>
      </c>
      <c r="F51" s="4">
        <v>70.451669999999993</v>
      </c>
      <c r="G51" s="4">
        <v>15.882906999999999</v>
      </c>
      <c r="H51" s="4">
        <v>23.168507000000002</v>
      </c>
      <c r="I51" s="167">
        <v>1.4751000000000001</v>
      </c>
    </row>
    <row r="52" spans="1:11" ht="11.45" customHeight="1" x14ac:dyDescent="0.2">
      <c r="A52" s="146"/>
      <c r="B52" s="50" t="s">
        <v>557</v>
      </c>
      <c r="C52" s="4">
        <v>15046.106964999999</v>
      </c>
      <c r="D52" s="4">
        <v>1169.9112540000001</v>
      </c>
      <c r="E52" s="4">
        <v>10323.302863999999</v>
      </c>
      <c r="F52" s="4">
        <v>992.10478999999998</v>
      </c>
      <c r="G52" s="4">
        <v>583.19137799999999</v>
      </c>
      <c r="H52" s="4">
        <v>772.41252399999996</v>
      </c>
      <c r="I52" s="167">
        <v>1205.2089940000001</v>
      </c>
    </row>
    <row r="53" spans="1:11" ht="11.45" customHeight="1" x14ac:dyDescent="0.2">
      <c r="B53" s="50" t="s">
        <v>558</v>
      </c>
      <c r="C53" s="4">
        <v>170.01924600000001</v>
      </c>
      <c r="D53" s="4">
        <v>25.420553999999999</v>
      </c>
      <c r="E53" s="4">
        <v>7.5614179999999998</v>
      </c>
      <c r="F53" s="4">
        <v>0</v>
      </c>
      <c r="G53" s="4">
        <v>0</v>
      </c>
      <c r="H53" s="4">
        <v>129.25241700000001</v>
      </c>
      <c r="I53" s="167">
        <v>7.7848550000000003</v>
      </c>
    </row>
    <row r="54" spans="1:11" ht="11.45" customHeight="1" x14ac:dyDescent="0.2">
      <c r="B54" s="50" t="s">
        <v>559</v>
      </c>
      <c r="C54" s="4">
        <v>539.32072000000005</v>
      </c>
      <c r="D54" s="4">
        <v>1.200296</v>
      </c>
      <c r="E54" s="4">
        <v>344.54827899999998</v>
      </c>
      <c r="F54" s="4">
        <v>3.5310929999999998</v>
      </c>
      <c r="G54" s="4">
        <v>11.922224</v>
      </c>
      <c r="H54" s="4">
        <v>174.303674</v>
      </c>
      <c r="I54" s="167">
        <v>3.8151510000000002</v>
      </c>
    </row>
    <row r="55" spans="1:11" ht="11.45" customHeight="1" x14ac:dyDescent="0.2">
      <c r="B55" s="50" t="s">
        <v>560</v>
      </c>
      <c r="C55" s="4">
        <v>2183.0246889999999</v>
      </c>
      <c r="D55" s="4">
        <v>2.7419380000000002</v>
      </c>
      <c r="E55" s="4">
        <v>256.11755200000005</v>
      </c>
      <c r="F55" s="4">
        <v>57.727122000000001</v>
      </c>
      <c r="G55" s="4">
        <v>1788.5926030000001</v>
      </c>
      <c r="H55" s="4">
        <v>24.587149</v>
      </c>
      <c r="I55" s="167">
        <v>53.258322</v>
      </c>
    </row>
    <row r="56" spans="1:11" ht="11.45" customHeight="1" x14ac:dyDescent="0.2">
      <c r="B56" s="50" t="s">
        <v>561</v>
      </c>
      <c r="C56" s="4">
        <v>374001.05999999994</v>
      </c>
      <c r="D56" s="4">
        <v>65875.290499999988</v>
      </c>
      <c r="E56" s="4">
        <v>106152.38849999999</v>
      </c>
      <c r="F56" s="4">
        <v>61362.072999999997</v>
      </c>
      <c r="G56" s="4">
        <v>134323.454</v>
      </c>
      <c r="H56" s="4">
        <v>1634.56</v>
      </c>
      <c r="I56" s="167">
        <v>4653.2120000000004</v>
      </c>
    </row>
    <row r="57" spans="1:11" s="168" customFormat="1" ht="15" customHeight="1" x14ac:dyDescent="0.2">
      <c r="B57" s="81" t="s">
        <v>562</v>
      </c>
      <c r="C57" s="169">
        <v>147625.04545400001</v>
      </c>
      <c r="D57" s="169">
        <v>17502</v>
      </c>
      <c r="E57" s="169">
        <v>64167.409090000001</v>
      </c>
      <c r="F57" s="169">
        <v>26728.454545000001</v>
      </c>
      <c r="G57" s="169">
        <v>37603.636362999998</v>
      </c>
      <c r="H57" s="169">
        <v>745.13636299999996</v>
      </c>
      <c r="I57" s="170">
        <v>878.40908999999999</v>
      </c>
      <c r="K57" s="171"/>
    </row>
    <row r="58" spans="1:11" ht="29.1" customHeight="1" x14ac:dyDescent="0.2">
      <c r="A58" s="147" t="s">
        <v>3</v>
      </c>
      <c r="B58" s="467" t="s">
        <v>490</v>
      </c>
      <c r="C58" s="467"/>
      <c r="D58" s="467"/>
      <c r="E58" s="467"/>
      <c r="F58" s="467"/>
      <c r="G58" s="467"/>
      <c r="H58" s="467"/>
      <c r="I58" s="467"/>
      <c r="J58" s="69"/>
    </row>
  </sheetData>
  <mergeCells count="5">
    <mergeCell ref="B58:I58"/>
    <mergeCell ref="C4:C5"/>
    <mergeCell ref="D4:E4"/>
    <mergeCell ref="F4:G4"/>
    <mergeCell ref="H4:I4"/>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13">
    <pageSetUpPr fitToPage="1"/>
  </sheetPr>
  <dimension ref="A1:K57"/>
  <sheetViews>
    <sheetView showGridLines="0" zoomScaleNormal="100" zoomScaleSheetLayoutView="100" workbookViewId="0"/>
  </sheetViews>
  <sheetFormatPr defaultColWidth="9.140625" defaultRowHeight="12" x14ac:dyDescent="0.2"/>
  <cols>
    <col min="1" max="1" width="1.7109375" style="68" customWidth="1"/>
    <col min="2" max="2" width="35" style="68" customWidth="1"/>
    <col min="3" max="8" width="10" style="68" customWidth="1"/>
    <col min="9" max="9" width="1.7109375" style="68" customWidth="1"/>
    <col min="10" max="10" width="1.85546875" style="51" customWidth="1"/>
    <col min="11" max="11" width="5.42578125" style="68" bestFit="1" customWidth="1"/>
    <col min="12" max="12" width="9.140625" style="68"/>
    <col min="13" max="13" width="23.42578125" style="68" bestFit="1" customWidth="1"/>
    <col min="14" max="14" width="39.140625" style="68" bestFit="1" customWidth="1"/>
    <col min="15" max="15" width="12" style="68" bestFit="1" customWidth="1"/>
    <col min="16" max="16" width="29.42578125" style="68" bestFit="1" customWidth="1"/>
    <col min="17" max="17" width="29" style="68" bestFit="1" customWidth="1"/>
    <col min="18" max="18" width="30.7109375" style="68" bestFit="1" customWidth="1"/>
    <col min="19" max="19" width="32" style="68" bestFit="1" customWidth="1"/>
    <col min="20" max="20" width="15.85546875" style="68" bestFit="1" customWidth="1"/>
    <col min="21" max="16384" width="9.140625" style="68"/>
  </cols>
  <sheetData>
    <row r="1" spans="1:11" s="74" customFormat="1" ht="16.5" customHeight="1" x14ac:dyDescent="0.3">
      <c r="A1" s="132"/>
      <c r="B1" s="58" t="s">
        <v>267</v>
      </c>
      <c r="C1" s="58"/>
      <c r="D1" s="58"/>
      <c r="E1" s="58"/>
      <c r="F1" s="58"/>
      <c r="G1" s="58"/>
      <c r="H1" s="58"/>
      <c r="I1" s="66"/>
    </row>
    <row r="2" spans="1:11" s="133" customFormat="1" ht="16.5" customHeight="1" x14ac:dyDescent="0.2">
      <c r="B2" s="133" t="s">
        <v>54</v>
      </c>
      <c r="G2" s="134"/>
      <c r="H2" s="134"/>
    </row>
    <row r="3" spans="1:11" s="85" customFormat="1" ht="21" customHeight="1" x14ac:dyDescent="0.2">
      <c r="A3" s="135"/>
      <c r="B3" s="61" t="s">
        <v>563</v>
      </c>
      <c r="C3" s="60"/>
      <c r="D3" s="60"/>
      <c r="E3" s="60"/>
      <c r="F3" s="60"/>
      <c r="G3" s="60"/>
      <c r="H3" s="67" t="s">
        <v>164</v>
      </c>
      <c r="I3" s="60"/>
      <c r="J3" s="86"/>
    </row>
    <row r="4" spans="1:11" ht="54" customHeight="1" x14ac:dyDescent="0.2">
      <c r="A4" s="137"/>
      <c r="B4" s="138"/>
      <c r="C4" s="155" t="s">
        <v>172</v>
      </c>
      <c r="D4" s="155" t="s">
        <v>179</v>
      </c>
      <c r="E4" s="156" t="s">
        <v>119</v>
      </c>
      <c r="F4" s="151" t="s">
        <v>120</v>
      </c>
      <c r="G4" s="151" t="s">
        <v>121</v>
      </c>
      <c r="H4" s="151" t="s">
        <v>122</v>
      </c>
      <c r="I4" s="69"/>
    </row>
    <row r="5" spans="1:11" ht="11.45" customHeight="1" x14ac:dyDescent="0.25">
      <c r="A5" s="140"/>
      <c r="B5" s="50" t="s">
        <v>507</v>
      </c>
      <c r="C5" s="141">
        <v>0.50419599999999998</v>
      </c>
      <c r="D5" s="141">
        <v>6.2923710000000002</v>
      </c>
      <c r="E5" s="141">
        <v>12.378406</v>
      </c>
      <c r="F5" s="141">
        <v>22.496454</v>
      </c>
      <c r="G5" s="141">
        <v>5.9599039999999999</v>
      </c>
      <c r="H5" s="28">
        <v>3.5681980000000002</v>
      </c>
      <c r="J5" s="144"/>
      <c r="K5" s="154"/>
    </row>
    <row r="6" spans="1:11" ht="11.45" customHeight="1" x14ac:dyDescent="0.2">
      <c r="A6" s="85"/>
      <c r="B6" s="50" t="s">
        <v>508</v>
      </c>
      <c r="C6" s="27">
        <v>17492.500968</v>
      </c>
      <c r="D6" s="27">
        <v>4963.5022820000004</v>
      </c>
      <c r="E6" s="27">
        <v>3526.627086</v>
      </c>
      <c r="F6" s="27">
        <v>6055.6841469999999</v>
      </c>
      <c r="G6" s="27">
        <v>2387.858436</v>
      </c>
      <c r="H6" s="28">
        <v>1296.5928409999999</v>
      </c>
      <c r="J6" s="145"/>
      <c r="K6" s="154"/>
    </row>
    <row r="7" spans="1:11" ht="11.45" customHeight="1" x14ac:dyDescent="0.2">
      <c r="A7" s="85"/>
      <c r="B7" s="50" t="s">
        <v>509</v>
      </c>
      <c r="C7" s="27">
        <v>164.599174</v>
      </c>
      <c r="D7" s="27">
        <v>20.368122</v>
      </c>
      <c r="E7" s="27">
        <v>86.302598000000003</v>
      </c>
      <c r="F7" s="27">
        <v>97.277784999999994</v>
      </c>
      <c r="G7" s="27">
        <v>34.248033999999997</v>
      </c>
      <c r="H7" s="28">
        <v>70.325922000000006</v>
      </c>
      <c r="J7" s="145"/>
      <c r="K7" s="154"/>
    </row>
    <row r="8" spans="1:11" ht="11.45" customHeight="1" x14ac:dyDescent="0.2">
      <c r="A8" s="85"/>
      <c r="B8" s="50" t="s">
        <v>510</v>
      </c>
      <c r="C8" s="27">
        <v>8.9666650000000008</v>
      </c>
      <c r="D8" s="27">
        <v>55.532885</v>
      </c>
      <c r="E8" s="27">
        <v>36.669421</v>
      </c>
      <c r="F8" s="27">
        <v>21.264175000000002</v>
      </c>
      <c r="G8" s="27">
        <v>24.75863</v>
      </c>
      <c r="H8" s="28">
        <v>125.53096600000001</v>
      </c>
      <c r="J8" s="145"/>
      <c r="K8" s="154"/>
    </row>
    <row r="9" spans="1:11" ht="11.45" customHeight="1" x14ac:dyDescent="0.2">
      <c r="A9" s="85"/>
      <c r="B9" s="50" t="s">
        <v>511</v>
      </c>
      <c r="C9" s="27">
        <v>104.743168</v>
      </c>
      <c r="D9" s="27">
        <v>211.02549300000001</v>
      </c>
      <c r="E9" s="27">
        <v>214.98858100000001</v>
      </c>
      <c r="F9" s="27">
        <v>156.55742799999999</v>
      </c>
      <c r="G9" s="27">
        <v>104.286776</v>
      </c>
      <c r="H9" s="28">
        <v>140.130413</v>
      </c>
      <c r="J9" s="145"/>
      <c r="K9" s="154"/>
    </row>
    <row r="10" spans="1:11" ht="11.45" customHeight="1" x14ac:dyDescent="0.2">
      <c r="A10" s="85"/>
      <c r="B10" s="50" t="s">
        <v>512</v>
      </c>
      <c r="C10" s="27">
        <v>32.139997000000001</v>
      </c>
      <c r="D10" s="27">
        <v>2912.26548</v>
      </c>
      <c r="E10" s="27">
        <v>2987.7226350000001</v>
      </c>
      <c r="F10" s="27">
        <v>4120.2533089999997</v>
      </c>
      <c r="G10" s="27">
        <v>882.66403500000001</v>
      </c>
      <c r="H10" s="28">
        <v>769.15747699999997</v>
      </c>
      <c r="J10" s="145"/>
      <c r="K10" s="154"/>
    </row>
    <row r="11" spans="1:11" ht="11.45" customHeight="1" x14ac:dyDescent="0.2">
      <c r="A11" s="85"/>
      <c r="B11" s="50" t="s">
        <v>513</v>
      </c>
      <c r="C11" s="27">
        <v>4.9820690000000001</v>
      </c>
      <c r="D11" s="27">
        <v>7.4833550000000004</v>
      </c>
      <c r="E11" s="27">
        <v>29.942326999999999</v>
      </c>
      <c r="F11" s="27">
        <v>71.881095999999999</v>
      </c>
      <c r="G11" s="27">
        <v>0.57247000000000003</v>
      </c>
      <c r="H11" s="28">
        <v>4.9500149999999996</v>
      </c>
      <c r="J11" s="145"/>
      <c r="K11" s="154"/>
    </row>
    <row r="12" spans="1:11" ht="11.45" customHeight="1" x14ac:dyDescent="0.2">
      <c r="A12" s="85"/>
      <c r="B12" s="50" t="s">
        <v>514</v>
      </c>
      <c r="C12" s="27">
        <v>2249.4284819999998</v>
      </c>
      <c r="D12" s="27">
        <v>7087.2133110000004</v>
      </c>
      <c r="E12" s="27">
        <v>11873.457920999999</v>
      </c>
      <c r="F12" s="27">
        <v>6625.9705700000004</v>
      </c>
      <c r="G12" s="27">
        <v>2036.896166</v>
      </c>
      <c r="H12" s="28">
        <v>1155.6812259999999</v>
      </c>
      <c r="J12" s="145"/>
      <c r="K12" s="154"/>
    </row>
    <row r="13" spans="1:11" ht="11.45" customHeight="1" x14ac:dyDescent="0.2">
      <c r="A13" s="85"/>
      <c r="B13" s="50" t="s">
        <v>515</v>
      </c>
      <c r="C13" s="27">
        <v>265.67194999999998</v>
      </c>
      <c r="D13" s="27">
        <v>770.87498500000004</v>
      </c>
      <c r="E13" s="27">
        <v>1837.187068</v>
      </c>
      <c r="F13" s="27">
        <v>1876.9893119999999</v>
      </c>
      <c r="G13" s="27">
        <v>542.10827900000004</v>
      </c>
      <c r="H13" s="28">
        <v>328.90604100000002</v>
      </c>
      <c r="J13" s="145"/>
      <c r="K13" s="154"/>
    </row>
    <row r="14" spans="1:11" ht="11.45" customHeight="1" x14ac:dyDescent="0.2">
      <c r="A14" s="85"/>
      <c r="B14" s="50" t="s">
        <v>516</v>
      </c>
      <c r="C14" s="27">
        <v>974.38015499999995</v>
      </c>
      <c r="D14" s="27">
        <v>3129.6018119999999</v>
      </c>
      <c r="E14" s="27">
        <v>838.22341800000004</v>
      </c>
      <c r="F14" s="27">
        <v>1181.451581</v>
      </c>
      <c r="G14" s="27">
        <v>513.09592899999996</v>
      </c>
      <c r="H14" s="28">
        <v>954.44634599999995</v>
      </c>
      <c r="J14" s="145"/>
      <c r="K14" s="154"/>
    </row>
    <row r="15" spans="1:11" ht="11.45" customHeight="1" x14ac:dyDescent="0.25">
      <c r="A15" s="140"/>
      <c r="B15" s="50" t="s">
        <v>517</v>
      </c>
      <c r="C15" s="27">
        <v>112.50808499999999</v>
      </c>
      <c r="D15" s="27">
        <v>326.00180599999999</v>
      </c>
      <c r="E15" s="27">
        <v>941.31609800000001</v>
      </c>
      <c r="F15" s="27">
        <v>870.87008800000001</v>
      </c>
      <c r="G15" s="27">
        <v>179.33576400000001</v>
      </c>
      <c r="H15" s="28">
        <v>79.109184999999997</v>
      </c>
      <c r="J15" s="144"/>
      <c r="K15" s="154"/>
    </row>
    <row r="16" spans="1:11" ht="11.45" customHeight="1" x14ac:dyDescent="0.2">
      <c r="A16" s="146"/>
      <c r="B16" s="50" t="s">
        <v>518</v>
      </c>
      <c r="C16" s="27">
        <v>49.150641999999998</v>
      </c>
      <c r="D16" s="27">
        <v>645.68229199999996</v>
      </c>
      <c r="E16" s="27">
        <v>1437.4327370000001</v>
      </c>
      <c r="F16" s="27">
        <v>1413.1555350000001</v>
      </c>
      <c r="G16" s="27">
        <v>263.42833100000001</v>
      </c>
      <c r="H16" s="28">
        <v>462.77574700000002</v>
      </c>
      <c r="J16" s="145"/>
      <c r="K16" s="154"/>
    </row>
    <row r="17" spans="1:11" ht="11.45" customHeight="1" x14ac:dyDescent="0.2">
      <c r="A17" s="146"/>
      <c r="B17" s="1" t="s">
        <v>519</v>
      </c>
      <c r="C17" s="27">
        <v>87.118335000000002</v>
      </c>
      <c r="D17" s="27">
        <v>13.638157</v>
      </c>
      <c r="E17" s="27">
        <v>22.345355999999999</v>
      </c>
      <c r="F17" s="27">
        <v>50.821052999999999</v>
      </c>
      <c r="G17" s="27">
        <v>17.479973999999999</v>
      </c>
      <c r="H17" s="28">
        <v>49.550426999999999</v>
      </c>
      <c r="J17" s="145"/>
      <c r="K17" s="154"/>
    </row>
    <row r="18" spans="1:11" ht="11.45" customHeight="1" x14ac:dyDescent="0.2">
      <c r="A18" s="146"/>
      <c r="B18" s="50" t="s">
        <v>520</v>
      </c>
      <c r="C18" s="27">
        <v>120.333645</v>
      </c>
      <c r="D18" s="27">
        <v>588.21668199999999</v>
      </c>
      <c r="E18" s="27">
        <v>5100.5544980000004</v>
      </c>
      <c r="F18" s="27">
        <v>3029.0693700000002</v>
      </c>
      <c r="G18" s="27">
        <v>1237.905184</v>
      </c>
      <c r="H18" s="28">
        <v>414.48615899999999</v>
      </c>
      <c r="J18" s="145"/>
      <c r="K18" s="154"/>
    </row>
    <row r="19" spans="1:11" ht="11.45" customHeight="1" x14ac:dyDescent="0.2">
      <c r="A19" s="146"/>
      <c r="B19" s="50" t="s">
        <v>522</v>
      </c>
      <c r="C19" s="27">
        <v>6.9148420000000002</v>
      </c>
      <c r="D19" s="27">
        <v>65.358351999999996</v>
      </c>
      <c r="E19" s="27">
        <v>112.398826</v>
      </c>
      <c r="F19" s="27">
        <v>688.93781200000001</v>
      </c>
      <c r="G19" s="27">
        <v>394.36106799999999</v>
      </c>
      <c r="H19" s="28">
        <v>39.974853000000003</v>
      </c>
      <c r="J19" s="145"/>
      <c r="K19" s="154"/>
    </row>
    <row r="20" spans="1:11" ht="11.45" customHeight="1" x14ac:dyDescent="0.2">
      <c r="A20" s="146"/>
      <c r="B20" s="50" t="s">
        <v>523</v>
      </c>
      <c r="C20" s="27">
        <v>2436.7245499999999</v>
      </c>
      <c r="D20" s="27">
        <v>4046.701583</v>
      </c>
      <c r="E20" s="27">
        <v>4626.1239519999999</v>
      </c>
      <c r="F20" s="27">
        <v>4393.099021</v>
      </c>
      <c r="G20" s="27">
        <v>1145.402756</v>
      </c>
      <c r="H20" s="28">
        <v>1268.1943699999999</v>
      </c>
      <c r="J20" s="145"/>
      <c r="K20" s="154"/>
    </row>
    <row r="21" spans="1:11" ht="11.45" customHeight="1" x14ac:dyDescent="0.2">
      <c r="A21" s="146"/>
      <c r="B21" s="50" t="s">
        <v>524</v>
      </c>
      <c r="C21" s="27">
        <v>3268.1601470000001</v>
      </c>
      <c r="D21" s="27">
        <v>5646.5721050000002</v>
      </c>
      <c r="E21" s="27">
        <v>10008.372049</v>
      </c>
      <c r="F21" s="27">
        <v>13925.225973000001</v>
      </c>
      <c r="G21" s="27">
        <v>4851.105039</v>
      </c>
      <c r="H21" s="28">
        <v>1803.679549</v>
      </c>
      <c r="J21" s="145"/>
      <c r="K21" s="154"/>
    </row>
    <row r="22" spans="1:11" ht="11.45" customHeight="1" x14ac:dyDescent="0.2">
      <c r="A22" s="146"/>
      <c r="B22" s="50" t="s">
        <v>525</v>
      </c>
      <c r="C22" s="27">
        <v>1.749279</v>
      </c>
      <c r="D22" s="27">
        <v>2.0167190000000002</v>
      </c>
      <c r="E22" s="27">
        <v>5.7251690000000002</v>
      </c>
      <c r="F22" s="27">
        <v>19.162019999999998</v>
      </c>
      <c r="G22" s="27">
        <v>10.164509000000001</v>
      </c>
      <c r="H22" s="28">
        <v>43.148673000000002</v>
      </c>
      <c r="J22" s="145"/>
      <c r="K22" s="154"/>
    </row>
    <row r="23" spans="1:11" ht="11.45" customHeight="1" x14ac:dyDescent="0.2">
      <c r="A23" s="146"/>
      <c r="B23" s="50" t="s">
        <v>526</v>
      </c>
      <c r="C23" s="27">
        <v>10397.751229</v>
      </c>
      <c r="D23" s="27">
        <v>10652.126141999999</v>
      </c>
      <c r="E23" s="27">
        <v>36606.924270000003</v>
      </c>
      <c r="F23" s="27">
        <v>23303.361116</v>
      </c>
      <c r="G23" s="27">
        <v>4787.1437310000001</v>
      </c>
      <c r="H23" s="28">
        <v>5373.7798780000003</v>
      </c>
      <c r="J23" s="145"/>
      <c r="K23" s="154"/>
    </row>
    <row r="24" spans="1:11" ht="11.45" customHeight="1" x14ac:dyDescent="0.2">
      <c r="A24" s="146"/>
      <c r="B24" s="50" t="s">
        <v>527</v>
      </c>
      <c r="C24" s="27">
        <v>59.334591000000003</v>
      </c>
      <c r="D24" s="27">
        <v>20.425395000000002</v>
      </c>
      <c r="E24" s="27">
        <v>82.045490000000001</v>
      </c>
      <c r="F24" s="27">
        <v>102.001419</v>
      </c>
      <c r="G24" s="27">
        <v>25.924403999999999</v>
      </c>
      <c r="H24" s="28">
        <v>12.251426</v>
      </c>
      <c r="J24" s="145"/>
      <c r="K24" s="154"/>
    </row>
    <row r="25" spans="1:11" ht="11.45" customHeight="1" x14ac:dyDescent="0.2">
      <c r="A25" s="146"/>
      <c r="B25" s="50" t="s">
        <v>528</v>
      </c>
      <c r="C25" s="27">
        <v>249.699027</v>
      </c>
      <c r="D25" s="27">
        <v>3210.3938589999998</v>
      </c>
      <c r="E25" s="27">
        <v>2612.980305</v>
      </c>
      <c r="F25" s="27">
        <v>3798.745226</v>
      </c>
      <c r="G25" s="27">
        <v>932.88395000000003</v>
      </c>
      <c r="H25" s="28">
        <v>937.05051400000002</v>
      </c>
      <c r="J25" s="144"/>
      <c r="K25" s="154"/>
    </row>
    <row r="26" spans="1:11" ht="11.45" customHeight="1" x14ac:dyDescent="0.2">
      <c r="A26" s="146"/>
      <c r="B26" s="50" t="s">
        <v>529</v>
      </c>
      <c r="C26" s="27">
        <v>179.131935</v>
      </c>
      <c r="D26" s="27">
        <v>255.30496400000001</v>
      </c>
      <c r="E26" s="27">
        <v>164.02847700000001</v>
      </c>
      <c r="F26" s="27">
        <v>285.589089</v>
      </c>
      <c r="G26" s="27">
        <v>63.281139000000003</v>
      </c>
      <c r="H26" s="28">
        <v>12.32718</v>
      </c>
      <c r="J26" s="145"/>
      <c r="K26" s="154"/>
    </row>
    <row r="27" spans="1:11" ht="11.45" customHeight="1" x14ac:dyDescent="0.2">
      <c r="A27" s="146"/>
      <c r="B27" s="50" t="s">
        <v>530</v>
      </c>
      <c r="C27" s="27"/>
      <c r="D27" s="27"/>
      <c r="E27" s="27"/>
      <c r="F27" s="27"/>
      <c r="G27" s="27"/>
      <c r="H27" s="28"/>
      <c r="J27" s="145"/>
      <c r="K27" s="154"/>
    </row>
    <row r="28" spans="1:11" ht="11.45" customHeight="1" x14ac:dyDescent="0.2">
      <c r="A28" s="146"/>
      <c r="B28" s="50" t="s">
        <v>531</v>
      </c>
      <c r="C28" s="27">
        <v>400.06820499999998</v>
      </c>
      <c r="D28" s="27">
        <v>220.23850300000001</v>
      </c>
      <c r="E28" s="27">
        <v>105.327472</v>
      </c>
      <c r="F28" s="27">
        <v>115.184263</v>
      </c>
      <c r="G28" s="27">
        <v>77.357192999999995</v>
      </c>
      <c r="H28" s="28">
        <v>125.93561200000001</v>
      </c>
      <c r="J28" s="145"/>
      <c r="K28" s="154"/>
    </row>
    <row r="29" spans="1:11" ht="11.45" customHeight="1" x14ac:dyDescent="0.2">
      <c r="A29" s="146"/>
      <c r="B29" s="50" t="s">
        <v>532</v>
      </c>
      <c r="C29" s="27">
        <v>18.478738</v>
      </c>
      <c r="D29" s="27">
        <v>1083.72138</v>
      </c>
      <c r="E29" s="27">
        <v>217.59132600000001</v>
      </c>
      <c r="F29" s="27">
        <v>225.321123</v>
      </c>
      <c r="G29" s="27">
        <v>182.523563</v>
      </c>
      <c r="H29" s="28">
        <v>473.714406</v>
      </c>
      <c r="J29" s="145"/>
      <c r="K29" s="154"/>
    </row>
    <row r="30" spans="1:11" ht="11.45" customHeight="1" x14ac:dyDescent="0.2">
      <c r="A30" s="146"/>
      <c r="B30" s="50" t="s">
        <v>533</v>
      </c>
      <c r="C30" s="27">
        <v>6142.9490320000004</v>
      </c>
      <c r="D30" s="27">
        <v>10954.059971000001</v>
      </c>
      <c r="E30" s="27">
        <v>9357.9956110000003</v>
      </c>
      <c r="F30" s="27">
        <v>14663.566074</v>
      </c>
      <c r="G30" s="27">
        <v>4477.4901579999996</v>
      </c>
      <c r="H30" s="28">
        <v>3099.9226050000002</v>
      </c>
      <c r="J30" s="145"/>
      <c r="K30" s="154"/>
    </row>
    <row r="31" spans="1:11" ht="11.45" customHeight="1" x14ac:dyDescent="0.2">
      <c r="A31" s="146"/>
      <c r="B31" s="50" t="s">
        <v>534</v>
      </c>
      <c r="C31" s="27">
        <v>2576.392824</v>
      </c>
      <c r="D31" s="27">
        <v>2093.1356609999998</v>
      </c>
      <c r="E31" s="27">
        <v>2863.0283890000001</v>
      </c>
      <c r="F31" s="27">
        <v>6775.2182599999996</v>
      </c>
      <c r="G31" s="27">
        <v>1383.8741110000001</v>
      </c>
      <c r="H31" s="28">
        <v>1370.5616520000001</v>
      </c>
      <c r="J31" s="145"/>
      <c r="K31" s="154"/>
    </row>
    <row r="32" spans="1:11" ht="11.45" customHeight="1" x14ac:dyDescent="0.2">
      <c r="B32" s="50" t="s">
        <v>536</v>
      </c>
      <c r="C32" s="27">
        <v>6.4200000000000004E-3</v>
      </c>
      <c r="D32" s="27">
        <v>0.582542</v>
      </c>
      <c r="E32" s="27">
        <v>5.8037219999999996</v>
      </c>
      <c r="F32" s="27">
        <v>13.68609</v>
      </c>
      <c r="G32" s="27">
        <v>5.7741239999999996</v>
      </c>
      <c r="H32" s="28">
        <v>0.35314800000000002</v>
      </c>
      <c r="J32" s="145"/>
      <c r="K32" s="154"/>
    </row>
    <row r="33" spans="1:11" ht="11.45" customHeight="1" x14ac:dyDescent="0.2">
      <c r="B33" s="50" t="s">
        <v>537</v>
      </c>
      <c r="C33" s="27">
        <v>262.66412200000002</v>
      </c>
      <c r="D33" s="27">
        <v>6245.4487019999997</v>
      </c>
      <c r="E33" s="27">
        <v>7072.4451200000003</v>
      </c>
      <c r="F33" s="27">
        <v>5810.1082800000004</v>
      </c>
      <c r="G33" s="27">
        <v>577.51451099999997</v>
      </c>
      <c r="H33" s="28">
        <v>106.43614700000001</v>
      </c>
      <c r="J33" s="145"/>
      <c r="K33" s="154"/>
    </row>
    <row r="34" spans="1:11" ht="11.45" customHeight="1" x14ac:dyDescent="0.2">
      <c r="B34" s="50" t="s">
        <v>538</v>
      </c>
      <c r="C34" s="27">
        <v>309.92591599999997</v>
      </c>
      <c r="D34" s="27">
        <v>229.67468299999999</v>
      </c>
      <c r="E34" s="27">
        <v>322.58925699999998</v>
      </c>
      <c r="F34" s="27">
        <v>454.44614000000001</v>
      </c>
      <c r="G34" s="27">
        <v>217.34155999999999</v>
      </c>
      <c r="H34" s="28">
        <v>142.58559299999999</v>
      </c>
      <c r="J34" s="144"/>
      <c r="K34" s="154"/>
    </row>
    <row r="35" spans="1:11" ht="11.45" customHeight="1" x14ac:dyDescent="0.2">
      <c r="B35" s="50" t="s">
        <v>539</v>
      </c>
      <c r="C35" s="27">
        <v>0</v>
      </c>
      <c r="D35" s="27">
        <v>6.4999999999999994E-5</v>
      </c>
      <c r="E35" s="27">
        <v>0.51077600000000001</v>
      </c>
      <c r="F35" s="27">
        <v>0.22664999999999999</v>
      </c>
      <c r="G35" s="27">
        <v>2.2170480000000001</v>
      </c>
      <c r="H35" s="28">
        <v>0.30420700000000001</v>
      </c>
      <c r="J35" s="145"/>
      <c r="K35" s="154"/>
    </row>
    <row r="36" spans="1:11" ht="11.45" customHeight="1" x14ac:dyDescent="0.2">
      <c r="B36" s="50" t="s">
        <v>540</v>
      </c>
      <c r="C36" s="27">
        <v>6.4244019999999997</v>
      </c>
      <c r="D36" s="27">
        <v>188.270781</v>
      </c>
      <c r="E36" s="27">
        <v>547.08157500000004</v>
      </c>
      <c r="F36" s="27">
        <v>430.528029</v>
      </c>
      <c r="G36" s="27">
        <v>320.90889600000003</v>
      </c>
      <c r="H36" s="28">
        <v>276.20035000000001</v>
      </c>
      <c r="J36" s="145"/>
      <c r="K36" s="154"/>
    </row>
    <row r="37" spans="1:11" ht="11.45" customHeight="1" x14ac:dyDescent="0.2">
      <c r="B37" s="50" t="s">
        <v>541</v>
      </c>
      <c r="C37" s="27">
        <v>152.48467299999999</v>
      </c>
      <c r="D37" s="27">
        <v>56.060448000000001</v>
      </c>
      <c r="E37" s="27">
        <v>97.115769999999998</v>
      </c>
      <c r="F37" s="27">
        <v>646.93580599999996</v>
      </c>
      <c r="G37" s="27">
        <v>118.166304</v>
      </c>
      <c r="H37" s="28">
        <v>62.416759999999996</v>
      </c>
      <c r="J37" s="145"/>
      <c r="K37" s="154"/>
    </row>
    <row r="38" spans="1:11" ht="11.45" customHeight="1" x14ac:dyDescent="0.2">
      <c r="B38" s="50" t="s">
        <v>542</v>
      </c>
      <c r="C38" s="27">
        <v>0.34290599999999999</v>
      </c>
      <c r="D38" s="27">
        <v>113.411438</v>
      </c>
      <c r="E38" s="27">
        <v>330.962469</v>
      </c>
      <c r="F38" s="27">
        <v>354.93714</v>
      </c>
      <c r="G38" s="27">
        <v>78.478211999999999</v>
      </c>
      <c r="H38" s="28">
        <v>71.826200999999998</v>
      </c>
      <c r="J38" s="145"/>
      <c r="K38" s="154"/>
    </row>
    <row r="39" spans="1:11" ht="11.45" customHeight="1" x14ac:dyDescent="0.2">
      <c r="B39" s="50" t="s">
        <v>543</v>
      </c>
      <c r="C39" s="27">
        <v>12.690961</v>
      </c>
      <c r="D39" s="27">
        <v>57.534516000000004</v>
      </c>
      <c r="E39" s="27">
        <v>182.807535</v>
      </c>
      <c r="F39" s="27">
        <v>277.16071099999999</v>
      </c>
      <c r="G39" s="27">
        <v>178.13984099999999</v>
      </c>
      <c r="H39" s="28">
        <v>143.58067700000001</v>
      </c>
      <c r="J39" s="145"/>
      <c r="K39" s="154"/>
    </row>
    <row r="40" spans="1:11" ht="11.45" customHeight="1" x14ac:dyDescent="0.2">
      <c r="B40" s="50" t="s">
        <v>544</v>
      </c>
      <c r="C40" s="27">
        <v>19.223596000000001</v>
      </c>
      <c r="D40" s="27">
        <v>63.817093</v>
      </c>
      <c r="E40" s="27">
        <v>486.19661200000002</v>
      </c>
      <c r="F40" s="27">
        <v>414.95386500000001</v>
      </c>
      <c r="G40" s="27">
        <v>72.943979999999996</v>
      </c>
      <c r="H40" s="28">
        <v>57.470885000000003</v>
      </c>
      <c r="J40" s="145"/>
      <c r="K40" s="154"/>
    </row>
    <row r="41" spans="1:11" ht="11.45" customHeight="1" x14ac:dyDescent="0.2">
      <c r="B41" s="50" t="s">
        <v>545</v>
      </c>
      <c r="C41" s="27">
        <v>22.024350999999999</v>
      </c>
      <c r="D41" s="27">
        <v>233.894982</v>
      </c>
      <c r="E41" s="27">
        <v>136.11812900000001</v>
      </c>
      <c r="F41" s="27">
        <v>309.38021800000001</v>
      </c>
      <c r="G41" s="27">
        <v>115.18980000000001</v>
      </c>
      <c r="H41" s="28">
        <v>64.612894999999995</v>
      </c>
      <c r="J41" s="145"/>
      <c r="K41" s="154"/>
    </row>
    <row r="42" spans="1:11" ht="11.45" customHeight="1" x14ac:dyDescent="0.2">
      <c r="A42" s="85"/>
      <c r="B42" s="50" t="s">
        <v>546</v>
      </c>
      <c r="C42" s="27">
        <v>390.903976</v>
      </c>
      <c r="D42" s="27">
        <v>260.79556300000002</v>
      </c>
      <c r="E42" s="27">
        <v>286.11874399999999</v>
      </c>
      <c r="F42" s="27">
        <v>218.26503700000001</v>
      </c>
      <c r="G42" s="27">
        <v>62.916815999999997</v>
      </c>
      <c r="H42" s="28">
        <v>120.27328</v>
      </c>
      <c r="J42" s="145"/>
      <c r="K42" s="154"/>
    </row>
    <row r="43" spans="1:11" ht="11.45" customHeight="1" x14ac:dyDescent="0.2">
      <c r="A43" s="85"/>
      <c r="B43" s="50" t="s">
        <v>547</v>
      </c>
      <c r="C43" s="27">
        <v>3.505204</v>
      </c>
      <c r="D43" s="27">
        <v>47.873019999999997</v>
      </c>
      <c r="E43" s="27">
        <v>9.3053500000000007</v>
      </c>
      <c r="F43" s="27">
        <v>12.358513</v>
      </c>
      <c r="G43" s="27">
        <v>12.030186</v>
      </c>
      <c r="H43" s="28">
        <v>9.4634809999999998</v>
      </c>
      <c r="J43" s="145"/>
      <c r="K43" s="154"/>
    </row>
    <row r="44" spans="1:11" ht="11.45" customHeight="1" x14ac:dyDescent="0.2">
      <c r="A44" s="146"/>
      <c r="B44" s="50" t="s">
        <v>548</v>
      </c>
      <c r="C44" s="27">
        <v>0.24748000000000001</v>
      </c>
      <c r="D44" s="27">
        <v>1.567534</v>
      </c>
      <c r="E44" s="27">
        <v>6.2366320000000002</v>
      </c>
      <c r="F44" s="27">
        <v>6.7701419999999999</v>
      </c>
      <c r="G44" s="27">
        <v>5.9867290000000004</v>
      </c>
      <c r="H44" s="28">
        <v>1.7645310000000001</v>
      </c>
      <c r="J44" s="144"/>
      <c r="K44" s="154"/>
    </row>
    <row r="45" spans="1:11" ht="11.45" customHeight="1" x14ac:dyDescent="0.2">
      <c r="A45" s="146"/>
      <c r="B45" s="50" t="s">
        <v>550</v>
      </c>
      <c r="C45" s="27">
        <v>148.50777099999999</v>
      </c>
      <c r="D45" s="27">
        <v>21.637346000000001</v>
      </c>
      <c r="E45" s="27">
        <v>0.71659799999999996</v>
      </c>
      <c r="F45" s="27">
        <v>8.9300870000000003</v>
      </c>
      <c r="G45" s="27">
        <v>5.6627369999999999</v>
      </c>
      <c r="H45" s="28">
        <v>4.7184819999999998</v>
      </c>
      <c r="J45" s="144"/>
      <c r="K45" s="154"/>
    </row>
    <row r="46" spans="1:11" ht="11.45" customHeight="1" x14ac:dyDescent="0.2">
      <c r="A46" s="146"/>
      <c r="B46" s="50" t="s">
        <v>551</v>
      </c>
      <c r="C46" s="27">
        <v>12398.51467</v>
      </c>
      <c r="D46" s="27">
        <v>38847.197463999997</v>
      </c>
      <c r="E46" s="27">
        <v>54595.573837000004</v>
      </c>
      <c r="F46" s="27">
        <v>80018.156845000005</v>
      </c>
      <c r="G46" s="27">
        <v>12669.349118</v>
      </c>
      <c r="H46" s="28">
        <v>9055.1591260000005</v>
      </c>
      <c r="K46" s="154"/>
    </row>
    <row r="47" spans="1:11" ht="11.45" customHeight="1" x14ac:dyDescent="0.2">
      <c r="A47" s="146"/>
      <c r="B47" s="50" t="s">
        <v>552</v>
      </c>
      <c r="C47" s="27">
        <v>0.135162</v>
      </c>
      <c r="D47" s="27">
        <v>3.0058999999999999E-2</v>
      </c>
      <c r="E47" s="27">
        <v>0.42028500000000002</v>
      </c>
      <c r="F47" s="27">
        <v>1.3540000000000001</v>
      </c>
      <c r="G47" s="27">
        <v>0.75617299999999998</v>
      </c>
      <c r="H47" s="28">
        <v>2.8293729999999999</v>
      </c>
      <c r="K47" s="154"/>
    </row>
    <row r="48" spans="1:11" ht="11.45" customHeight="1" x14ac:dyDescent="0.2">
      <c r="A48" s="146"/>
      <c r="B48" s="50" t="s">
        <v>554</v>
      </c>
      <c r="C48" s="27">
        <v>88.224560999999994</v>
      </c>
      <c r="D48" s="27">
        <v>1520.036955</v>
      </c>
      <c r="E48" s="27">
        <v>255.93210199999999</v>
      </c>
      <c r="F48" s="27">
        <v>161.85432399999999</v>
      </c>
      <c r="G48" s="27">
        <v>83.806696000000002</v>
      </c>
      <c r="H48" s="28">
        <v>100.829005</v>
      </c>
      <c r="K48" s="154"/>
    </row>
    <row r="49" spans="1:11" ht="11.45" customHeight="1" x14ac:dyDescent="0.2">
      <c r="A49" s="146"/>
      <c r="B49" s="50" t="s">
        <v>555</v>
      </c>
      <c r="C49" s="27">
        <v>218.43786</v>
      </c>
      <c r="D49" s="27">
        <v>773.202493</v>
      </c>
      <c r="E49" s="27">
        <v>1304.842003</v>
      </c>
      <c r="F49" s="27">
        <v>2020.3448860000001</v>
      </c>
      <c r="G49" s="27">
        <v>360.179619</v>
      </c>
      <c r="H49" s="28">
        <v>681.88830700000005</v>
      </c>
      <c r="K49" s="154"/>
    </row>
    <row r="50" spans="1:11" ht="11.45" customHeight="1" x14ac:dyDescent="0.2">
      <c r="A50" s="146"/>
      <c r="B50" s="50" t="s">
        <v>556</v>
      </c>
      <c r="C50" s="27">
        <v>44.127757000000003</v>
      </c>
      <c r="D50" s="27">
        <v>103.094149</v>
      </c>
      <c r="E50" s="27">
        <v>608.02017499999999</v>
      </c>
      <c r="F50" s="27">
        <v>763.13771999999994</v>
      </c>
      <c r="G50" s="27">
        <v>114.035719</v>
      </c>
      <c r="H50" s="28">
        <v>121.399154</v>
      </c>
      <c r="K50" s="154"/>
    </row>
    <row r="51" spans="1:11" ht="11.45" customHeight="1" x14ac:dyDescent="0.2">
      <c r="A51" s="146"/>
      <c r="B51" s="50" t="s">
        <v>557</v>
      </c>
      <c r="C51" s="27">
        <v>6473.4687679999997</v>
      </c>
      <c r="D51" s="27">
        <v>5047.238507</v>
      </c>
      <c r="E51" s="27">
        <v>7593.6353220000001</v>
      </c>
      <c r="F51" s="27">
        <v>13151.982072000001</v>
      </c>
      <c r="G51" s="27">
        <v>3091.588041</v>
      </c>
      <c r="H51" s="28">
        <v>2049.4132300000001</v>
      </c>
      <c r="K51" s="154"/>
    </row>
    <row r="52" spans="1:11" ht="11.45" customHeight="1" x14ac:dyDescent="0.2">
      <c r="B52" s="50" t="s">
        <v>558</v>
      </c>
      <c r="C52" s="27">
        <v>0</v>
      </c>
      <c r="D52" s="27">
        <v>210.21372700000001</v>
      </c>
      <c r="E52" s="27">
        <v>601.75108399999999</v>
      </c>
      <c r="F52" s="27">
        <v>1070.5770070000001</v>
      </c>
      <c r="G52" s="27">
        <v>362.45146599999998</v>
      </c>
      <c r="H52" s="28">
        <v>387.33880699999997</v>
      </c>
      <c r="K52" s="154"/>
    </row>
    <row r="53" spans="1:11" ht="11.45" customHeight="1" x14ac:dyDescent="0.2">
      <c r="B53" s="50" t="s">
        <v>559</v>
      </c>
      <c r="C53" s="27">
        <v>51.505529000000003</v>
      </c>
      <c r="D53" s="27">
        <v>297.26453199999997</v>
      </c>
      <c r="E53" s="27">
        <v>94.623125000000002</v>
      </c>
      <c r="F53" s="27">
        <v>156.44793100000001</v>
      </c>
      <c r="G53" s="27">
        <v>39.820174999999999</v>
      </c>
      <c r="H53" s="28">
        <v>79.496618999999995</v>
      </c>
      <c r="K53" s="154"/>
    </row>
    <row r="54" spans="1:11" x14ac:dyDescent="0.2">
      <c r="B54" s="50" t="s">
        <v>560</v>
      </c>
      <c r="C54" s="27">
        <v>1379.6598260000001</v>
      </c>
      <c r="D54" s="27">
        <v>1478.550113</v>
      </c>
      <c r="E54" s="27">
        <v>551.763734</v>
      </c>
      <c r="F54" s="27">
        <v>419.50670200000002</v>
      </c>
      <c r="G54" s="27">
        <v>163.01389399999999</v>
      </c>
      <c r="H54" s="28">
        <v>817.64001299999995</v>
      </c>
      <c r="K54" s="154"/>
    </row>
    <row r="55" spans="1:11" ht="13.5" customHeight="1" x14ac:dyDescent="0.2">
      <c r="B55" s="50" t="s">
        <v>561</v>
      </c>
      <c r="C55" s="27">
        <v>132912.10245800001</v>
      </c>
      <c r="D55" s="27">
        <v>253088.215019</v>
      </c>
      <c r="E55" s="27">
        <v>322639.80504399998</v>
      </c>
      <c r="F55" s="27">
        <v>291449.39349699998</v>
      </c>
      <c r="G55" s="27">
        <v>55071.399514999997</v>
      </c>
      <c r="H55" s="28">
        <v>26022.211243000002</v>
      </c>
      <c r="K55" s="154"/>
    </row>
    <row r="56" spans="1:11" ht="15.75" customHeight="1" x14ac:dyDescent="0.2">
      <c r="A56" s="85"/>
      <c r="B56" s="81" t="s">
        <v>562</v>
      </c>
      <c r="C56" s="82">
        <v>88806.999859999996</v>
      </c>
      <c r="D56" s="82">
        <v>110886.651852</v>
      </c>
      <c r="E56" s="82">
        <v>174145.42744299999</v>
      </c>
      <c r="F56" s="82">
        <v>136570.21059</v>
      </c>
      <c r="G56" s="82">
        <v>24385.055479999999</v>
      </c>
      <c r="H56" s="83">
        <v>11685.518407</v>
      </c>
      <c r="K56" s="154"/>
    </row>
    <row r="57" spans="1:11" ht="39" customHeight="1" x14ac:dyDescent="0.2">
      <c r="A57" s="147" t="s">
        <v>3</v>
      </c>
      <c r="B57" s="470" t="s">
        <v>491</v>
      </c>
      <c r="C57" s="470"/>
      <c r="D57" s="470"/>
      <c r="E57" s="470"/>
      <c r="F57" s="470"/>
      <c r="G57" s="470"/>
      <c r="H57" s="470"/>
      <c r="I57" s="69"/>
    </row>
  </sheetData>
  <mergeCells count="1">
    <mergeCell ref="B57:H57"/>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K57"/>
  <sheetViews>
    <sheetView showGridLines="0" zoomScaleNormal="100" zoomScaleSheetLayoutView="100" workbookViewId="0"/>
  </sheetViews>
  <sheetFormatPr defaultColWidth="9.140625" defaultRowHeight="12" x14ac:dyDescent="0.2"/>
  <cols>
    <col min="1" max="1" width="1.7109375" style="68" customWidth="1"/>
    <col min="2" max="2" width="35" style="68" customWidth="1"/>
    <col min="3" max="8" width="10" style="68" customWidth="1"/>
    <col min="9" max="9" width="1.7109375" style="68" customWidth="1"/>
    <col min="10" max="10" width="1.85546875" style="51" customWidth="1"/>
    <col min="11" max="11" width="4.5703125" style="68" bestFit="1" customWidth="1"/>
    <col min="12" max="16384" width="9.140625" style="68"/>
  </cols>
  <sheetData>
    <row r="1" spans="1:11" s="74" customFormat="1" ht="16.5" customHeight="1" x14ac:dyDescent="0.3">
      <c r="A1" s="132"/>
      <c r="B1" s="58" t="s">
        <v>267</v>
      </c>
      <c r="C1" s="58"/>
      <c r="D1" s="58"/>
      <c r="E1" s="58"/>
      <c r="F1" s="58"/>
      <c r="G1" s="58"/>
      <c r="H1" s="58"/>
      <c r="I1" s="66"/>
    </row>
    <row r="2" spans="1:11" s="133" customFormat="1" ht="16.5" customHeight="1" x14ac:dyDescent="0.2">
      <c r="B2" s="133" t="s">
        <v>55</v>
      </c>
      <c r="G2" s="134"/>
      <c r="H2" s="134"/>
    </row>
    <row r="3" spans="1:11" s="85" customFormat="1" ht="21" customHeight="1" x14ac:dyDescent="0.2">
      <c r="A3" s="135"/>
      <c r="B3" s="61" t="s">
        <v>563</v>
      </c>
      <c r="C3" s="60"/>
      <c r="D3" s="60"/>
      <c r="E3" s="60"/>
      <c r="F3" s="60"/>
      <c r="G3" s="60"/>
      <c r="H3" s="67" t="s">
        <v>165</v>
      </c>
      <c r="I3" s="60"/>
      <c r="J3" s="86"/>
    </row>
    <row r="4" spans="1:11" ht="54" customHeight="1" x14ac:dyDescent="0.2">
      <c r="A4" s="137"/>
      <c r="B4" s="138"/>
      <c r="C4" s="151" t="s">
        <v>172</v>
      </c>
      <c r="D4" s="151" t="s">
        <v>179</v>
      </c>
      <c r="E4" s="151" t="s">
        <v>119</v>
      </c>
      <c r="F4" s="151" t="s">
        <v>120</v>
      </c>
      <c r="G4" s="151" t="s">
        <v>121</v>
      </c>
      <c r="H4" s="151" t="s">
        <v>122</v>
      </c>
      <c r="I4" s="69"/>
    </row>
    <row r="5" spans="1:11" ht="11.45" customHeight="1" x14ac:dyDescent="0.25">
      <c r="A5" s="140"/>
      <c r="B5" s="50" t="s">
        <v>507</v>
      </c>
      <c r="C5" s="152">
        <v>0</v>
      </c>
      <c r="D5" s="152">
        <v>0</v>
      </c>
      <c r="E5" s="152">
        <v>0</v>
      </c>
      <c r="F5" s="152">
        <v>0</v>
      </c>
      <c r="G5" s="152">
        <v>0</v>
      </c>
      <c r="H5" s="153">
        <v>0</v>
      </c>
      <c r="J5" s="144"/>
      <c r="K5" s="154"/>
    </row>
    <row r="6" spans="1:11" ht="11.45" customHeight="1" x14ac:dyDescent="0.2">
      <c r="A6" s="85"/>
      <c r="B6" s="50" t="s">
        <v>508</v>
      </c>
      <c r="C6" s="27">
        <v>37486.914840999998</v>
      </c>
      <c r="D6" s="27">
        <v>40951.547937000003</v>
      </c>
      <c r="E6" s="27">
        <v>7283.3157840000003</v>
      </c>
      <c r="F6" s="27">
        <v>11480.951021000001</v>
      </c>
      <c r="G6" s="27">
        <v>5871.2112399999996</v>
      </c>
      <c r="H6" s="28">
        <v>4263.1743319999996</v>
      </c>
      <c r="J6" s="145"/>
      <c r="K6" s="154"/>
    </row>
    <row r="7" spans="1:11" ht="11.45" customHeight="1" x14ac:dyDescent="0.2">
      <c r="A7" s="85"/>
      <c r="B7" s="50" t="s">
        <v>509</v>
      </c>
      <c r="C7" s="27">
        <v>6676.6880490000003</v>
      </c>
      <c r="D7" s="27">
        <v>4376.4348120000004</v>
      </c>
      <c r="E7" s="27">
        <v>1489.1955069999999</v>
      </c>
      <c r="F7" s="27">
        <v>570.48130000000003</v>
      </c>
      <c r="G7" s="27">
        <v>109.112759</v>
      </c>
      <c r="H7" s="28">
        <v>175.219098</v>
      </c>
      <c r="J7" s="145"/>
      <c r="K7" s="154"/>
    </row>
    <row r="8" spans="1:11" ht="11.45" customHeight="1" x14ac:dyDescent="0.2">
      <c r="A8" s="85"/>
      <c r="B8" s="50" t="s">
        <v>510</v>
      </c>
      <c r="C8" s="27">
        <v>322.67169799999999</v>
      </c>
      <c r="D8" s="27">
        <v>610.12021800000002</v>
      </c>
      <c r="E8" s="27">
        <v>133.39633699999999</v>
      </c>
      <c r="F8" s="27">
        <v>102.57931600000001</v>
      </c>
      <c r="G8" s="27">
        <v>29.968547999999998</v>
      </c>
      <c r="H8" s="28">
        <v>44.536239000000002</v>
      </c>
      <c r="J8" s="145"/>
      <c r="K8" s="154"/>
    </row>
    <row r="9" spans="1:11" ht="11.45" customHeight="1" x14ac:dyDescent="0.2">
      <c r="A9" s="85"/>
      <c r="B9" s="50" t="s">
        <v>511</v>
      </c>
      <c r="C9" s="27">
        <v>7243.9900530000004</v>
      </c>
      <c r="D9" s="27">
        <v>18954.233166000002</v>
      </c>
      <c r="E9" s="27">
        <v>4674.5621149999997</v>
      </c>
      <c r="F9" s="27">
        <v>1744.7032429999999</v>
      </c>
      <c r="G9" s="27">
        <v>648.52186600000005</v>
      </c>
      <c r="H9" s="28">
        <v>322.17365999999998</v>
      </c>
      <c r="J9" s="145"/>
      <c r="K9" s="154"/>
    </row>
    <row r="10" spans="1:11" ht="11.45" customHeight="1" x14ac:dyDescent="0.2">
      <c r="A10" s="85"/>
      <c r="B10" s="50" t="s">
        <v>512</v>
      </c>
      <c r="C10" s="27">
        <v>2.5653389999999998</v>
      </c>
      <c r="D10" s="27">
        <v>41.131242</v>
      </c>
      <c r="E10" s="27">
        <v>86.721232999999998</v>
      </c>
      <c r="F10" s="27">
        <v>294.38909100000001</v>
      </c>
      <c r="G10" s="27">
        <v>98.194722999999996</v>
      </c>
      <c r="H10" s="28">
        <v>724.05792399999996</v>
      </c>
      <c r="J10" s="145"/>
      <c r="K10" s="154"/>
    </row>
    <row r="11" spans="1:11" ht="11.45" customHeight="1" x14ac:dyDescent="0.2">
      <c r="A11" s="85"/>
      <c r="B11" s="50" t="s">
        <v>513</v>
      </c>
      <c r="C11" s="27">
        <v>225.54621299999999</v>
      </c>
      <c r="D11" s="27">
        <v>301.59036900000001</v>
      </c>
      <c r="E11" s="27">
        <v>228.582908</v>
      </c>
      <c r="F11" s="27">
        <v>107.364996</v>
      </c>
      <c r="G11" s="27">
        <v>8.4696639999999999</v>
      </c>
      <c r="H11" s="28">
        <v>24.511685</v>
      </c>
      <c r="J11" s="145"/>
      <c r="K11" s="154"/>
    </row>
    <row r="12" spans="1:11" ht="11.45" customHeight="1" x14ac:dyDescent="0.2">
      <c r="A12" s="85"/>
      <c r="B12" s="50" t="s">
        <v>514</v>
      </c>
      <c r="C12" s="27">
        <v>29598.631420000002</v>
      </c>
      <c r="D12" s="27">
        <v>74888.982805000007</v>
      </c>
      <c r="E12" s="27">
        <v>16160.208873</v>
      </c>
      <c r="F12" s="27">
        <v>16279.761511000001</v>
      </c>
      <c r="G12" s="27">
        <v>6550.3734690000001</v>
      </c>
      <c r="H12" s="28">
        <v>1663.887735</v>
      </c>
      <c r="J12" s="145"/>
      <c r="K12" s="154"/>
    </row>
    <row r="13" spans="1:11" ht="11.45" customHeight="1" x14ac:dyDescent="0.2">
      <c r="A13" s="85"/>
      <c r="B13" s="50" t="s">
        <v>515</v>
      </c>
      <c r="C13" s="27">
        <v>24.169615</v>
      </c>
      <c r="D13" s="27">
        <v>150.327696</v>
      </c>
      <c r="E13" s="27">
        <v>466.32453400000003</v>
      </c>
      <c r="F13" s="27">
        <v>447.91936099999998</v>
      </c>
      <c r="G13" s="27">
        <v>119.978078</v>
      </c>
      <c r="H13" s="28">
        <v>97.796458999999999</v>
      </c>
      <c r="J13" s="145"/>
      <c r="K13" s="154"/>
    </row>
    <row r="14" spans="1:11" ht="11.45" customHeight="1" x14ac:dyDescent="0.2">
      <c r="A14" s="85"/>
      <c r="B14" s="50" t="s">
        <v>516</v>
      </c>
      <c r="C14" s="27">
        <v>53399.372242999998</v>
      </c>
      <c r="D14" s="27">
        <v>41872.678346000001</v>
      </c>
      <c r="E14" s="27">
        <v>17244.572394999999</v>
      </c>
      <c r="F14" s="27">
        <v>10634.638325</v>
      </c>
      <c r="G14" s="27">
        <v>6323.4304359999996</v>
      </c>
      <c r="H14" s="28">
        <v>12794.286276000001</v>
      </c>
      <c r="J14" s="145"/>
      <c r="K14" s="154"/>
    </row>
    <row r="15" spans="1:11" ht="11.45" customHeight="1" x14ac:dyDescent="0.25">
      <c r="A15" s="140"/>
      <c r="B15" s="50" t="s">
        <v>517</v>
      </c>
      <c r="C15" s="27">
        <v>3346.9484389999998</v>
      </c>
      <c r="D15" s="27">
        <v>7120.4696549999999</v>
      </c>
      <c r="E15" s="27">
        <v>5351.7103379999999</v>
      </c>
      <c r="F15" s="27">
        <v>4360.6034479999998</v>
      </c>
      <c r="G15" s="27">
        <v>2218.728826</v>
      </c>
      <c r="H15" s="28">
        <v>1998.9012130000001</v>
      </c>
      <c r="J15" s="144"/>
      <c r="K15" s="154"/>
    </row>
    <row r="16" spans="1:11" ht="11.45" customHeight="1" x14ac:dyDescent="0.2">
      <c r="A16" s="146"/>
      <c r="B16" s="50" t="s">
        <v>518</v>
      </c>
      <c r="C16" s="27">
        <v>1.2129369999999999</v>
      </c>
      <c r="D16" s="27">
        <v>43.061028999999998</v>
      </c>
      <c r="E16" s="27">
        <v>57.229461999999998</v>
      </c>
      <c r="F16" s="27">
        <v>89.067240999999996</v>
      </c>
      <c r="G16" s="27">
        <v>35.233932000000003</v>
      </c>
      <c r="H16" s="28">
        <v>67.761916999999997</v>
      </c>
      <c r="J16" s="145"/>
      <c r="K16" s="154"/>
    </row>
    <row r="17" spans="1:11" ht="11.45" customHeight="1" x14ac:dyDescent="0.2">
      <c r="A17" s="146"/>
      <c r="B17" s="1" t="s">
        <v>519</v>
      </c>
      <c r="C17" s="27">
        <v>1250.2869900000001</v>
      </c>
      <c r="D17" s="27">
        <v>3175.221689</v>
      </c>
      <c r="E17" s="27">
        <v>1790.7396450000001</v>
      </c>
      <c r="F17" s="27">
        <v>727.98586</v>
      </c>
      <c r="G17" s="27">
        <v>160.373062</v>
      </c>
      <c r="H17" s="28">
        <v>68.637248999999997</v>
      </c>
      <c r="J17" s="145"/>
      <c r="K17" s="154"/>
    </row>
    <row r="18" spans="1:11" ht="11.45" customHeight="1" x14ac:dyDescent="0.2">
      <c r="A18" s="146"/>
      <c r="B18" s="50" t="s">
        <v>520</v>
      </c>
      <c r="C18" s="27">
        <v>12939.780702</v>
      </c>
      <c r="D18" s="27">
        <v>34110.612076999998</v>
      </c>
      <c r="E18" s="27">
        <v>8136.8126700000003</v>
      </c>
      <c r="F18" s="27">
        <v>6098.3381980000004</v>
      </c>
      <c r="G18" s="27">
        <v>3065.201474</v>
      </c>
      <c r="H18" s="28">
        <v>1161.7147749999999</v>
      </c>
      <c r="J18" s="145"/>
      <c r="K18" s="154"/>
    </row>
    <row r="19" spans="1:11" ht="11.45" customHeight="1" x14ac:dyDescent="0.2">
      <c r="A19" s="146"/>
      <c r="B19" s="50" t="s">
        <v>522</v>
      </c>
      <c r="C19" s="27">
        <v>2513.6917349999999</v>
      </c>
      <c r="D19" s="27">
        <v>2603.275075</v>
      </c>
      <c r="E19" s="27">
        <v>1331.4527009999999</v>
      </c>
      <c r="F19" s="27">
        <v>663.50254800000005</v>
      </c>
      <c r="G19" s="27">
        <v>261.91162700000001</v>
      </c>
      <c r="H19" s="28">
        <v>284.64940999999999</v>
      </c>
      <c r="J19" s="145"/>
      <c r="K19" s="154"/>
    </row>
    <row r="20" spans="1:11" ht="11.45" customHeight="1" x14ac:dyDescent="0.2">
      <c r="A20" s="146"/>
      <c r="B20" s="50" t="s">
        <v>523</v>
      </c>
      <c r="C20" s="27">
        <v>62551.419345000002</v>
      </c>
      <c r="D20" s="27">
        <v>58452.473570000002</v>
      </c>
      <c r="E20" s="27">
        <v>29482.912896999998</v>
      </c>
      <c r="F20" s="27">
        <v>19293.760886</v>
      </c>
      <c r="G20" s="27">
        <v>5911.4256439999999</v>
      </c>
      <c r="H20" s="28">
        <v>3757.4387969999998</v>
      </c>
      <c r="J20" s="145"/>
      <c r="K20" s="154"/>
    </row>
    <row r="21" spans="1:11" ht="11.45" customHeight="1" x14ac:dyDescent="0.2">
      <c r="A21" s="146"/>
      <c r="B21" s="50" t="s">
        <v>524</v>
      </c>
      <c r="C21" s="27">
        <v>82477.887591000006</v>
      </c>
      <c r="D21" s="27">
        <v>102324.46825999999</v>
      </c>
      <c r="E21" s="27">
        <v>31002.314569999999</v>
      </c>
      <c r="F21" s="27">
        <v>23318.184563999999</v>
      </c>
      <c r="G21" s="27">
        <v>9623.8540699999994</v>
      </c>
      <c r="H21" s="28">
        <v>5189.9287359999998</v>
      </c>
      <c r="J21" s="145"/>
      <c r="K21" s="154"/>
    </row>
    <row r="22" spans="1:11" ht="11.45" customHeight="1" x14ac:dyDescent="0.2">
      <c r="A22" s="146"/>
      <c r="B22" s="50" t="s">
        <v>525</v>
      </c>
      <c r="C22" s="27">
        <v>133.79207</v>
      </c>
      <c r="D22" s="27">
        <v>103.314285</v>
      </c>
      <c r="E22" s="27">
        <v>89.909717000000001</v>
      </c>
      <c r="F22" s="27">
        <v>94.626389000000003</v>
      </c>
      <c r="G22" s="27">
        <v>43.312215999999999</v>
      </c>
      <c r="H22" s="28">
        <v>39.990591999999999</v>
      </c>
      <c r="J22" s="145"/>
      <c r="K22" s="154"/>
    </row>
    <row r="23" spans="1:11" ht="11.45" customHeight="1" x14ac:dyDescent="0.2">
      <c r="A23" s="146"/>
      <c r="B23" s="50" t="s">
        <v>526</v>
      </c>
      <c r="C23" s="27">
        <v>275314.068807</v>
      </c>
      <c r="D23" s="27">
        <v>149152.938475</v>
      </c>
      <c r="E23" s="27">
        <v>54077.350079000003</v>
      </c>
      <c r="F23" s="27">
        <v>46012.242163000003</v>
      </c>
      <c r="G23" s="27">
        <v>21577.379540999998</v>
      </c>
      <c r="H23" s="28">
        <v>17564.742141999999</v>
      </c>
      <c r="J23" s="145"/>
      <c r="K23" s="154"/>
    </row>
    <row r="24" spans="1:11" ht="11.45" customHeight="1" x14ac:dyDescent="0.2">
      <c r="A24" s="146"/>
      <c r="B24" s="50" t="s">
        <v>527</v>
      </c>
      <c r="C24" s="27">
        <v>2702.602398</v>
      </c>
      <c r="D24" s="27">
        <v>4521.1964790000002</v>
      </c>
      <c r="E24" s="27">
        <v>1550.3434500000001</v>
      </c>
      <c r="F24" s="27">
        <v>334.39387399999998</v>
      </c>
      <c r="G24" s="27">
        <v>91.235101999999998</v>
      </c>
      <c r="H24" s="28">
        <v>37.521178999999997</v>
      </c>
      <c r="J24" s="145"/>
      <c r="K24" s="154"/>
    </row>
    <row r="25" spans="1:11" ht="11.45" customHeight="1" x14ac:dyDescent="0.2">
      <c r="A25" s="146"/>
      <c r="B25" s="50" t="s">
        <v>528</v>
      </c>
      <c r="C25" s="27">
        <v>9643.6253259999994</v>
      </c>
      <c r="D25" s="27">
        <v>10431.357027</v>
      </c>
      <c r="E25" s="27">
        <v>2076.546515</v>
      </c>
      <c r="F25" s="27">
        <v>2648.8896519999998</v>
      </c>
      <c r="G25" s="27">
        <v>1406.228478</v>
      </c>
      <c r="H25" s="28">
        <v>3052.043643</v>
      </c>
      <c r="J25" s="144"/>
      <c r="K25" s="154"/>
    </row>
    <row r="26" spans="1:11" ht="11.45" customHeight="1" x14ac:dyDescent="0.2">
      <c r="A26" s="146"/>
      <c r="B26" s="50" t="s">
        <v>529</v>
      </c>
      <c r="C26" s="27">
        <v>135.76443499999999</v>
      </c>
      <c r="D26" s="27">
        <v>945.38401099999999</v>
      </c>
      <c r="E26" s="27">
        <v>423.84739200000001</v>
      </c>
      <c r="F26" s="27">
        <v>255.443645</v>
      </c>
      <c r="G26" s="27">
        <v>156.77639500000001</v>
      </c>
      <c r="H26" s="28">
        <v>38.261564999999997</v>
      </c>
      <c r="J26" s="145"/>
      <c r="K26" s="154"/>
    </row>
    <row r="27" spans="1:11" ht="11.45" customHeight="1" x14ac:dyDescent="0.2">
      <c r="A27" s="146"/>
      <c r="B27" s="50" t="s">
        <v>530</v>
      </c>
      <c r="C27" s="27"/>
      <c r="D27" s="27"/>
      <c r="E27" s="27"/>
      <c r="F27" s="27"/>
      <c r="G27" s="27"/>
      <c r="H27" s="28"/>
      <c r="J27" s="145"/>
      <c r="K27" s="154"/>
    </row>
    <row r="28" spans="1:11" ht="11.45" customHeight="1" x14ac:dyDescent="0.2">
      <c r="A28" s="146"/>
      <c r="B28" s="50" t="s">
        <v>531</v>
      </c>
      <c r="C28" s="27">
        <v>1889.8140330000001</v>
      </c>
      <c r="D28" s="27">
        <v>4076.9978430000001</v>
      </c>
      <c r="E28" s="27">
        <v>775.52624400000002</v>
      </c>
      <c r="F28" s="27">
        <v>672.26201200000003</v>
      </c>
      <c r="G28" s="27">
        <v>611.56652099999997</v>
      </c>
      <c r="H28" s="28">
        <v>225.05222499999999</v>
      </c>
      <c r="J28" s="145"/>
      <c r="K28" s="154"/>
    </row>
    <row r="29" spans="1:11" ht="11.45" customHeight="1" x14ac:dyDescent="0.2">
      <c r="A29" s="146"/>
      <c r="B29" s="50" t="s">
        <v>532</v>
      </c>
      <c r="C29" s="27">
        <v>4595.1876890000003</v>
      </c>
      <c r="D29" s="27">
        <v>5065.202663</v>
      </c>
      <c r="E29" s="27">
        <v>1006.947016</v>
      </c>
      <c r="F29" s="27">
        <v>721.75800100000004</v>
      </c>
      <c r="G29" s="27">
        <v>293.46005400000001</v>
      </c>
      <c r="H29" s="28">
        <v>272.18143300000003</v>
      </c>
      <c r="J29" s="145"/>
      <c r="K29" s="154"/>
    </row>
    <row r="30" spans="1:11" ht="11.45" customHeight="1" x14ac:dyDescent="0.2">
      <c r="A30" s="146"/>
      <c r="B30" s="50" t="s">
        <v>533</v>
      </c>
      <c r="C30" s="27">
        <v>69087.192341000002</v>
      </c>
      <c r="D30" s="27">
        <v>98411.717827</v>
      </c>
      <c r="E30" s="27">
        <v>26182.194243000002</v>
      </c>
      <c r="F30" s="27">
        <v>31637.983699</v>
      </c>
      <c r="G30" s="27">
        <v>11436.543974</v>
      </c>
      <c r="H30" s="28">
        <v>7979.4116489999997</v>
      </c>
      <c r="J30" s="145"/>
      <c r="K30" s="154"/>
    </row>
    <row r="31" spans="1:11" ht="11.45" customHeight="1" x14ac:dyDescent="0.2">
      <c r="A31" s="146"/>
      <c r="B31" s="50" t="s">
        <v>534</v>
      </c>
      <c r="C31" s="27">
        <v>9241.1823299999996</v>
      </c>
      <c r="D31" s="27">
        <v>9657.4803389999997</v>
      </c>
      <c r="E31" s="27">
        <v>3747.17101</v>
      </c>
      <c r="F31" s="27">
        <v>6412.0663240000003</v>
      </c>
      <c r="G31" s="27">
        <v>2388.605736</v>
      </c>
      <c r="H31" s="28">
        <v>2360.3619490000001</v>
      </c>
      <c r="J31" s="145"/>
      <c r="K31" s="154"/>
    </row>
    <row r="32" spans="1:11" ht="11.45" customHeight="1" x14ac:dyDescent="0.2">
      <c r="B32" s="50" t="s">
        <v>536</v>
      </c>
      <c r="C32" s="27">
        <v>0.92484699999999997</v>
      </c>
      <c r="D32" s="27">
        <v>9.8950060000000004</v>
      </c>
      <c r="E32" s="27">
        <v>0.78211200000000003</v>
      </c>
      <c r="F32" s="27">
        <v>3.9471150000000002</v>
      </c>
      <c r="G32" s="27">
        <v>3.28302</v>
      </c>
      <c r="H32" s="28">
        <v>5.6818E-2</v>
      </c>
      <c r="J32" s="145"/>
      <c r="K32" s="154"/>
    </row>
    <row r="33" spans="1:11" ht="11.45" customHeight="1" x14ac:dyDescent="0.2">
      <c r="B33" s="50" t="s">
        <v>537</v>
      </c>
      <c r="C33" s="27">
        <v>14937.680710000001</v>
      </c>
      <c r="D33" s="27">
        <v>10963.461354999999</v>
      </c>
      <c r="E33" s="27">
        <v>7175.8501550000001</v>
      </c>
      <c r="F33" s="27">
        <v>6472.6823130000002</v>
      </c>
      <c r="G33" s="27">
        <v>848.822675</v>
      </c>
      <c r="H33" s="28">
        <v>233.38802699999999</v>
      </c>
      <c r="J33" s="145"/>
      <c r="K33" s="154"/>
    </row>
    <row r="34" spans="1:11" ht="11.45" customHeight="1" x14ac:dyDescent="0.2">
      <c r="B34" s="50" t="s">
        <v>538</v>
      </c>
      <c r="C34" s="27">
        <v>7377.7559570000003</v>
      </c>
      <c r="D34" s="27">
        <v>6967.4356029999999</v>
      </c>
      <c r="E34" s="27">
        <v>853.01460399999996</v>
      </c>
      <c r="F34" s="27">
        <v>1086.9601520000001</v>
      </c>
      <c r="G34" s="27">
        <v>762.26641400000005</v>
      </c>
      <c r="H34" s="28">
        <v>722.62226299999998</v>
      </c>
      <c r="J34" s="144"/>
      <c r="K34" s="154"/>
    </row>
    <row r="35" spans="1:11" ht="11.45" customHeight="1" x14ac:dyDescent="0.2">
      <c r="B35" s="50" t="s">
        <v>539</v>
      </c>
      <c r="C35" s="27">
        <v>0</v>
      </c>
      <c r="D35" s="27">
        <v>0.80344499999999996</v>
      </c>
      <c r="E35" s="27">
        <v>6.2252229999999997</v>
      </c>
      <c r="F35" s="27">
        <v>1.2088719999999999</v>
      </c>
      <c r="G35" s="27">
        <v>0</v>
      </c>
      <c r="H35" s="28">
        <v>0</v>
      </c>
      <c r="J35" s="145"/>
      <c r="K35" s="154"/>
    </row>
    <row r="36" spans="1:11" ht="11.45" customHeight="1" x14ac:dyDescent="0.2">
      <c r="B36" s="50" t="s">
        <v>540</v>
      </c>
      <c r="C36" s="27">
        <v>3307.5407100000002</v>
      </c>
      <c r="D36" s="27">
        <v>8407.8154040000009</v>
      </c>
      <c r="E36" s="27">
        <v>858.58500600000002</v>
      </c>
      <c r="F36" s="27">
        <v>950.23577299999999</v>
      </c>
      <c r="G36" s="27">
        <v>419.36103300000002</v>
      </c>
      <c r="H36" s="28">
        <v>493.54104000000001</v>
      </c>
      <c r="J36" s="145"/>
      <c r="K36" s="154"/>
    </row>
    <row r="37" spans="1:11" ht="11.45" customHeight="1" x14ac:dyDescent="0.2">
      <c r="B37" s="50" t="s">
        <v>541</v>
      </c>
      <c r="C37" s="27">
        <v>15975.716573</v>
      </c>
      <c r="D37" s="27">
        <v>27631.219025999999</v>
      </c>
      <c r="E37" s="27">
        <v>6052.3466390000003</v>
      </c>
      <c r="F37" s="27">
        <v>5355.8111859999999</v>
      </c>
      <c r="G37" s="27">
        <v>926.88281600000005</v>
      </c>
      <c r="H37" s="28">
        <v>403.45375899999999</v>
      </c>
      <c r="J37" s="145"/>
      <c r="K37" s="154"/>
    </row>
    <row r="38" spans="1:11" ht="11.45" customHeight="1" x14ac:dyDescent="0.2">
      <c r="B38" s="50" t="s">
        <v>542</v>
      </c>
      <c r="C38" s="27">
        <v>2570.724228</v>
      </c>
      <c r="D38" s="27">
        <v>935.26077199999997</v>
      </c>
      <c r="E38" s="27">
        <v>535.30763899999999</v>
      </c>
      <c r="F38" s="27">
        <v>899.89179200000001</v>
      </c>
      <c r="G38" s="27">
        <v>186.994664</v>
      </c>
      <c r="H38" s="28">
        <v>112.166691</v>
      </c>
      <c r="J38" s="145"/>
      <c r="K38" s="154"/>
    </row>
    <row r="39" spans="1:11" ht="11.45" customHeight="1" x14ac:dyDescent="0.2">
      <c r="B39" s="50" t="s">
        <v>543</v>
      </c>
      <c r="C39" s="27">
        <v>8145.9115469999997</v>
      </c>
      <c r="D39" s="27">
        <v>5051.2104419999996</v>
      </c>
      <c r="E39" s="27">
        <v>2519.125442</v>
      </c>
      <c r="F39" s="27">
        <v>1645.084818</v>
      </c>
      <c r="G39" s="27">
        <v>1722.1833489999999</v>
      </c>
      <c r="H39" s="28">
        <v>322.02803999999998</v>
      </c>
      <c r="J39" s="145"/>
      <c r="K39" s="154"/>
    </row>
    <row r="40" spans="1:11" ht="11.45" customHeight="1" x14ac:dyDescent="0.2">
      <c r="B40" s="50" t="s">
        <v>544</v>
      </c>
      <c r="C40" s="27">
        <v>12.144925000000001</v>
      </c>
      <c r="D40" s="27">
        <v>6.8435689999999996</v>
      </c>
      <c r="E40" s="27">
        <v>7.1166580000000002</v>
      </c>
      <c r="F40" s="27">
        <v>8.6767529999999997</v>
      </c>
      <c r="G40" s="27">
        <v>2.7293759999999998</v>
      </c>
      <c r="H40" s="28">
        <v>4.6478799999999998</v>
      </c>
      <c r="J40" s="145"/>
      <c r="K40" s="154"/>
    </row>
    <row r="41" spans="1:11" ht="11.45" customHeight="1" x14ac:dyDescent="0.2">
      <c r="B41" s="50" t="s">
        <v>545</v>
      </c>
      <c r="C41" s="27">
        <v>468.749774</v>
      </c>
      <c r="D41" s="27">
        <v>508.779225</v>
      </c>
      <c r="E41" s="27">
        <v>262.85771499999998</v>
      </c>
      <c r="F41" s="27">
        <v>174.433335</v>
      </c>
      <c r="G41" s="27">
        <v>126.754898</v>
      </c>
      <c r="H41" s="28">
        <v>173.203227</v>
      </c>
      <c r="J41" s="145"/>
      <c r="K41" s="154"/>
    </row>
    <row r="42" spans="1:11" ht="11.45" customHeight="1" x14ac:dyDescent="0.2">
      <c r="A42" s="85"/>
      <c r="B42" s="50" t="s">
        <v>546</v>
      </c>
      <c r="C42" s="27">
        <v>4445.1792400000004</v>
      </c>
      <c r="D42" s="27">
        <v>2099.1230839999998</v>
      </c>
      <c r="E42" s="27">
        <v>1131.7500050000001</v>
      </c>
      <c r="F42" s="27">
        <v>923.50350200000003</v>
      </c>
      <c r="G42" s="27">
        <v>241.740251</v>
      </c>
      <c r="H42" s="28">
        <v>221.68060299999999</v>
      </c>
      <c r="J42" s="145"/>
      <c r="K42" s="154"/>
    </row>
    <row r="43" spans="1:11" ht="11.45" customHeight="1" x14ac:dyDescent="0.2">
      <c r="A43" s="85"/>
      <c r="B43" s="50" t="s">
        <v>547</v>
      </c>
      <c r="C43" s="27">
        <v>299.36367799999999</v>
      </c>
      <c r="D43" s="27">
        <v>327.82307200000002</v>
      </c>
      <c r="E43" s="27">
        <v>169.93113</v>
      </c>
      <c r="F43" s="27">
        <v>33.013835</v>
      </c>
      <c r="G43" s="27">
        <v>1.5306679999999999</v>
      </c>
      <c r="H43" s="28">
        <v>0.97919</v>
      </c>
      <c r="J43" s="145"/>
      <c r="K43" s="154"/>
    </row>
    <row r="44" spans="1:11" ht="11.45" customHeight="1" x14ac:dyDescent="0.2">
      <c r="A44" s="146"/>
      <c r="B44" s="50" t="s">
        <v>548</v>
      </c>
      <c r="C44" s="27">
        <v>867.16028700000004</v>
      </c>
      <c r="D44" s="27">
        <v>655.98477200000002</v>
      </c>
      <c r="E44" s="27">
        <v>109.168165</v>
      </c>
      <c r="F44" s="27">
        <v>74.009011999999998</v>
      </c>
      <c r="G44" s="27">
        <v>28.784632999999999</v>
      </c>
      <c r="H44" s="28">
        <v>22.329269</v>
      </c>
      <c r="J44" s="144"/>
      <c r="K44" s="154"/>
    </row>
    <row r="45" spans="1:11" ht="11.45" customHeight="1" x14ac:dyDescent="0.2">
      <c r="A45" s="146"/>
      <c r="B45" s="50" t="s">
        <v>550</v>
      </c>
      <c r="C45" s="27">
        <v>362.14352200000002</v>
      </c>
      <c r="D45" s="27">
        <v>1389.2043160000001</v>
      </c>
      <c r="E45" s="27">
        <v>473.06512600000002</v>
      </c>
      <c r="F45" s="27">
        <v>218.340011</v>
      </c>
      <c r="G45" s="27">
        <v>179.96828300000001</v>
      </c>
      <c r="H45" s="28">
        <v>425.44316900000001</v>
      </c>
      <c r="J45" s="144"/>
      <c r="K45" s="154"/>
    </row>
    <row r="46" spans="1:11" ht="11.45" customHeight="1" x14ac:dyDescent="0.2">
      <c r="A46" s="146"/>
      <c r="B46" s="50" t="s">
        <v>551</v>
      </c>
      <c r="C46" s="27">
        <v>135095.368487</v>
      </c>
      <c r="D46" s="27">
        <v>364876.23536400002</v>
      </c>
      <c r="E46" s="27">
        <v>81385.418336000002</v>
      </c>
      <c r="F46" s="27">
        <v>123275.43842400001</v>
      </c>
      <c r="G46" s="27">
        <v>32548.600488</v>
      </c>
      <c r="H46" s="28">
        <v>19101.259166</v>
      </c>
      <c r="K46" s="154"/>
    </row>
    <row r="47" spans="1:11" ht="11.45" customHeight="1" x14ac:dyDescent="0.2">
      <c r="A47" s="146"/>
      <c r="B47" s="50" t="s">
        <v>552</v>
      </c>
      <c r="C47" s="27">
        <v>627.74026800000001</v>
      </c>
      <c r="D47" s="27">
        <v>65.928864000000004</v>
      </c>
      <c r="E47" s="27">
        <v>7.8933619999999998</v>
      </c>
      <c r="F47" s="27">
        <v>0.69867400000000002</v>
      </c>
      <c r="G47" s="27">
        <v>0.78983599999999998</v>
      </c>
      <c r="H47" s="28">
        <v>0.24621299999999999</v>
      </c>
      <c r="K47" s="154"/>
    </row>
    <row r="48" spans="1:11" ht="11.45" customHeight="1" x14ac:dyDescent="0.2">
      <c r="A48" s="146"/>
      <c r="B48" s="50" t="s">
        <v>554</v>
      </c>
      <c r="C48" s="27">
        <v>1621.9383439999999</v>
      </c>
      <c r="D48" s="27">
        <v>8621.7703130000009</v>
      </c>
      <c r="E48" s="27">
        <v>1178.9192439999999</v>
      </c>
      <c r="F48" s="27">
        <v>766.77896799999996</v>
      </c>
      <c r="G48" s="27">
        <v>361.45281999999997</v>
      </c>
      <c r="H48" s="28">
        <v>614.06882499999995</v>
      </c>
      <c r="K48" s="154"/>
    </row>
    <row r="49" spans="1:11" ht="11.45" customHeight="1" x14ac:dyDescent="0.2">
      <c r="A49" s="146"/>
      <c r="B49" s="50" t="s">
        <v>555</v>
      </c>
      <c r="C49" s="27">
        <v>8193.1899880000001</v>
      </c>
      <c r="D49" s="27">
        <v>22836.376447999999</v>
      </c>
      <c r="E49" s="27">
        <v>6161.4651279999998</v>
      </c>
      <c r="F49" s="27">
        <v>4420.8355760000004</v>
      </c>
      <c r="G49" s="27">
        <v>1821.317327</v>
      </c>
      <c r="H49" s="28">
        <v>1369.006588</v>
      </c>
      <c r="K49" s="154"/>
    </row>
    <row r="50" spans="1:11" ht="11.45" customHeight="1" x14ac:dyDescent="0.2">
      <c r="A50" s="146"/>
      <c r="B50" s="50" t="s">
        <v>556</v>
      </c>
      <c r="C50" s="27">
        <v>7587.3202259999998</v>
      </c>
      <c r="D50" s="27">
        <v>14210.355695</v>
      </c>
      <c r="E50" s="27">
        <v>3104.0892229999999</v>
      </c>
      <c r="F50" s="27">
        <v>2684.5295620000002</v>
      </c>
      <c r="G50" s="27">
        <v>2233.464837</v>
      </c>
      <c r="H50" s="28">
        <v>944.53934700000002</v>
      </c>
      <c r="K50" s="154"/>
    </row>
    <row r="51" spans="1:11" ht="11.45" customHeight="1" x14ac:dyDescent="0.2">
      <c r="A51" s="146"/>
      <c r="B51" s="50" t="s">
        <v>557</v>
      </c>
      <c r="C51" s="27">
        <v>27246.475243000001</v>
      </c>
      <c r="D51" s="27">
        <v>119952.763096</v>
      </c>
      <c r="E51" s="27">
        <v>24658.188787999999</v>
      </c>
      <c r="F51" s="27">
        <v>29788.381453000002</v>
      </c>
      <c r="G51" s="27">
        <v>11551.143985000001</v>
      </c>
      <c r="H51" s="28">
        <v>2947.3948180000002</v>
      </c>
      <c r="K51" s="154"/>
    </row>
    <row r="52" spans="1:11" ht="11.45" customHeight="1" x14ac:dyDescent="0.2">
      <c r="B52" s="50" t="s">
        <v>558</v>
      </c>
      <c r="C52" s="27">
        <v>444.12394799999998</v>
      </c>
      <c r="D52" s="27">
        <v>3041.5946520000002</v>
      </c>
      <c r="E52" s="27">
        <v>885.88125500000001</v>
      </c>
      <c r="F52" s="27">
        <v>1456.1665700000001</v>
      </c>
      <c r="G52" s="27">
        <v>764.832043</v>
      </c>
      <c r="H52" s="28">
        <v>728.20865900000001</v>
      </c>
      <c r="K52" s="154"/>
    </row>
    <row r="53" spans="1:11" ht="11.45" customHeight="1" x14ac:dyDescent="0.2">
      <c r="B53" s="50" t="s">
        <v>559</v>
      </c>
      <c r="C53" s="27">
        <v>2789.064171</v>
      </c>
      <c r="D53" s="27">
        <v>2835.4585470000002</v>
      </c>
      <c r="E53" s="27">
        <v>1228.350471</v>
      </c>
      <c r="F53" s="27">
        <v>704.29386999999997</v>
      </c>
      <c r="G53" s="27">
        <v>96.305935000000005</v>
      </c>
      <c r="H53" s="28">
        <v>56.584440000000001</v>
      </c>
      <c r="K53" s="154"/>
    </row>
    <row r="54" spans="1:11" ht="11.45" customHeight="1" x14ac:dyDescent="0.2">
      <c r="B54" s="50" t="s">
        <v>560</v>
      </c>
      <c r="C54" s="27">
        <v>6233.3864819999999</v>
      </c>
      <c r="D54" s="27">
        <v>5328.4374079999998</v>
      </c>
      <c r="E54" s="27">
        <v>2099.223328</v>
      </c>
      <c r="F54" s="27">
        <v>1378.423624</v>
      </c>
      <c r="G54" s="27">
        <v>879.04865099999995</v>
      </c>
      <c r="H54" s="28">
        <v>1034.7791259999999</v>
      </c>
      <c r="K54" s="154"/>
    </row>
    <row r="55" spans="1:11" x14ac:dyDescent="0.2">
      <c r="B55" s="50" t="s">
        <v>561</v>
      </c>
      <c r="C55" s="27">
        <v>544201.34103799996</v>
      </c>
      <c r="D55" s="27">
        <v>657572.99697600002</v>
      </c>
      <c r="E55" s="27">
        <v>241062.86973000001</v>
      </c>
      <c r="F55" s="27">
        <v>235826.61236599999</v>
      </c>
      <c r="G55" s="27">
        <v>64808.141941000002</v>
      </c>
      <c r="H55" s="28">
        <v>29437.243635999999</v>
      </c>
      <c r="K55" s="154"/>
    </row>
    <row r="56" spans="1:11" ht="15.75" customHeight="1" x14ac:dyDescent="0.2">
      <c r="A56" s="85"/>
      <c r="B56" s="81" t="s">
        <v>562</v>
      </c>
      <c r="C56" s="82">
        <v>175973.10249600001</v>
      </c>
      <c r="D56" s="82">
        <v>184687.02455900001</v>
      </c>
      <c r="E56" s="82">
        <v>79761.809747000007</v>
      </c>
      <c r="F56" s="82">
        <v>113440.74881999999</v>
      </c>
      <c r="G56" s="82">
        <v>28368.249823999999</v>
      </c>
      <c r="H56" s="83">
        <v>11333.041823</v>
      </c>
      <c r="K56" s="154"/>
    </row>
    <row r="57" spans="1:11" ht="39" customHeight="1" x14ac:dyDescent="0.2">
      <c r="A57" s="147" t="s">
        <v>3</v>
      </c>
      <c r="B57" s="470" t="s">
        <v>491</v>
      </c>
      <c r="C57" s="470"/>
      <c r="D57" s="470"/>
      <c r="E57" s="470"/>
      <c r="F57" s="470"/>
      <c r="G57" s="470"/>
      <c r="H57" s="470"/>
      <c r="I57" s="69"/>
    </row>
  </sheetData>
  <mergeCells count="1">
    <mergeCell ref="B57:H57"/>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14">
    <pageSetUpPr fitToPage="1"/>
  </sheetPr>
  <dimension ref="A1:N61"/>
  <sheetViews>
    <sheetView showGridLines="0" topLeftCell="AC1" zoomScaleNormal="100" zoomScaleSheetLayoutView="100" workbookViewId="0"/>
  </sheetViews>
  <sheetFormatPr defaultColWidth="9.140625" defaultRowHeight="12" x14ac:dyDescent="0.2"/>
  <cols>
    <col min="1" max="1" width="1.7109375" style="68" customWidth="1"/>
    <col min="2" max="2" width="22.7109375" style="68" customWidth="1"/>
    <col min="3" max="13" width="6.7109375" style="68" customWidth="1"/>
    <col min="14" max="14" width="1.7109375" style="68" customWidth="1"/>
    <col min="15" max="62" width="12" style="68" bestFit="1" customWidth="1"/>
    <col min="63" max="63" width="11" style="68" bestFit="1" customWidth="1"/>
    <col min="64" max="65" width="5.85546875" style="68" bestFit="1" customWidth="1"/>
    <col min="66" max="66" width="12" style="68" bestFit="1" customWidth="1"/>
    <col min="67" max="67" width="10" style="68" bestFit="1" customWidth="1"/>
    <col min="68" max="68" width="11" style="68" bestFit="1" customWidth="1"/>
    <col min="69" max="69" width="9" style="68" bestFit="1" customWidth="1"/>
    <col min="70" max="72" width="10" style="68" bestFit="1" customWidth="1"/>
    <col min="73" max="73" width="11" style="68" bestFit="1" customWidth="1"/>
    <col min="74" max="16384" width="9.140625" style="68"/>
  </cols>
  <sheetData>
    <row r="1" spans="1:14" s="74" customFormat="1" ht="16.5" customHeight="1" x14ac:dyDescent="0.3">
      <c r="A1" s="132"/>
      <c r="B1" s="58" t="s">
        <v>305</v>
      </c>
      <c r="C1" s="76"/>
      <c r="D1" s="76"/>
      <c r="E1" s="76"/>
      <c r="F1" s="76"/>
      <c r="G1" s="76"/>
      <c r="H1" s="76"/>
      <c r="I1" s="76"/>
      <c r="J1" s="76"/>
      <c r="K1" s="76"/>
      <c r="L1" s="76"/>
      <c r="M1" s="76"/>
      <c r="N1" s="66"/>
    </row>
    <row r="2" spans="1:14" s="133" customFormat="1" ht="16.5" customHeight="1" x14ac:dyDescent="0.2">
      <c r="B2" s="133" t="s">
        <v>53</v>
      </c>
      <c r="C2" s="149"/>
      <c r="D2" s="149"/>
      <c r="E2" s="149"/>
      <c r="F2" s="149"/>
      <c r="G2" s="149"/>
      <c r="H2" s="149"/>
      <c r="I2" s="149"/>
      <c r="J2" s="149"/>
      <c r="K2" s="149"/>
      <c r="L2" s="149"/>
      <c r="M2" s="150"/>
    </row>
    <row r="3" spans="1:14" s="85" customFormat="1" ht="21" customHeight="1" x14ac:dyDescent="0.2">
      <c r="A3" s="135"/>
      <c r="B3" s="61" t="s">
        <v>506</v>
      </c>
      <c r="C3" s="61"/>
      <c r="D3" s="61"/>
      <c r="E3" s="61"/>
      <c r="F3" s="61"/>
      <c r="G3" s="61"/>
      <c r="H3" s="61"/>
      <c r="I3" s="61"/>
      <c r="J3" s="61"/>
      <c r="K3" s="61"/>
      <c r="L3" s="61"/>
      <c r="M3" s="136" t="s">
        <v>166</v>
      </c>
      <c r="N3" s="61"/>
    </row>
    <row r="4" spans="1:14" ht="30" customHeight="1" x14ac:dyDescent="0.2">
      <c r="A4" s="137"/>
      <c r="B4" s="138"/>
      <c r="C4" s="148" t="s">
        <v>500</v>
      </c>
      <c r="D4" s="148" t="s">
        <v>501</v>
      </c>
      <c r="E4" s="148" t="s">
        <v>502</v>
      </c>
      <c r="F4" s="148" t="s">
        <v>503</v>
      </c>
      <c r="G4" s="148" t="s">
        <v>504</v>
      </c>
      <c r="H4" s="148" t="s">
        <v>505</v>
      </c>
      <c r="I4" s="148" t="s">
        <v>496</v>
      </c>
      <c r="J4" s="148" t="s">
        <v>497</v>
      </c>
      <c r="K4" s="89" t="s">
        <v>181</v>
      </c>
      <c r="L4" s="88" t="s">
        <v>498</v>
      </c>
      <c r="M4" s="88" t="s">
        <v>474</v>
      </c>
      <c r="N4" s="139"/>
    </row>
    <row r="5" spans="1:14" ht="11.45" customHeight="1" x14ac:dyDescent="0.25">
      <c r="A5" s="140"/>
      <c r="B5" s="50" t="s">
        <v>507</v>
      </c>
      <c r="C5" s="141">
        <v>0</v>
      </c>
      <c r="D5" s="141">
        <v>2.2439700000000005</v>
      </c>
      <c r="E5" s="141">
        <v>0</v>
      </c>
      <c r="F5" s="141">
        <v>0.69587864700000013</v>
      </c>
      <c r="G5" s="141">
        <v>1.1127905200000003</v>
      </c>
      <c r="H5" s="141">
        <v>1.6128496370000001</v>
      </c>
      <c r="I5" s="141">
        <v>1.3596222099999993</v>
      </c>
      <c r="J5" s="141">
        <v>1.3640320880000001</v>
      </c>
      <c r="K5" s="142">
        <v>1.8744247370000016</v>
      </c>
      <c r="L5" s="143">
        <v>0.98099136800000031</v>
      </c>
      <c r="M5" s="143">
        <v>1.3710960910000007</v>
      </c>
      <c r="N5" s="139"/>
    </row>
    <row r="6" spans="1:14" ht="11.45" customHeight="1" x14ac:dyDescent="0.2">
      <c r="A6" s="85"/>
      <c r="B6" s="50" t="s">
        <v>508</v>
      </c>
      <c r="C6" s="27">
        <v>40.538723684000004</v>
      </c>
      <c r="D6" s="27">
        <v>48.311315205</v>
      </c>
      <c r="E6" s="27">
        <v>54.029588234999984</v>
      </c>
      <c r="F6" s="27">
        <v>107.13843066099997</v>
      </c>
      <c r="G6" s="27">
        <v>176.28945097700009</v>
      </c>
      <c r="H6" s="27">
        <v>192.05232347600008</v>
      </c>
      <c r="I6" s="27">
        <v>181.70855253699997</v>
      </c>
      <c r="J6" s="27">
        <v>121.27142074800008</v>
      </c>
      <c r="K6" s="28">
        <v>119.14773097800001</v>
      </c>
      <c r="L6" s="5">
        <v>150.38482450600003</v>
      </c>
      <c r="M6" s="5">
        <v>200.92648123299998</v>
      </c>
    </row>
    <row r="7" spans="1:14" ht="11.45" customHeight="1" x14ac:dyDescent="0.2">
      <c r="A7" s="85"/>
      <c r="B7" s="50" t="s">
        <v>509</v>
      </c>
      <c r="C7" s="27">
        <v>13.481058523000003</v>
      </c>
      <c r="D7" s="27">
        <v>11.755425000000001</v>
      </c>
      <c r="E7" s="27">
        <v>8.3967999999999989</v>
      </c>
      <c r="F7" s="27">
        <v>14.607540534000002</v>
      </c>
      <c r="G7" s="27">
        <v>18.790026637000004</v>
      </c>
      <c r="H7" s="27">
        <v>19.549105588</v>
      </c>
      <c r="I7" s="27">
        <v>15.234755782000006</v>
      </c>
      <c r="J7" s="27">
        <v>18.792178356000004</v>
      </c>
      <c r="K7" s="28">
        <v>15.911450279</v>
      </c>
      <c r="L7" s="5">
        <v>17.218797548000005</v>
      </c>
      <c r="M7" s="5">
        <v>18.227204885000006</v>
      </c>
    </row>
    <row r="8" spans="1:14" ht="11.45" customHeight="1" x14ac:dyDescent="0.2">
      <c r="A8" s="85"/>
      <c r="B8" s="50" t="s">
        <v>510</v>
      </c>
      <c r="C8" s="27">
        <v>3.2386637250000008</v>
      </c>
      <c r="D8" s="27">
        <v>2.5961699999999994</v>
      </c>
      <c r="E8" s="27">
        <v>3.0177000000000005</v>
      </c>
      <c r="F8" s="27">
        <v>2.7035080150000006</v>
      </c>
      <c r="G8" s="27">
        <v>3.1548833330000003</v>
      </c>
      <c r="H8" s="27">
        <v>4.5430249569999983</v>
      </c>
      <c r="I8" s="27">
        <v>9.4574325380000008</v>
      </c>
      <c r="J8" s="27">
        <v>6.4028581260000017</v>
      </c>
      <c r="K8" s="28">
        <v>1.9014735670000003</v>
      </c>
      <c r="L8" s="5">
        <v>1.9801836910000008</v>
      </c>
      <c r="M8" s="5">
        <v>2.3426988629999985</v>
      </c>
    </row>
    <row r="9" spans="1:14" ht="11.45" customHeight="1" x14ac:dyDescent="0.2">
      <c r="A9" s="85"/>
      <c r="B9" s="50" t="s">
        <v>511</v>
      </c>
      <c r="C9" s="27">
        <v>28.521611110999999</v>
      </c>
      <c r="D9" s="27">
        <v>27.336740000000002</v>
      </c>
      <c r="E9" s="27">
        <v>10.447473684000004</v>
      </c>
      <c r="F9" s="27">
        <v>20.79983097600001</v>
      </c>
      <c r="G9" s="27">
        <v>50.064034087999985</v>
      </c>
      <c r="H9" s="27">
        <v>32.523553988000003</v>
      </c>
      <c r="I9" s="27">
        <v>21.596849691000003</v>
      </c>
      <c r="J9" s="27">
        <v>23.04914869600001</v>
      </c>
      <c r="K9" s="28">
        <v>36.011166288999995</v>
      </c>
      <c r="L9" s="5">
        <v>32.430347567999995</v>
      </c>
      <c r="M9" s="5">
        <v>41.46052837499996</v>
      </c>
    </row>
    <row r="10" spans="1:14" ht="11.45" customHeight="1" x14ac:dyDescent="0.2">
      <c r="A10" s="85"/>
      <c r="B10" s="50" t="s">
        <v>512</v>
      </c>
      <c r="C10" s="27">
        <v>0</v>
      </c>
      <c r="D10" s="27">
        <v>5.1269999999999998</v>
      </c>
      <c r="E10" s="27">
        <v>5.5285000000000011</v>
      </c>
      <c r="F10" s="27">
        <v>3.7900175890000005</v>
      </c>
      <c r="G10" s="27">
        <v>5.7615046460000006</v>
      </c>
      <c r="H10" s="27">
        <v>14.093575000000003</v>
      </c>
      <c r="I10" s="27">
        <v>17.203152943000006</v>
      </c>
      <c r="J10" s="27">
        <v>19.747008044999998</v>
      </c>
      <c r="K10" s="28">
        <v>18.766380985000005</v>
      </c>
      <c r="L10" s="5">
        <v>20.984544614000018</v>
      </c>
      <c r="M10" s="5">
        <v>29.655069727000004</v>
      </c>
    </row>
    <row r="11" spans="1:14" ht="11.45" customHeight="1" x14ac:dyDescent="0.2">
      <c r="A11" s="85"/>
      <c r="B11" s="50" t="s">
        <v>513</v>
      </c>
      <c r="C11" s="27">
        <v>0</v>
      </c>
      <c r="D11" s="27">
        <v>0</v>
      </c>
      <c r="E11" s="27">
        <v>0</v>
      </c>
      <c r="F11" s="27">
        <v>0</v>
      </c>
      <c r="G11" s="27">
        <v>0.53599999999999992</v>
      </c>
      <c r="H11" s="27">
        <v>0.8655719999999999</v>
      </c>
      <c r="I11" s="27">
        <v>1.6130839969999995</v>
      </c>
      <c r="J11" s="27">
        <v>1.7668074369999995</v>
      </c>
      <c r="K11" s="28">
        <v>2.0850260279999988</v>
      </c>
      <c r="L11" s="5">
        <v>2.3967062060000002</v>
      </c>
      <c r="M11" s="5">
        <v>4.4758897210000006</v>
      </c>
    </row>
    <row r="12" spans="1:14" ht="11.45" customHeight="1" x14ac:dyDescent="0.2">
      <c r="A12" s="85"/>
      <c r="B12" s="50" t="s">
        <v>514</v>
      </c>
      <c r="C12" s="27">
        <v>30.708421052000006</v>
      </c>
      <c r="D12" s="27">
        <v>37.93838095200001</v>
      </c>
      <c r="E12" s="27">
        <v>44.245249999999999</v>
      </c>
      <c r="F12" s="27">
        <v>59.302500000000009</v>
      </c>
      <c r="G12" s="27">
        <v>64.028350000000003</v>
      </c>
      <c r="H12" s="27">
        <v>61.891880951999987</v>
      </c>
      <c r="I12" s="27">
        <v>64.840704545000037</v>
      </c>
      <c r="J12" s="27">
        <v>85.537904760999979</v>
      </c>
      <c r="K12" s="28">
        <v>109.11672209300004</v>
      </c>
      <c r="L12" s="5">
        <v>171.95164699700007</v>
      </c>
      <c r="M12" s="5">
        <v>242.62155316300007</v>
      </c>
    </row>
    <row r="13" spans="1:14" ht="11.45" customHeight="1" x14ac:dyDescent="0.2">
      <c r="A13" s="85"/>
      <c r="B13" s="50" t="s">
        <v>515</v>
      </c>
      <c r="C13" s="27">
        <v>0</v>
      </c>
      <c r="D13" s="27">
        <v>1.254809523</v>
      </c>
      <c r="E13" s="27">
        <v>2.3279000000000001</v>
      </c>
      <c r="F13" s="27">
        <v>2.4624444110000003</v>
      </c>
      <c r="G13" s="27">
        <v>4.003000000000001</v>
      </c>
      <c r="H13" s="27">
        <v>5.544144341</v>
      </c>
      <c r="I13" s="27">
        <v>11.955633848</v>
      </c>
      <c r="J13" s="27">
        <v>7.4911288800000042</v>
      </c>
      <c r="K13" s="28">
        <v>8.3084814140000027</v>
      </c>
      <c r="L13" s="5">
        <v>9.3414301020000057</v>
      </c>
      <c r="M13" s="5">
        <v>11.409200178000001</v>
      </c>
    </row>
    <row r="14" spans="1:14" ht="11.45" customHeight="1" x14ac:dyDescent="0.2">
      <c r="A14" s="85"/>
      <c r="B14" s="50" t="s">
        <v>516</v>
      </c>
      <c r="C14" s="27">
        <v>0</v>
      </c>
      <c r="D14" s="27">
        <v>0.21134090900000002</v>
      </c>
      <c r="E14" s="27">
        <v>0</v>
      </c>
      <c r="F14" s="27">
        <v>0.58648140400000004</v>
      </c>
      <c r="G14" s="27">
        <v>9.2877616659999997</v>
      </c>
      <c r="H14" s="27">
        <v>19.773953054000007</v>
      </c>
      <c r="I14" s="27">
        <v>44.250515729999982</v>
      </c>
      <c r="J14" s="27">
        <v>72.83255302500001</v>
      </c>
      <c r="K14" s="28">
        <v>136.01668173000002</v>
      </c>
      <c r="L14" s="5">
        <v>152.68819494600004</v>
      </c>
      <c r="M14" s="5">
        <v>235.05033164400015</v>
      </c>
    </row>
    <row r="15" spans="1:14" ht="11.45" customHeight="1" x14ac:dyDescent="0.25">
      <c r="A15" s="140"/>
      <c r="B15" s="50" t="s">
        <v>517</v>
      </c>
      <c r="C15" s="27">
        <v>0</v>
      </c>
      <c r="D15" s="27">
        <v>4.9276809519999993</v>
      </c>
      <c r="E15" s="27">
        <v>4.8402000000000012</v>
      </c>
      <c r="F15" s="27">
        <v>9.4648803180000005</v>
      </c>
      <c r="G15" s="27">
        <v>15.5304</v>
      </c>
      <c r="H15" s="27">
        <v>17.983121378</v>
      </c>
      <c r="I15" s="27">
        <v>26.076493810000006</v>
      </c>
      <c r="J15" s="27">
        <v>26.578251120000008</v>
      </c>
      <c r="K15" s="28">
        <v>29.556472475000014</v>
      </c>
      <c r="L15" s="5">
        <v>32.900458121000021</v>
      </c>
      <c r="M15" s="5">
        <v>45.479097558000014</v>
      </c>
    </row>
    <row r="16" spans="1:14" ht="11.45" customHeight="1" x14ac:dyDescent="0.2">
      <c r="A16" s="146"/>
      <c r="B16" s="50" t="s">
        <v>518</v>
      </c>
      <c r="C16" s="27">
        <v>0</v>
      </c>
      <c r="D16" s="27">
        <v>0</v>
      </c>
      <c r="E16" s="27">
        <v>0.396789473</v>
      </c>
      <c r="F16" s="27">
        <v>0.80192101500000024</v>
      </c>
      <c r="G16" s="27">
        <v>1.8601721880000006</v>
      </c>
      <c r="H16" s="27">
        <v>2.7939519940000004</v>
      </c>
      <c r="I16" s="27">
        <v>3.3428033560000006</v>
      </c>
      <c r="J16" s="27">
        <v>3.8670740660000003</v>
      </c>
      <c r="K16" s="28">
        <v>4.1440263019999994</v>
      </c>
      <c r="L16" s="5">
        <v>4.9314457130000022</v>
      </c>
      <c r="M16" s="5">
        <v>7.2933398869999957</v>
      </c>
    </row>
    <row r="17" spans="1:13" ht="11.45" customHeight="1" x14ac:dyDescent="0.2">
      <c r="A17" s="146"/>
      <c r="B17" s="1" t="s">
        <v>519</v>
      </c>
      <c r="C17" s="27">
        <v>0</v>
      </c>
      <c r="D17" s="27">
        <v>5.1282000000000005</v>
      </c>
      <c r="E17" s="27">
        <v>2.0936500000000007</v>
      </c>
      <c r="F17" s="27">
        <v>2.3834725940000001</v>
      </c>
      <c r="G17" s="27">
        <v>5.0287499999999987</v>
      </c>
      <c r="H17" s="27">
        <v>5.1102004540000001</v>
      </c>
      <c r="I17" s="27">
        <v>4.9115515890000019</v>
      </c>
      <c r="J17" s="27">
        <v>3.8217600909999998</v>
      </c>
      <c r="K17" s="28">
        <v>7.3442380900000046</v>
      </c>
      <c r="L17" s="5">
        <v>5.8526571680000021</v>
      </c>
      <c r="M17" s="5">
        <v>8.8240909130000063</v>
      </c>
    </row>
    <row r="18" spans="1:13" ht="11.45" customHeight="1" x14ac:dyDescent="0.2">
      <c r="A18" s="146"/>
      <c r="B18" s="50" t="s">
        <v>520</v>
      </c>
      <c r="C18" s="27">
        <v>31.810882352000007</v>
      </c>
      <c r="D18" s="27">
        <v>28.045936842000003</v>
      </c>
      <c r="E18" s="27">
        <v>23.814166666000006</v>
      </c>
      <c r="F18" s="27">
        <v>42.089184210000006</v>
      </c>
      <c r="G18" s="27">
        <v>88.178797277000001</v>
      </c>
      <c r="H18" s="27">
        <v>120.46326240800002</v>
      </c>
      <c r="I18" s="27">
        <v>117.42533588700005</v>
      </c>
      <c r="J18" s="27">
        <v>100.82472799899996</v>
      </c>
      <c r="K18" s="28">
        <v>63.369932283999994</v>
      </c>
      <c r="L18" s="5">
        <v>83.064234500999959</v>
      </c>
      <c r="M18" s="5">
        <v>102.04098177100008</v>
      </c>
    </row>
    <row r="19" spans="1:13" ht="11.45" customHeight="1" x14ac:dyDescent="0.2">
      <c r="A19" s="146"/>
      <c r="B19" s="50" t="s">
        <v>521</v>
      </c>
      <c r="C19" s="27">
        <v>0</v>
      </c>
      <c r="D19" s="27">
        <v>0</v>
      </c>
      <c r="E19" s="27">
        <v>0</v>
      </c>
      <c r="F19" s="27">
        <v>0.22854761900000001</v>
      </c>
      <c r="G19" s="27">
        <v>1.2560500000000001</v>
      </c>
      <c r="H19" s="27">
        <v>1.059149047</v>
      </c>
      <c r="I19" s="27">
        <v>9.5038383000000004E-2</v>
      </c>
      <c r="J19" s="27">
        <v>0</v>
      </c>
      <c r="K19" s="28">
        <v>0</v>
      </c>
      <c r="L19" s="5">
        <v>0</v>
      </c>
      <c r="M19" s="5">
        <v>0</v>
      </c>
    </row>
    <row r="20" spans="1:13" ht="11.45" customHeight="1" x14ac:dyDescent="0.2">
      <c r="A20" s="146"/>
      <c r="B20" s="50" t="s">
        <v>522</v>
      </c>
      <c r="C20" s="27">
        <v>5.4195400000000005</v>
      </c>
      <c r="D20" s="27">
        <v>4.4041550000000003</v>
      </c>
      <c r="E20" s="27">
        <v>1.649052631</v>
      </c>
      <c r="F20" s="27">
        <v>1.8322435000000004</v>
      </c>
      <c r="G20" s="27">
        <v>8.3456799600000018</v>
      </c>
      <c r="H20" s="27">
        <v>31.253654999999995</v>
      </c>
      <c r="I20" s="27">
        <v>14.884447253999998</v>
      </c>
      <c r="J20" s="27">
        <v>13.530179819000001</v>
      </c>
      <c r="K20" s="28">
        <v>6.5837694440000076</v>
      </c>
      <c r="L20" s="5">
        <v>7.6707824479999998</v>
      </c>
      <c r="M20" s="5">
        <v>10.069714633000004</v>
      </c>
    </row>
    <row r="21" spans="1:13" ht="11.45" customHeight="1" x14ac:dyDescent="0.2">
      <c r="A21" s="146"/>
      <c r="B21" s="50" t="s">
        <v>523</v>
      </c>
      <c r="C21" s="27">
        <v>61.504447368000001</v>
      </c>
      <c r="D21" s="27">
        <v>77.167214285</v>
      </c>
      <c r="E21" s="27">
        <v>49.6496</v>
      </c>
      <c r="F21" s="27">
        <v>66.548333332999974</v>
      </c>
      <c r="G21" s="27">
        <v>126.76012042900005</v>
      </c>
      <c r="H21" s="27">
        <v>151.62118680900005</v>
      </c>
      <c r="I21" s="27">
        <v>189.87809898099999</v>
      </c>
      <c r="J21" s="27">
        <v>180.60009177600008</v>
      </c>
      <c r="K21" s="28">
        <v>167.12259833799996</v>
      </c>
      <c r="L21" s="5">
        <v>213.729542568</v>
      </c>
      <c r="M21" s="5">
        <v>242.21676911699998</v>
      </c>
    </row>
    <row r="22" spans="1:13" ht="11.45" customHeight="1" x14ac:dyDescent="0.2">
      <c r="A22" s="146"/>
      <c r="B22" s="50" t="s">
        <v>524</v>
      </c>
      <c r="C22" s="27">
        <v>79.153165895000001</v>
      </c>
      <c r="D22" s="27">
        <v>99.600015000000013</v>
      </c>
      <c r="E22" s="27">
        <v>91.455157894000024</v>
      </c>
      <c r="F22" s="27">
        <v>120.44399999999999</v>
      </c>
      <c r="G22" s="27">
        <v>101.37315789399996</v>
      </c>
      <c r="H22" s="27">
        <v>108.59777500000003</v>
      </c>
      <c r="I22" s="27">
        <v>110.88188095200002</v>
      </c>
      <c r="J22" s="27">
        <v>116.38126778299996</v>
      </c>
      <c r="K22" s="28">
        <v>124.44755974100001</v>
      </c>
      <c r="L22" s="5">
        <v>183.93443478099999</v>
      </c>
      <c r="M22" s="5">
        <v>386.07709599599997</v>
      </c>
    </row>
    <row r="23" spans="1:13" ht="11.45" customHeight="1" x14ac:dyDescent="0.2">
      <c r="A23" s="146"/>
      <c r="B23" s="50" t="s">
        <v>525</v>
      </c>
      <c r="C23" s="27">
        <v>3.2983426260000002</v>
      </c>
      <c r="D23" s="27">
        <v>7.1963000000000008</v>
      </c>
      <c r="E23" s="27">
        <v>4.7833157890000013</v>
      </c>
      <c r="F23" s="27">
        <v>4.2730508940000007</v>
      </c>
      <c r="G23" s="27">
        <v>5.0039711480000006</v>
      </c>
      <c r="H23" s="27">
        <v>5.1644632030000004</v>
      </c>
      <c r="I23" s="27">
        <v>2.5289641490000014</v>
      </c>
      <c r="J23" s="27">
        <v>1.0149774660000004</v>
      </c>
      <c r="K23" s="28">
        <v>0.73297341300000007</v>
      </c>
      <c r="L23" s="5">
        <v>0.785783342</v>
      </c>
      <c r="M23" s="5">
        <v>1.065111674</v>
      </c>
    </row>
    <row r="24" spans="1:13" ht="11.45" customHeight="1" x14ac:dyDescent="0.2">
      <c r="A24" s="146"/>
      <c r="B24" s="50" t="s">
        <v>526</v>
      </c>
      <c r="C24" s="27">
        <v>90.91567646999998</v>
      </c>
      <c r="D24" s="27">
        <v>79.889410525999992</v>
      </c>
      <c r="E24" s="27">
        <v>68.351300000000009</v>
      </c>
      <c r="F24" s="27">
        <v>105.98704098699997</v>
      </c>
      <c r="G24" s="27">
        <v>180.95736111100007</v>
      </c>
      <c r="H24" s="27">
        <v>237.568197379</v>
      </c>
      <c r="I24" s="27">
        <v>274.60483354099995</v>
      </c>
      <c r="J24" s="27">
        <v>436.55653423799981</v>
      </c>
      <c r="K24" s="28">
        <v>632.10787922700069</v>
      </c>
      <c r="L24" s="5">
        <v>694.35947080500023</v>
      </c>
      <c r="M24" s="5">
        <v>883.06700640699967</v>
      </c>
    </row>
    <row r="25" spans="1:13" ht="11.45" customHeight="1" x14ac:dyDescent="0.2">
      <c r="A25" s="146"/>
      <c r="B25" s="50" t="s">
        <v>527</v>
      </c>
      <c r="C25" s="27">
        <v>0</v>
      </c>
      <c r="D25" s="27">
        <v>1.447714285</v>
      </c>
      <c r="E25" s="27">
        <v>0.58715000000000006</v>
      </c>
      <c r="F25" s="27">
        <v>2.8273095230000003</v>
      </c>
      <c r="G25" s="27">
        <v>6.8576578939999999</v>
      </c>
      <c r="H25" s="27">
        <v>4.1955268789999991</v>
      </c>
      <c r="I25" s="27">
        <v>3.8540952380000011</v>
      </c>
      <c r="J25" s="27">
        <v>3.3051766460000005</v>
      </c>
      <c r="K25" s="28">
        <v>3.9794988450000011</v>
      </c>
      <c r="L25" s="5">
        <v>6.0973815770000037</v>
      </c>
      <c r="M25" s="5">
        <v>11.833741696999995</v>
      </c>
    </row>
    <row r="26" spans="1:13" ht="11.45" customHeight="1" x14ac:dyDescent="0.2">
      <c r="A26" s="146"/>
      <c r="B26" s="50" t="s">
        <v>528</v>
      </c>
      <c r="C26" s="27">
        <v>0</v>
      </c>
      <c r="D26" s="27">
        <v>2.4454300000000004</v>
      </c>
      <c r="E26" s="27">
        <v>3.4235882349999995</v>
      </c>
      <c r="F26" s="27">
        <v>6.87605545</v>
      </c>
      <c r="G26" s="27">
        <v>38.364557999999995</v>
      </c>
      <c r="H26" s="27">
        <v>27.358406681000005</v>
      </c>
      <c r="I26" s="27">
        <v>31.276333871000006</v>
      </c>
      <c r="J26" s="27">
        <v>34.329895068999996</v>
      </c>
      <c r="K26" s="28">
        <v>39.932364625999988</v>
      </c>
      <c r="L26" s="5">
        <v>53.005062978000026</v>
      </c>
      <c r="M26" s="5">
        <v>86.603210318999999</v>
      </c>
    </row>
    <row r="27" spans="1:13" ht="11.45" customHeight="1" x14ac:dyDescent="0.2">
      <c r="A27" s="146"/>
      <c r="B27" s="50" t="s">
        <v>529</v>
      </c>
      <c r="C27" s="27">
        <v>0</v>
      </c>
      <c r="D27" s="27">
        <v>1.7658526310000002</v>
      </c>
      <c r="E27" s="27">
        <v>3.8746000000000005</v>
      </c>
      <c r="F27" s="27">
        <v>2.3321460729999988</v>
      </c>
      <c r="G27" s="27">
        <v>3.0388824329999995</v>
      </c>
      <c r="H27" s="27">
        <v>3.3813669469999996</v>
      </c>
      <c r="I27" s="27">
        <v>5.010625978000002</v>
      </c>
      <c r="J27" s="27">
        <v>4.6333278859999991</v>
      </c>
      <c r="K27" s="28">
        <v>6.6791700500000015</v>
      </c>
      <c r="L27" s="5">
        <v>5.4550912719999998</v>
      </c>
      <c r="M27" s="5">
        <v>7.0139190899999999</v>
      </c>
    </row>
    <row r="28" spans="1:13" ht="11.45" customHeight="1" x14ac:dyDescent="0.2">
      <c r="A28" s="146"/>
      <c r="B28" s="50" t="s">
        <v>530</v>
      </c>
      <c r="C28" s="27">
        <v>4.9306199990000001</v>
      </c>
      <c r="D28" s="27">
        <v>10.709800000000001</v>
      </c>
      <c r="E28" s="27">
        <v>8.7027894730000011</v>
      </c>
      <c r="F28" s="27">
        <v>7.1646461190000013</v>
      </c>
      <c r="G28" s="27">
        <v>11.376524999999996</v>
      </c>
      <c r="H28" s="27">
        <v>14.578153736000004</v>
      </c>
      <c r="I28" s="27">
        <v>11.393324336000003</v>
      </c>
      <c r="J28" s="27">
        <v>2.197097775</v>
      </c>
      <c r="K28" s="28">
        <v>7.2039293850000039</v>
      </c>
      <c r="L28" s="5"/>
      <c r="M28" s="5"/>
    </row>
    <row r="29" spans="1:13" ht="11.45" customHeight="1" x14ac:dyDescent="0.2">
      <c r="A29" s="146"/>
      <c r="B29" s="50" t="s">
        <v>531</v>
      </c>
      <c r="C29" s="27">
        <v>0</v>
      </c>
      <c r="D29" s="27">
        <v>0</v>
      </c>
      <c r="E29" s="27">
        <v>1.4741</v>
      </c>
      <c r="F29" s="27">
        <v>4.9613684210000004</v>
      </c>
      <c r="G29" s="27">
        <v>8.3554096380000011</v>
      </c>
      <c r="H29" s="27">
        <v>10.016585789000001</v>
      </c>
      <c r="I29" s="27">
        <v>7.8593500000000009</v>
      </c>
      <c r="J29" s="27">
        <v>7.7719466929999976</v>
      </c>
      <c r="K29" s="28">
        <v>7.1262742460000039</v>
      </c>
      <c r="L29" s="5">
        <v>8.2677194440000061</v>
      </c>
      <c r="M29" s="5">
        <v>11.757782873999998</v>
      </c>
    </row>
    <row r="30" spans="1:13" ht="11.45" customHeight="1" x14ac:dyDescent="0.2">
      <c r="A30" s="146"/>
      <c r="B30" s="50" t="s">
        <v>532</v>
      </c>
      <c r="C30" s="27">
        <v>24.182555555000004</v>
      </c>
      <c r="D30" s="27">
        <v>28.550428570999998</v>
      </c>
      <c r="E30" s="27">
        <v>17.572473683999998</v>
      </c>
      <c r="F30" s="27">
        <v>23.471071428000002</v>
      </c>
      <c r="G30" s="27">
        <v>37.553078947000003</v>
      </c>
      <c r="H30" s="27">
        <v>28.601285713999992</v>
      </c>
      <c r="I30" s="27">
        <v>23.693851730000009</v>
      </c>
      <c r="J30" s="27">
        <v>17.789908277999984</v>
      </c>
      <c r="K30" s="28">
        <v>18.781451647000015</v>
      </c>
      <c r="L30" s="5">
        <v>19.484591527000003</v>
      </c>
      <c r="M30" s="5">
        <v>19.817077075</v>
      </c>
    </row>
    <row r="31" spans="1:13" ht="11.45" customHeight="1" x14ac:dyDescent="0.2">
      <c r="A31" s="146"/>
      <c r="B31" s="50" t="s">
        <v>533</v>
      </c>
      <c r="C31" s="27">
        <v>167.68099999999998</v>
      </c>
      <c r="D31" s="27">
        <v>146.26826190399998</v>
      </c>
      <c r="E31" s="27">
        <v>152.70170000000005</v>
      </c>
      <c r="F31" s="27">
        <v>207.40901178300004</v>
      </c>
      <c r="G31" s="27">
        <v>250.22267031099997</v>
      </c>
      <c r="H31" s="27">
        <v>312.32603695200004</v>
      </c>
      <c r="I31" s="27">
        <v>374.21475946200013</v>
      </c>
      <c r="J31" s="27">
        <v>399.0275523840001</v>
      </c>
      <c r="K31" s="28">
        <v>375.5051735990001</v>
      </c>
      <c r="L31" s="5">
        <v>432.52718573400006</v>
      </c>
      <c r="M31" s="5">
        <v>440.23051186000009</v>
      </c>
    </row>
    <row r="32" spans="1:13" ht="11.45" customHeight="1" x14ac:dyDescent="0.2">
      <c r="A32" s="146"/>
      <c r="B32" s="50" t="s">
        <v>534</v>
      </c>
      <c r="C32" s="27">
        <v>0</v>
      </c>
      <c r="D32" s="27">
        <v>3.5574590900000005</v>
      </c>
      <c r="E32" s="27">
        <v>9.809099999999999</v>
      </c>
      <c r="F32" s="27">
        <v>20.528950000000002</v>
      </c>
      <c r="G32" s="27">
        <v>35.235943974000008</v>
      </c>
      <c r="H32" s="27">
        <v>43.823987154000008</v>
      </c>
      <c r="I32" s="27">
        <v>47.520428951000014</v>
      </c>
      <c r="J32" s="27">
        <v>47.813730651000007</v>
      </c>
      <c r="K32" s="28">
        <v>55.316660262999996</v>
      </c>
      <c r="L32" s="5">
        <v>67.745646036999943</v>
      </c>
      <c r="M32" s="5">
        <v>85.718383731999964</v>
      </c>
    </row>
    <row r="33" spans="1:13" ht="11.45" customHeight="1" x14ac:dyDescent="0.2">
      <c r="B33" s="50" t="s">
        <v>535</v>
      </c>
      <c r="C33" s="27">
        <v>0</v>
      </c>
      <c r="D33" s="27">
        <v>0</v>
      </c>
      <c r="E33" s="27">
        <v>0</v>
      </c>
      <c r="F33" s="27">
        <v>2.0378743950000002</v>
      </c>
      <c r="G33" s="27">
        <v>2.5894473680000005</v>
      </c>
      <c r="H33" s="27">
        <v>2.2264499999999998</v>
      </c>
      <c r="I33" s="27">
        <v>2.0336604589999996</v>
      </c>
      <c r="J33" s="27">
        <v>0.59138854599999979</v>
      </c>
      <c r="K33" s="28">
        <v>0.46146375099999998</v>
      </c>
      <c r="L33" s="5">
        <v>0.14512073299999997</v>
      </c>
      <c r="M33" s="5">
        <v>0</v>
      </c>
    </row>
    <row r="34" spans="1:13" ht="11.45" customHeight="1" x14ac:dyDescent="0.2">
      <c r="B34" s="50" t="s">
        <v>536</v>
      </c>
      <c r="C34" s="27">
        <v>0</v>
      </c>
      <c r="D34" s="27">
        <v>0</v>
      </c>
      <c r="E34" s="27">
        <v>0</v>
      </c>
      <c r="F34" s="27">
        <v>1.0468095230000001</v>
      </c>
      <c r="G34" s="27">
        <v>0.96328568999999997</v>
      </c>
      <c r="H34" s="27">
        <v>1.1541796609999999</v>
      </c>
      <c r="I34" s="27">
        <v>0.52780465100000029</v>
      </c>
      <c r="J34" s="27">
        <v>0.23305370600000003</v>
      </c>
      <c r="K34" s="28">
        <v>5.8181948999999997E-2</v>
      </c>
      <c r="L34" s="5">
        <v>4.1658032000000011E-2</v>
      </c>
      <c r="M34" s="5">
        <v>7.0721881E-2</v>
      </c>
    </row>
    <row r="35" spans="1:13" ht="11.45" customHeight="1" x14ac:dyDescent="0.2">
      <c r="B35" s="50" t="s">
        <v>537</v>
      </c>
      <c r="C35" s="27">
        <v>19.246052631000001</v>
      </c>
      <c r="D35" s="27">
        <v>22.69959523799999</v>
      </c>
      <c r="E35" s="27">
        <v>13.082666666000001</v>
      </c>
      <c r="F35" s="27">
        <v>14.590558882999998</v>
      </c>
      <c r="G35" s="27">
        <v>43.856881745999985</v>
      </c>
      <c r="H35" s="27">
        <v>33.363479738999999</v>
      </c>
      <c r="I35" s="27">
        <v>51.156797151000006</v>
      </c>
      <c r="J35" s="27">
        <v>36.808018559000018</v>
      </c>
      <c r="K35" s="28">
        <v>57.612743086000002</v>
      </c>
      <c r="L35" s="5">
        <v>91.867032146999932</v>
      </c>
      <c r="M35" s="5">
        <v>69.610606444999988</v>
      </c>
    </row>
    <row r="36" spans="1:13" ht="11.45" customHeight="1" x14ac:dyDescent="0.2">
      <c r="B36" s="50" t="s">
        <v>538</v>
      </c>
      <c r="C36" s="27">
        <v>0</v>
      </c>
      <c r="D36" s="27">
        <v>1.1428750000000001</v>
      </c>
      <c r="E36" s="27">
        <v>1.3616666660000007</v>
      </c>
      <c r="F36" s="27">
        <v>1.6528936350000005</v>
      </c>
      <c r="G36" s="27">
        <v>3.4824805229999996</v>
      </c>
      <c r="H36" s="27">
        <v>7.1472236730000001</v>
      </c>
      <c r="I36" s="27">
        <v>11.094519101999996</v>
      </c>
      <c r="J36" s="27">
        <v>7.6421408829999988</v>
      </c>
      <c r="K36" s="28">
        <v>11.620421375999999</v>
      </c>
      <c r="L36" s="5">
        <v>16.236371249000008</v>
      </c>
      <c r="M36" s="5">
        <v>24.36815836500001</v>
      </c>
    </row>
    <row r="37" spans="1:13" ht="11.45" customHeight="1" x14ac:dyDescent="0.2">
      <c r="B37" s="50" t="s">
        <v>539</v>
      </c>
      <c r="C37" s="27">
        <v>0</v>
      </c>
      <c r="D37" s="27">
        <v>0</v>
      </c>
      <c r="E37" s="27">
        <v>0</v>
      </c>
      <c r="F37" s="27">
        <v>0</v>
      </c>
      <c r="G37" s="27">
        <v>0</v>
      </c>
      <c r="H37" s="27">
        <v>0</v>
      </c>
      <c r="I37" s="27">
        <v>0</v>
      </c>
      <c r="J37" s="27">
        <v>0</v>
      </c>
      <c r="K37" s="28">
        <v>0</v>
      </c>
      <c r="L37" s="5">
        <v>0</v>
      </c>
      <c r="M37" s="5">
        <v>2.3076680999999998E-2</v>
      </c>
    </row>
    <row r="38" spans="1:13" ht="11.45" customHeight="1" x14ac:dyDescent="0.2">
      <c r="B38" s="50" t="s">
        <v>540</v>
      </c>
      <c r="C38" s="27">
        <v>0</v>
      </c>
      <c r="D38" s="27">
        <v>8.6586600000000011</v>
      </c>
      <c r="E38" s="27">
        <v>8.5934736839999992</v>
      </c>
      <c r="F38" s="27">
        <v>15.26980923</v>
      </c>
      <c r="G38" s="27">
        <v>15.313710526000001</v>
      </c>
      <c r="H38" s="27">
        <v>17.018549999999991</v>
      </c>
      <c r="I38" s="27">
        <v>32.112095625000002</v>
      </c>
      <c r="J38" s="27">
        <v>20.222829421</v>
      </c>
      <c r="K38" s="28">
        <v>20.100671869000003</v>
      </c>
      <c r="L38" s="5">
        <v>19.463985956999998</v>
      </c>
      <c r="M38" s="5">
        <v>27.953067332000003</v>
      </c>
    </row>
    <row r="39" spans="1:13" ht="11.45" customHeight="1" x14ac:dyDescent="0.2">
      <c r="B39" s="50" t="s">
        <v>541</v>
      </c>
      <c r="C39" s="27">
        <v>26.593752776999995</v>
      </c>
      <c r="D39" s="27">
        <v>42.754442104999995</v>
      </c>
      <c r="E39" s="27">
        <v>30.534684209999995</v>
      </c>
      <c r="F39" s="27">
        <v>52.055773232999989</v>
      </c>
      <c r="G39" s="27">
        <v>24.806433678999998</v>
      </c>
      <c r="H39" s="27">
        <v>18.253310960000007</v>
      </c>
      <c r="I39" s="27">
        <v>112.26767785099997</v>
      </c>
      <c r="J39" s="27">
        <v>85.090111588999989</v>
      </c>
      <c r="K39" s="28">
        <v>64.181365997999976</v>
      </c>
      <c r="L39" s="5">
        <v>74.136935783999959</v>
      </c>
      <c r="M39" s="5">
        <v>59.962886264999966</v>
      </c>
    </row>
    <row r="40" spans="1:13" ht="11.45" customHeight="1" x14ac:dyDescent="0.2">
      <c r="B40" s="50" t="s">
        <v>542</v>
      </c>
      <c r="C40" s="27">
        <v>7.2013451469999987</v>
      </c>
      <c r="D40" s="27">
        <v>7.0058500000000006</v>
      </c>
      <c r="E40" s="27">
        <v>4.0207777770000011</v>
      </c>
      <c r="F40" s="27">
        <v>7.023097059000003</v>
      </c>
      <c r="G40" s="27">
        <v>12.798928648999999</v>
      </c>
      <c r="H40" s="27">
        <v>8.7539175939999989</v>
      </c>
      <c r="I40" s="27">
        <v>11.772940627000006</v>
      </c>
      <c r="J40" s="27">
        <v>10.011329873000005</v>
      </c>
      <c r="K40" s="28">
        <v>9.2733904349999996</v>
      </c>
      <c r="L40" s="5">
        <v>10.633214384</v>
      </c>
      <c r="M40" s="5">
        <v>8.5811550370000003</v>
      </c>
    </row>
    <row r="41" spans="1:13" ht="11.45" customHeight="1" x14ac:dyDescent="0.2">
      <c r="B41" s="50" t="s">
        <v>543</v>
      </c>
      <c r="C41" s="27">
        <v>7.6269999990000015</v>
      </c>
      <c r="D41" s="27">
        <v>8.8983315779999952</v>
      </c>
      <c r="E41" s="27">
        <v>12.953499999999998</v>
      </c>
      <c r="F41" s="27">
        <v>14.455900873999999</v>
      </c>
      <c r="G41" s="27">
        <v>32.081527776999991</v>
      </c>
      <c r="H41" s="27">
        <v>22.190763157000003</v>
      </c>
      <c r="I41" s="27">
        <v>21.475230920999994</v>
      </c>
      <c r="J41" s="27">
        <v>40.161778658000003</v>
      </c>
      <c r="K41" s="28">
        <v>29.994210525999996</v>
      </c>
      <c r="L41" s="5">
        <v>24.462766768000009</v>
      </c>
      <c r="M41" s="5">
        <v>22.682966330999996</v>
      </c>
    </row>
    <row r="42" spans="1:13" ht="11.45" customHeight="1" x14ac:dyDescent="0.2">
      <c r="B42" s="50" t="s">
        <v>544</v>
      </c>
      <c r="C42" s="27">
        <v>0</v>
      </c>
      <c r="D42" s="27">
        <v>0</v>
      </c>
      <c r="E42" s="27">
        <v>0.24115789400000004</v>
      </c>
      <c r="F42" s="27">
        <v>0.30592145499999995</v>
      </c>
      <c r="G42" s="27">
        <v>0.80534210499999981</v>
      </c>
      <c r="H42" s="27">
        <v>1.4246718580000006</v>
      </c>
      <c r="I42" s="27">
        <v>2.1713946500000016</v>
      </c>
      <c r="J42" s="27">
        <v>1.4960506750000004</v>
      </c>
      <c r="K42" s="28">
        <v>1.9996814200000002</v>
      </c>
      <c r="L42" s="5">
        <v>2.020342937000001</v>
      </c>
      <c r="M42" s="5">
        <v>3.0075467469999984</v>
      </c>
    </row>
    <row r="43" spans="1:13" ht="11.45" customHeight="1" x14ac:dyDescent="0.2">
      <c r="A43" s="85"/>
      <c r="B43" s="50" t="s">
        <v>545</v>
      </c>
      <c r="C43" s="27">
        <v>0</v>
      </c>
      <c r="D43" s="27">
        <v>0.75922499999999993</v>
      </c>
      <c r="E43" s="27">
        <v>1.063722222</v>
      </c>
      <c r="F43" s="27">
        <v>0.678394736</v>
      </c>
      <c r="G43" s="27">
        <v>2.3380555549999995</v>
      </c>
      <c r="H43" s="27">
        <v>5.0166578940000006</v>
      </c>
      <c r="I43" s="27">
        <v>3.7331094740000017</v>
      </c>
      <c r="J43" s="27">
        <v>2.5775952380000007</v>
      </c>
      <c r="K43" s="28">
        <v>3.7593322610000004</v>
      </c>
      <c r="L43" s="5">
        <v>2.8730952650000003</v>
      </c>
      <c r="M43" s="5">
        <v>5.9493548510000016</v>
      </c>
    </row>
    <row r="44" spans="1:13" ht="11.45" customHeight="1" x14ac:dyDescent="0.2">
      <c r="A44" s="85"/>
      <c r="B44" s="50" t="s">
        <v>546</v>
      </c>
      <c r="C44" s="27">
        <v>0</v>
      </c>
      <c r="D44" s="27">
        <v>2.6640238090000001</v>
      </c>
      <c r="E44" s="27">
        <v>5.1461499999999996</v>
      </c>
      <c r="F44" s="27">
        <v>6.534510355000001</v>
      </c>
      <c r="G44" s="27">
        <v>9.2250500000000013</v>
      </c>
      <c r="H44" s="27">
        <v>7.8470714280000005</v>
      </c>
      <c r="I44" s="27">
        <v>7.5638285380000037</v>
      </c>
      <c r="J44" s="27">
        <v>8.9749667169999992</v>
      </c>
      <c r="K44" s="28">
        <v>8.8640501920000023</v>
      </c>
      <c r="L44" s="5">
        <v>13.019409411000003</v>
      </c>
      <c r="M44" s="5">
        <v>15.217353294000004</v>
      </c>
    </row>
    <row r="45" spans="1:13" ht="11.45" customHeight="1" x14ac:dyDescent="0.25">
      <c r="A45" s="140"/>
      <c r="B45" s="50" t="s">
        <v>547</v>
      </c>
      <c r="C45" s="27">
        <v>2.3970000000000002</v>
      </c>
      <c r="D45" s="27">
        <v>4.4366190470000006</v>
      </c>
      <c r="E45" s="27">
        <v>1.7207368420000002</v>
      </c>
      <c r="F45" s="27">
        <v>1.9017548660000003</v>
      </c>
      <c r="G45" s="27">
        <v>4.3023769579999991</v>
      </c>
      <c r="H45" s="27">
        <v>3.6538066379999998</v>
      </c>
      <c r="I45" s="27">
        <v>3.5694242140000019</v>
      </c>
      <c r="J45" s="27">
        <v>2.4072823479999998</v>
      </c>
      <c r="K45" s="28">
        <v>1.6811142800000003</v>
      </c>
      <c r="L45" s="5">
        <v>1.3023730250000005</v>
      </c>
      <c r="M45" s="5">
        <v>1.2225898800000001</v>
      </c>
    </row>
    <row r="46" spans="1:13" ht="11.45" customHeight="1" x14ac:dyDescent="0.2">
      <c r="A46" s="146"/>
      <c r="B46" s="50" t="s">
        <v>548</v>
      </c>
      <c r="C46" s="27">
        <v>0</v>
      </c>
      <c r="D46" s="27">
        <v>0</v>
      </c>
      <c r="E46" s="27">
        <v>0</v>
      </c>
      <c r="F46" s="27">
        <v>0</v>
      </c>
      <c r="G46" s="27">
        <v>2.5202999999999998</v>
      </c>
      <c r="H46" s="27">
        <v>3.1693902610000002</v>
      </c>
      <c r="I46" s="27">
        <v>3.353763841000001</v>
      </c>
      <c r="J46" s="27">
        <v>2.8876869580000011</v>
      </c>
      <c r="K46" s="28">
        <v>2.4990235699999999</v>
      </c>
      <c r="L46" s="5">
        <v>2.9046377050000012</v>
      </c>
      <c r="M46" s="5">
        <v>3.2398821880000015</v>
      </c>
    </row>
    <row r="47" spans="1:13" ht="11.45" customHeight="1" x14ac:dyDescent="0.2">
      <c r="A47" s="146"/>
      <c r="B47" s="50" t="s">
        <v>549</v>
      </c>
      <c r="C47" s="27">
        <v>0</v>
      </c>
      <c r="D47" s="27">
        <v>6.9096181810000017</v>
      </c>
      <c r="E47" s="27">
        <v>9.5886190469999999</v>
      </c>
      <c r="F47" s="27">
        <v>29.791523058000006</v>
      </c>
      <c r="G47" s="27">
        <v>50.192935005000002</v>
      </c>
      <c r="H47" s="27">
        <v>41.657588817999986</v>
      </c>
      <c r="I47" s="27">
        <v>60.72522968699996</v>
      </c>
      <c r="J47" s="27">
        <v>45.097535131999969</v>
      </c>
      <c r="K47" s="28">
        <v>46.562344070999998</v>
      </c>
      <c r="L47" s="5">
        <v>0</v>
      </c>
      <c r="M47" s="5">
        <v>0</v>
      </c>
    </row>
    <row r="48" spans="1:13" ht="11.45" customHeight="1" x14ac:dyDescent="0.2">
      <c r="A48" s="146"/>
      <c r="B48" s="50" t="s">
        <v>550</v>
      </c>
      <c r="C48" s="27">
        <v>0</v>
      </c>
      <c r="D48" s="27">
        <v>2.4015000000000004</v>
      </c>
      <c r="E48" s="27">
        <v>2.0810000000000004</v>
      </c>
      <c r="F48" s="27">
        <v>2.1063400000000003</v>
      </c>
      <c r="G48" s="27">
        <v>4.4836800000000006</v>
      </c>
      <c r="H48" s="27">
        <v>7.5579347609999985</v>
      </c>
      <c r="I48" s="27">
        <v>6.7726136360000044</v>
      </c>
      <c r="J48" s="27">
        <v>8.0254142020000003</v>
      </c>
      <c r="K48" s="28">
        <v>5.5475168159999999</v>
      </c>
      <c r="L48" s="5">
        <v>5.821546811000001</v>
      </c>
      <c r="M48" s="5">
        <v>7.386909064000001</v>
      </c>
    </row>
    <row r="49" spans="1:14" ht="11.45" customHeight="1" x14ac:dyDescent="0.2">
      <c r="A49" s="146"/>
      <c r="B49" s="50" t="s">
        <v>551</v>
      </c>
      <c r="C49" s="27">
        <v>107.25557894699998</v>
      </c>
      <c r="D49" s="27">
        <v>144.93634999999998</v>
      </c>
      <c r="E49" s="27">
        <v>103.68380000000001</v>
      </c>
      <c r="F49" s="27">
        <v>133.63640741400005</v>
      </c>
      <c r="G49" s="27">
        <v>241.78490000000002</v>
      </c>
      <c r="H49" s="27">
        <v>265.97711140000007</v>
      </c>
      <c r="I49" s="27">
        <v>383.07520005300012</v>
      </c>
      <c r="J49" s="27">
        <v>517.19707582100034</v>
      </c>
      <c r="K49" s="28">
        <v>639.86871052200024</v>
      </c>
      <c r="L49" s="5">
        <v>929.46011359700003</v>
      </c>
      <c r="M49" s="5">
        <v>1485.2816720710007</v>
      </c>
    </row>
    <row r="50" spans="1:14" ht="11.45" customHeight="1" x14ac:dyDescent="0.2">
      <c r="A50" s="146"/>
      <c r="B50" s="50" t="s">
        <v>552</v>
      </c>
      <c r="C50" s="27">
        <v>0</v>
      </c>
      <c r="D50" s="27">
        <v>0</v>
      </c>
      <c r="E50" s="27">
        <v>0.78494736800000009</v>
      </c>
      <c r="F50" s="27">
        <v>1.6048714999999998</v>
      </c>
      <c r="G50" s="27">
        <v>3.4642965779999995</v>
      </c>
      <c r="H50" s="27">
        <v>0.44346536500000006</v>
      </c>
      <c r="I50" s="27">
        <v>0.83821756600000041</v>
      </c>
      <c r="J50" s="27">
        <v>2.4343239539999999</v>
      </c>
      <c r="K50" s="28">
        <v>0.65391912299999977</v>
      </c>
      <c r="L50" s="5">
        <v>0.37894420299999987</v>
      </c>
      <c r="M50" s="5">
        <v>0.79690984800000009</v>
      </c>
    </row>
    <row r="51" spans="1:14" ht="11.45" customHeight="1" x14ac:dyDescent="0.2">
      <c r="A51" s="146"/>
      <c r="B51" s="50" t="s">
        <v>553</v>
      </c>
      <c r="C51" s="27">
        <v>0</v>
      </c>
      <c r="D51" s="27">
        <v>0</v>
      </c>
      <c r="E51" s="27">
        <v>9.0894735999999976E-2</v>
      </c>
      <c r="F51" s="27">
        <v>0.14585000000000004</v>
      </c>
      <c r="G51" s="27">
        <v>0.29366666599999997</v>
      </c>
      <c r="H51" s="27">
        <v>0</v>
      </c>
      <c r="I51" s="27">
        <v>0</v>
      </c>
      <c r="J51" s="27">
        <v>0</v>
      </c>
      <c r="K51" s="28">
        <v>0</v>
      </c>
      <c r="L51" s="5">
        <v>0</v>
      </c>
      <c r="M51" s="5">
        <v>0</v>
      </c>
    </row>
    <row r="52" spans="1:14" ht="11.45" customHeight="1" x14ac:dyDescent="0.2">
      <c r="A52" s="146"/>
      <c r="B52" s="50" t="s">
        <v>554</v>
      </c>
      <c r="C52" s="27">
        <v>5.1654402939999997</v>
      </c>
      <c r="D52" s="27">
        <v>8.9329999999999998</v>
      </c>
      <c r="E52" s="27">
        <v>9.9408888880000035</v>
      </c>
      <c r="F52" s="27">
        <v>9.7971214620000016</v>
      </c>
      <c r="G52" s="27">
        <v>13.973836666000002</v>
      </c>
      <c r="H52" s="27">
        <v>14.374657894000004</v>
      </c>
      <c r="I52" s="27">
        <v>20.946248394000005</v>
      </c>
      <c r="J52" s="27">
        <v>21.159863248000004</v>
      </c>
      <c r="K52" s="28">
        <v>20.37598337899999</v>
      </c>
      <c r="L52" s="5">
        <v>15.764051351999999</v>
      </c>
      <c r="M52" s="5">
        <v>21.388032440000003</v>
      </c>
    </row>
    <row r="53" spans="1:14" ht="11.45" customHeight="1" x14ac:dyDescent="0.2">
      <c r="A53" s="146"/>
      <c r="B53" s="50" t="s">
        <v>555</v>
      </c>
      <c r="C53" s="27">
        <v>18.429588235000008</v>
      </c>
      <c r="D53" s="27">
        <v>19.981110525999998</v>
      </c>
      <c r="E53" s="27">
        <v>8.1359999999999992</v>
      </c>
      <c r="F53" s="27">
        <v>13.944720553000002</v>
      </c>
      <c r="G53" s="27">
        <v>17.126313160000002</v>
      </c>
      <c r="H53" s="27">
        <v>29.322281494999999</v>
      </c>
      <c r="I53" s="27">
        <v>43.034494068999997</v>
      </c>
      <c r="J53" s="27">
        <v>32.604346437000011</v>
      </c>
      <c r="K53" s="28">
        <v>28.037432389000013</v>
      </c>
      <c r="L53" s="5">
        <v>39.241885735999986</v>
      </c>
      <c r="M53" s="5">
        <v>67.855554838999979</v>
      </c>
    </row>
    <row r="54" spans="1:14" ht="11.45" customHeight="1" x14ac:dyDescent="0.2">
      <c r="B54" s="50" t="s">
        <v>556</v>
      </c>
      <c r="C54" s="27">
        <v>20.385194443999996</v>
      </c>
      <c r="D54" s="27">
        <v>16.109800000000003</v>
      </c>
      <c r="E54" s="27">
        <v>24.90831578900001</v>
      </c>
      <c r="F54" s="27">
        <v>31.936028865999994</v>
      </c>
      <c r="G54" s="27">
        <v>43.904884623000008</v>
      </c>
      <c r="H54" s="27">
        <v>44.7956845</v>
      </c>
      <c r="I54" s="27">
        <v>43.593874927999991</v>
      </c>
      <c r="J54" s="27">
        <v>41.935725848999965</v>
      </c>
      <c r="K54" s="28">
        <v>37.082420054999965</v>
      </c>
      <c r="L54" s="5">
        <v>41.975011120000019</v>
      </c>
      <c r="M54" s="5">
        <v>41.03463026099999</v>
      </c>
    </row>
    <row r="55" spans="1:14" ht="11.45" customHeight="1" x14ac:dyDescent="0.2">
      <c r="B55" s="50" t="s">
        <v>557</v>
      </c>
      <c r="C55" s="27">
        <v>88.43233202499998</v>
      </c>
      <c r="D55" s="27">
        <v>91.619135</v>
      </c>
      <c r="E55" s="27">
        <v>76.33915789400001</v>
      </c>
      <c r="F55" s="27">
        <v>85.349955369999975</v>
      </c>
      <c r="G55" s="27">
        <v>253.63915767499995</v>
      </c>
      <c r="H55" s="27">
        <v>249.45278516699997</v>
      </c>
      <c r="I55" s="27">
        <v>216.3940345820001</v>
      </c>
      <c r="J55" s="27">
        <v>156.43118268000001</v>
      </c>
      <c r="K55" s="28">
        <v>264.04300123100001</v>
      </c>
      <c r="L55" s="5">
        <v>349.36126668700007</v>
      </c>
      <c r="M55" s="5">
        <v>370.47222808499976</v>
      </c>
    </row>
    <row r="56" spans="1:14" ht="11.45" customHeight="1" x14ac:dyDescent="0.2">
      <c r="B56" s="50" t="s">
        <v>558</v>
      </c>
      <c r="C56" s="27">
        <v>0</v>
      </c>
      <c r="D56" s="27">
        <v>3.1190277770000003</v>
      </c>
      <c r="E56" s="27">
        <v>1.9123333330000001</v>
      </c>
      <c r="F56" s="27">
        <v>3.1186714950000005</v>
      </c>
      <c r="G56" s="27">
        <v>6.3138822219999984</v>
      </c>
      <c r="H56" s="27">
        <v>7.3900555549999982</v>
      </c>
      <c r="I56" s="27">
        <v>12.78421789400001</v>
      </c>
      <c r="J56" s="27">
        <v>10.543675882000004</v>
      </c>
      <c r="K56" s="28">
        <v>14.420968630000003</v>
      </c>
      <c r="L56" s="5">
        <v>15.133092484000001</v>
      </c>
      <c r="M56" s="5">
        <v>17.63316844800001</v>
      </c>
    </row>
    <row r="57" spans="1:14" ht="11.45" customHeight="1" x14ac:dyDescent="0.2">
      <c r="B57" s="50" t="s">
        <v>559</v>
      </c>
      <c r="C57" s="27">
        <v>0</v>
      </c>
      <c r="D57" s="27">
        <v>0</v>
      </c>
      <c r="E57" s="27">
        <v>1.0425500000000001</v>
      </c>
      <c r="F57" s="27">
        <v>3.4885380580000001</v>
      </c>
      <c r="G57" s="27">
        <v>4.0961698920000007</v>
      </c>
      <c r="H57" s="27">
        <v>16.817394798000002</v>
      </c>
      <c r="I57" s="27">
        <v>27.276732021000011</v>
      </c>
      <c r="J57" s="27">
        <v>22.281987848999997</v>
      </c>
      <c r="K57" s="28">
        <v>19.308767510000003</v>
      </c>
      <c r="L57" s="5">
        <v>18.265443225000002</v>
      </c>
      <c r="M57" s="5">
        <v>18.554625862000012</v>
      </c>
    </row>
    <row r="58" spans="1:14" ht="11.45" customHeight="1" x14ac:dyDescent="0.2">
      <c r="B58" s="50" t="s">
        <v>560</v>
      </c>
      <c r="C58" s="27">
        <v>0</v>
      </c>
      <c r="D58" s="27">
        <v>0</v>
      </c>
      <c r="E58" s="27">
        <v>0</v>
      </c>
      <c r="F58" s="27">
        <v>0</v>
      </c>
      <c r="G58" s="27">
        <v>0</v>
      </c>
      <c r="H58" s="27">
        <v>0</v>
      </c>
      <c r="I58" s="27">
        <v>0</v>
      </c>
      <c r="J58" s="27">
        <v>0</v>
      </c>
      <c r="K58" s="28">
        <v>45.884777268000001</v>
      </c>
      <c r="L58" s="5">
        <v>66.295918011000055</v>
      </c>
      <c r="M58" s="5">
        <v>38.579429380000001</v>
      </c>
    </row>
    <row r="59" spans="1:14" ht="11.45" customHeight="1" x14ac:dyDescent="0.2">
      <c r="B59" s="50" t="s">
        <v>561</v>
      </c>
      <c r="C59" s="27">
        <v>478.83197222199999</v>
      </c>
      <c r="D59" s="27">
        <v>685.15744499999983</v>
      </c>
      <c r="E59" s="27">
        <v>541.69936842100014</v>
      </c>
      <c r="F59" s="27">
        <v>835.27931817400008</v>
      </c>
      <c r="G59" s="27">
        <v>1483.2099210519993</v>
      </c>
      <c r="H59" s="27">
        <v>1853.5935750000003</v>
      </c>
      <c r="I59" s="27">
        <v>2725.9925195009992</v>
      </c>
      <c r="J59" s="27">
        <v>2406.3008277259992</v>
      </c>
      <c r="K59" s="28">
        <v>3576.4089999999992</v>
      </c>
      <c r="L59" s="5">
        <v>3735.0858309580008</v>
      </c>
      <c r="M59" s="5">
        <v>4745.4448423999975</v>
      </c>
    </row>
    <row r="60" spans="1:14" s="85" customFormat="1" ht="15" customHeight="1" x14ac:dyDescent="0.2">
      <c r="B60" s="81" t="s">
        <v>562</v>
      </c>
      <c r="C60" s="82">
        <v>265.79931578899993</v>
      </c>
      <c r="D60" s="82">
        <v>383.35754761899989</v>
      </c>
      <c r="E60" s="82">
        <v>272.58190000000002</v>
      </c>
      <c r="F60" s="82">
        <v>498.64383333300009</v>
      </c>
      <c r="G60" s="82">
        <v>745.20164285699991</v>
      </c>
      <c r="H60" s="82">
        <v>904.35723809499984</v>
      </c>
      <c r="I60" s="82">
        <v>1262.7990227270002</v>
      </c>
      <c r="J60" s="82">
        <v>1272.1218095229997</v>
      </c>
      <c r="K60" s="83">
        <v>1370.1192045449998</v>
      </c>
      <c r="L60" s="84">
        <v>1912.3502380950001</v>
      </c>
      <c r="M60" s="84">
        <v>2334.7002045449999</v>
      </c>
    </row>
    <row r="61" spans="1:14" ht="59.1" customHeight="1" x14ac:dyDescent="0.2">
      <c r="A61" s="147" t="s">
        <v>3</v>
      </c>
      <c r="B61" s="470" t="s">
        <v>492</v>
      </c>
      <c r="C61" s="470"/>
      <c r="D61" s="470"/>
      <c r="E61" s="470"/>
      <c r="F61" s="470"/>
      <c r="G61" s="470"/>
      <c r="H61" s="470"/>
      <c r="I61" s="470"/>
      <c r="J61" s="470"/>
      <c r="K61" s="470"/>
      <c r="L61" s="470"/>
      <c r="M61" s="470"/>
      <c r="N61" s="69"/>
    </row>
  </sheetData>
  <mergeCells count="1">
    <mergeCell ref="B61:M61"/>
  </mergeCells>
  <pageMargins left="0.59055118110236204" right="0.59055118110236204" top="0.59055118110236204" bottom="0.59055118110236204" header="0.511811023622047" footer="0.511811023622047"/>
  <pageSetup paperSize="9" orientation="portrait" r:id="rId1"/>
  <headerFooter differentOddEven="1" alignWithMargins="0"/>
  <ignoredErrors>
    <ignoredError sqref="C4:M4" numberStoredAsText="1"/>
  </ignoredError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O61"/>
  <sheetViews>
    <sheetView showGridLines="0" zoomScaleNormal="100" zoomScaleSheetLayoutView="100" workbookViewId="0"/>
  </sheetViews>
  <sheetFormatPr defaultColWidth="9.140625" defaultRowHeight="12" x14ac:dyDescent="0.2"/>
  <cols>
    <col min="1" max="1" width="1.7109375" style="68" customWidth="1"/>
    <col min="2" max="2" width="22.7109375" style="68" customWidth="1"/>
    <col min="3" max="13" width="6.7109375" style="68" customWidth="1"/>
    <col min="14" max="14" width="1.7109375" style="68" customWidth="1"/>
    <col min="15" max="15" width="1.85546875" style="51" customWidth="1"/>
    <col min="16" max="16384" width="9.140625" style="68"/>
  </cols>
  <sheetData>
    <row r="1" spans="1:15" s="74" customFormat="1" ht="16.5" customHeight="1" x14ac:dyDescent="0.3">
      <c r="A1" s="132"/>
      <c r="B1" s="58" t="s">
        <v>305</v>
      </c>
      <c r="C1" s="58"/>
      <c r="D1" s="58"/>
      <c r="E1" s="58"/>
      <c r="F1" s="58"/>
      <c r="G1" s="58"/>
      <c r="H1" s="58"/>
      <c r="I1" s="58"/>
      <c r="J1" s="58"/>
      <c r="K1" s="58"/>
      <c r="L1" s="58"/>
      <c r="M1" s="58"/>
      <c r="N1" s="66"/>
    </row>
    <row r="2" spans="1:15" s="133" customFormat="1" ht="16.5" customHeight="1" x14ac:dyDescent="0.2">
      <c r="B2" s="133" t="s">
        <v>57</v>
      </c>
    </row>
    <row r="3" spans="1:15" s="85" customFormat="1" ht="21" customHeight="1" x14ac:dyDescent="0.2">
      <c r="A3" s="135"/>
      <c r="B3" s="61" t="s">
        <v>506</v>
      </c>
      <c r="C3" s="61"/>
      <c r="D3" s="61"/>
      <c r="E3" s="61"/>
      <c r="F3" s="61"/>
      <c r="G3" s="61"/>
      <c r="H3" s="61"/>
      <c r="I3" s="61"/>
      <c r="J3" s="61"/>
      <c r="K3" s="61"/>
      <c r="L3" s="61"/>
      <c r="M3" s="136" t="s">
        <v>167</v>
      </c>
      <c r="N3" s="61"/>
      <c r="O3" s="86"/>
    </row>
    <row r="4" spans="1:15" ht="30" customHeight="1" x14ac:dyDescent="0.2">
      <c r="A4" s="137"/>
      <c r="B4" s="138"/>
      <c r="C4" s="148" t="s">
        <v>500</v>
      </c>
      <c r="D4" s="148" t="s">
        <v>501</v>
      </c>
      <c r="E4" s="148" t="s">
        <v>502</v>
      </c>
      <c r="F4" s="148" t="s">
        <v>503</v>
      </c>
      <c r="G4" s="148" t="s">
        <v>504</v>
      </c>
      <c r="H4" s="148" t="s">
        <v>505</v>
      </c>
      <c r="I4" s="148" t="s">
        <v>496</v>
      </c>
      <c r="J4" s="148" t="s">
        <v>497</v>
      </c>
      <c r="K4" s="89" t="s">
        <v>181</v>
      </c>
      <c r="L4" s="88" t="s">
        <v>498</v>
      </c>
      <c r="M4" s="88" t="s">
        <v>474</v>
      </c>
      <c r="N4" s="139"/>
    </row>
    <row r="5" spans="1:15" ht="11.45" customHeight="1" x14ac:dyDescent="0.25">
      <c r="A5" s="140"/>
      <c r="B5" s="50" t="s">
        <v>507</v>
      </c>
      <c r="C5" s="141">
        <v>0</v>
      </c>
      <c r="D5" s="141">
        <v>2.1068500000000006</v>
      </c>
      <c r="E5" s="141">
        <v>0</v>
      </c>
      <c r="F5" s="141">
        <v>0.69587864700000013</v>
      </c>
      <c r="G5" s="141">
        <v>1.0947501930000003</v>
      </c>
      <c r="H5" s="141">
        <v>1.5813564430000002</v>
      </c>
      <c r="I5" s="141">
        <v>1.3109814999999991</v>
      </c>
      <c r="J5" s="141">
        <v>1.3456653170000001</v>
      </c>
      <c r="K5" s="142">
        <v>1.7809849220000014</v>
      </c>
      <c r="L5" s="143">
        <v>0.91805806100000031</v>
      </c>
      <c r="M5" s="143">
        <v>1.3148558450000007</v>
      </c>
      <c r="N5" s="139"/>
      <c r="O5" s="144"/>
    </row>
    <row r="6" spans="1:15" ht="11.45" customHeight="1" x14ac:dyDescent="0.2">
      <c r="A6" s="85"/>
      <c r="B6" s="50" t="s">
        <v>508</v>
      </c>
      <c r="C6" s="27">
        <v>17.636617646999998</v>
      </c>
      <c r="D6" s="27">
        <v>19.560883178000001</v>
      </c>
      <c r="E6" s="27">
        <v>13.177588235000002</v>
      </c>
      <c r="F6" s="27">
        <v>35.730518944000004</v>
      </c>
      <c r="G6" s="27">
        <v>44.306906427000008</v>
      </c>
      <c r="H6" s="27">
        <v>60.188207312000003</v>
      </c>
      <c r="I6" s="27">
        <v>47.754305854000002</v>
      </c>
      <c r="J6" s="27">
        <v>26.769310461000014</v>
      </c>
      <c r="K6" s="28">
        <v>33.325016372</v>
      </c>
      <c r="L6" s="5">
        <v>34.333966024999981</v>
      </c>
      <c r="M6" s="5">
        <v>50.714435137999999</v>
      </c>
      <c r="O6" s="145"/>
    </row>
    <row r="7" spans="1:15" ht="11.45" customHeight="1" x14ac:dyDescent="0.2">
      <c r="A7" s="85"/>
      <c r="B7" s="50" t="s">
        <v>509</v>
      </c>
      <c r="C7" s="27">
        <v>8.9933822950000017</v>
      </c>
      <c r="D7" s="27">
        <v>5.3536000000000001</v>
      </c>
      <c r="E7" s="27">
        <v>4.3961999999999994</v>
      </c>
      <c r="F7" s="27">
        <v>5.5861045160000007</v>
      </c>
      <c r="G7" s="27">
        <v>5.5180302490000006</v>
      </c>
      <c r="H7" s="27">
        <v>5.8738534190000014</v>
      </c>
      <c r="I7" s="27">
        <v>2.7957396639999987</v>
      </c>
      <c r="J7" s="27">
        <v>3.5276870749999993</v>
      </c>
      <c r="K7" s="28">
        <v>2.9494546509999995</v>
      </c>
      <c r="L7" s="5">
        <v>2.6862891630000005</v>
      </c>
      <c r="M7" s="5">
        <v>4.1855118970000023</v>
      </c>
      <c r="O7" s="145"/>
    </row>
    <row r="8" spans="1:15" ht="11.45" customHeight="1" x14ac:dyDescent="0.2">
      <c r="A8" s="85"/>
      <c r="B8" s="50" t="s">
        <v>510</v>
      </c>
      <c r="C8" s="27">
        <v>1.901271675</v>
      </c>
      <c r="D8" s="27">
        <v>1.670695</v>
      </c>
      <c r="E8" s="27">
        <v>1.4962500000000001</v>
      </c>
      <c r="F8" s="27">
        <v>1.4898116010000007</v>
      </c>
      <c r="G8" s="27">
        <v>1.5322374999999999</v>
      </c>
      <c r="H8" s="27">
        <v>0.72295833300000001</v>
      </c>
      <c r="I8" s="27">
        <v>4.1761330840000017</v>
      </c>
      <c r="J8" s="27">
        <v>0.91808868999999993</v>
      </c>
      <c r="K8" s="28">
        <v>0.4390456800000001</v>
      </c>
      <c r="L8" s="5">
        <v>0.31504793799999986</v>
      </c>
      <c r="M8" s="5">
        <v>0.78191950299999946</v>
      </c>
      <c r="O8" s="145"/>
    </row>
    <row r="9" spans="1:15" ht="11.45" customHeight="1" x14ac:dyDescent="0.2">
      <c r="A9" s="85"/>
      <c r="B9" s="50" t="s">
        <v>511</v>
      </c>
      <c r="C9" s="27">
        <v>6.1147777770000014</v>
      </c>
      <c r="D9" s="27">
        <v>7.2627400000000009</v>
      </c>
      <c r="E9" s="27">
        <v>2.6964736839999999</v>
      </c>
      <c r="F9" s="27">
        <v>6.4331074350000002</v>
      </c>
      <c r="G9" s="27">
        <v>14.620430954000005</v>
      </c>
      <c r="H9" s="27">
        <v>7.9092307350000004</v>
      </c>
      <c r="I9" s="27">
        <v>3.2938153480000021</v>
      </c>
      <c r="J9" s="27">
        <v>3.9978298240000036</v>
      </c>
      <c r="K9" s="28">
        <v>4.3945292180000015</v>
      </c>
      <c r="L9" s="5">
        <v>6.3081071520000043</v>
      </c>
      <c r="M9" s="5">
        <v>6.7827178700000035</v>
      </c>
      <c r="O9" s="145"/>
    </row>
    <row r="10" spans="1:15" ht="11.45" customHeight="1" x14ac:dyDescent="0.2">
      <c r="A10" s="85"/>
      <c r="B10" s="50" t="s">
        <v>512</v>
      </c>
      <c r="C10" s="27">
        <v>0</v>
      </c>
      <c r="D10" s="27">
        <v>5.1269999999999998</v>
      </c>
      <c r="E10" s="27">
        <v>3.6477000000000008</v>
      </c>
      <c r="F10" s="27">
        <v>2.5522118329999999</v>
      </c>
      <c r="G10" s="27">
        <v>5.0769064069999983</v>
      </c>
      <c r="H10" s="27">
        <v>8.7425250000000023</v>
      </c>
      <c r="I10" s="27">
        <v>7.613393934000003</v>
      </c>
      <c r="J10" s="27">
        <v>7.4460177530000022</v>
      </c>
      <c r="K10" s="28">
        <v>6.9729374360000005</v>
      </c>
      <c r="L10" s="5">
        <v>8.9964810480000033</v>
      </c>
      <c r="M10" s="5">
        <v>11.739308799000007</v>
      </c>
      <c r="O10" s="145"/>
    </row>
    <row r="11" spans="1:15" ht="11.45" customHeight="1" x14ac:dyDescent="0.2">
      <c r="A11" s="85"/>
      <c r="B11" s="50" t="s">
        <v>513</v>
      </c>
      <c r="C11" s="27">
        <v>0</v>
      </c>
      <c r="D11" s="27">
        <v>0</v>
      </c>
      <c r="E11" s="27">
        <v>0</v>
      </c>
      <c r="F11" s="27">
        <v>0</v>
      </c>
      <c r="G11" s="27">
        <v>0.34828571400000008</v>
      </c>
      <c r="H11" s="27">
        <v>0.59482999999999997</v>
      </c>
      <c r="I11" s="27">
        <v>1.2112379219999998</v>
      </c>
      <c r="J11" s="27">
        <v>1.1279614679999994</v>
      </c>
      <c r="K11" s="28">
        <v>1.7103003669999992</v>
      </c>
      <c r="L11" s="5">
        <v>1.6456370660000001</v>
      </c>
      <c r="M11" s="5">
        <v>3.4589506999999999</v>
      </c>
      <c r="O11" s="145"/>
    </row>
    <row r="12" spans="1:15" ht="11.45" customHeight="1" x14ac:dyDescent="0.2">
      <c r="A12" s="85"/>
      <c r="B12" s="50" t="s">
        <v>514</v>
      </c>
      <c r="C12" s="27">
        <v>12.027421052000001</v>
      </c>
      <c r="D12" s="27">
        <v>10.785738095000001</v>
      </c>
      <c r="E12" s="27">
        <v>10.866050000000001</v>
      </c>
      <c r="F12" s="27">
        <v>18.365666666000003</v>
      </c>
      <c r="G12" s="27">
        <v>13.65375</v>
      </c>
      <c r="H12" s="27">
        <v>18.280666666000002</v>
      </c>
      <c r="I12" s="27">
        <v>14.953318181000002</v>
      </c>
      <c r="J12" s="27">
        <v>16.906880952000005</v>
      </c>
      <c r="K12" s="28">
        <v>18.079349487999998</v>
      </c>
      <c r="L12" s="5">
        <v>23.950839300000005</v>
      </c>
      <c r="M12" s="5">
        <v>35.225033841999995</v>
      </c>
      <c r="O12" s="145"/>
    </row>
    <row r="13" spans="1:15" ht="11.45" customHeight="1" x14ac:dyDescent="0.2">
      <c r="A13" s="85"/>
      <c r="B13" s="50" t="s">
        <v>515</v>
      </c>
      <c r="C13" s="27">
        <v>0</v>
      </c>
      <c r="D13" s="27">
        <v>0.78926190400000007</v>
      </c>
      <c r="E13" s="27">
        <v>1.6930000000000001</v>
      </c>
      <c r="F13" s="27">
        <v>1.520294955</v>
      </c>
      <c r="G13" s="27">
        <v>2.0359999999999996</v>
      </c>
      <c r="H13" s="27">
        <v>2.6951845759999995</v>
      </c>
      <c r="I13" s="27">
        <v>5.9831225000000012</v>
      </c>
      <c r="J13" s="27">
        <v>3.883402832999999</v>
      </c>
      <c r="K13" s="28">
        <v>3.9532195250000028</v>
      </c>
      <c r="L13" s="5">
        <v>3.792761187</v>
      </c>
      <c r="M13" s="5">
        <v>4.3338097650000007</v>
      </c>
      <c r="O13" s="145"/>
    </row>
    <row r="14" spans="1:15" ht="11.45" customHeight="1" x14ac:dyDescent="0.2">
      <c r="A14" s="85"/>
      <c r="B14" s="50" t="s">
        <v>516</v>
      </c>
      <c r="C14" s="27">
        <v>0</v>
      </c>
      <c r="D14" s="27">
        <v>0.21134090900000002</v>
      </c>
      <c r="E14" s="27">
        <v>0</v>
      </c>
      <c r="F14" s="27">
        <v>0.58648140400000004</v>
      </c>
      <c r="G14" s="27">
        <v>8.3449192849999996</v>
      </c>
      <c r="H14" s="27">
        <v>8.6043166240000026</v>
      </c>
      <c r="I14" s="27">
        <v>23.14795874799999</v>
      </c>
      <c r="J14" s="27">
        <v>29.425207965000006</v>
      </c>
      <c r="K14" s="28">
        <v>43.301811745999977</v>
      </c>
      <c r="L14" s="5">
        <v>43.768079639999996</v>
      </c>
      <c r="M14" s="5">
        <v>66.161547305999989</v>
      </c>
      <c r="O14" s="145"/>
    </row>
    <row r="15" spans="1:15" ht="11.45" customHeight="1" x14ac:dyDescent="0.25">
      <c r="A15" s="140"/>
      <c r="B15" s="50" t="s">
        <v>517</v>
      </c>
      <c r="C15" s="27">
        <v>0</v>
      </c>
      <c r="D15" s="27">
        <v>3.4036</v>
      </c>
      <c r="E15" s="27">
        <v>3.1709500000000004</v>
      </c>
      <c r="F15" s="27">
        <v>4.8292272719999998</v>
      </c>
      <c r="G15" s="27">
        <v>8.8055749999999975</v>
      </c>
      <c r="H15" s="27">
        <v>7.728106285</v>
      </c>
      <c r="I15" s="27">
        <v>9.4029381960000009</v>
      </c>
      <c r="J15" s="27">
        <v>10.003630957000002</v>
      </c>
      <c r="K15" s="28">
        <v>10.357028991000005</v>
      </c>
      <c r="L15" s="5">
        <v>15.169182484000007</v>
      </c>
      <c r="M15" s="5">
        <v>17.577393987000008</v>
      </c>
      <c r="O15" s="144"/>
    </row>
    <row r="16" spans="1:15" ht="11.45" customHeight="1" x14ac:dyDescent="0.2">
      <c r="A16" s="146"/>
      <c r="B16" s="50" t="s">
        <v>518</v>
      </c>
      <c r="C16" s="27">
        <v>0</v>
      </c>
      <c r="D16" s="27">
        <v>0</v>
      </c>
      <c r="E16" s="27">
        <v>0.31463157799999997</v>
      </c>
      <c r="F16" s="27">
        <v>0.55969368700000011</v>
      </c>
      <c r="G16" s="27">
        <v>1.2947049700000004</v>
      </c>
      <c r="H16" s="27">
        <v>1.7604406889999999</v>
      </c>
      <c r="I16" s="27">
        <v>1.8076318919999996</v>
      </c>
      <c r="J16" s="27">
        <v>2.0777633270000009</v>
      </c>
      <c r="K16" s="28">
        <v>2.0723422109999996</v>
      </c>
      <c r="L16" s="5">
        <v>2.0489336499999995</v>
      </c>
      <c r="M16" s="5">
        <v>2.5606581900000007</v>
      </c>
      <c r="O16" s="145"/>
    </row>
    <row r="17" spans="1:15" ht="11.45" customHeight="1" x14ac:dyDescent="0.2">
      <c r="A17" s="146"/>
      <c r="B17" s="1" t="s">
        <v>519</v>
      </c>
      <c r="C17" s="27">
        <v>0</v>
      </c>
      <c r="D17" s="27">
        <v>2.1304000000000003</v>
      </c>
      <c r="E17" s="27">
        <v>0.84835000000000005</v>
      </c>
      <c r="F17" s="27">
        <v>0.95462827400000017</v>
      </c>
      <c r="G17" s="27">
        <v>1.3980749999999997</v>
      </c>
      <c r="H17" s="27">
        <v>1.0668197380000002</v>
      </c>
      <c r="I17" s="27">
        <v>0.68122314100000003</v>
      </c>
      <c r="J17" s="27">
        <v>0.61530312599999992</v>
      </c>
      <c r="K17" s="28">
        <v>0.55244961500000012</v>
      </c>
      <c r="L17" s="5">
        <v>0.85220682800000003</v>
      </c>
      <c r="M17" s="5">
        <v>1.263325233</v>
      </c>
      <c r="O17" s="145"/>
    </row>
    <row r="18" spans="1:15" ht="11.45" customHeight="1" x14ac:dyDescent="0.2">
      <c r="A18" s="146"/>
      <c r="B18" s="50" t="s">
        <v>520</v>
      </c>
      <c r="C18" s="27">
        <v>8.873441176</v>
      </c>
      <c r="D18" s="27">
        <v>6.3256421050000027</v>
      </c>
      <c r="E18" s="27">
        <v>4.2814444440000008</v>
      </c>
      <c r="F18" s="27">
        <v>9.1859210519999994</v>
      </c>
      <c r="G18" s="27">
        <v>15.098593304999996</v>
      </c>
      <c r="H18" s="27">
        <v>33.032443647999997</v>
      </c>
      <c r="I18" s="27">
        <v>34.606008291000009</v>
      </c>
      <c r="J18" s="27">
        <v>26.850623714999994</v>
      </c>
      <c r="K18" s="28">
        <v>15.404937197000001</v>
      </c>
      <c r="L18" s="5">
        <v>18.606439471000002</v>
      </c>
      <c r="M18" s="5">
        <v>23.638881860000005</v>
      </c>
      <c r="O18" s="145"/>
    </row>
    <row r="19" spans="1:15" ht="11.45" customHeight="1" x14ac:dyDescent="0.2">
      <c r="A19" s="146"/>
      <c r="B19" s="50" t="s">
        <v>521</v>
      </c>
      <c r="C19" s="27">
        <v>0</v>
      </c>
      <c r="D19" s="27">
        <v>0</v>
      </c>
      <c r="E19" s="27">
        <v>0</v>
      </c>
      <c r="F19" s="27">
        <v>0.12342857099999999</v>
      </c>
      <c r="G19" s="27">
        <v>0.18959999999999999</v>
      </c>
      <c r="H19" s="27">
        <v>8.198237999999998E-2</v>
      </c>
      <c r="I19" s="27">
        <v>3.4839501000000016E-2</v>
      </c>
      <c r="J19" s="27">
        <v>0</v>
      </c>
      <c r="K19" s="28">
        <v>0</v>
      </c>
      <c r="L19" s="5">
        <v>0</v>
      </c>
      <c r="M19" s="5">
        <v>0</v>
      </c>
      <c r="O19" s="145"/>
    </row>
    <row r="20" spans="1:15" ht="11.45" customHeight="1" x14ac:dyDescent="0.2">
      <c r="A20" s="146"/>
      <c r="B20" s="50" t="s">
        <v>522</v>
      </c>
      <c r="C20" s="27">
        <v>2.5214061109999992</v>
      </c>
      <c r="D20" s="27">
        <v>1.1544400000000001</v>
      </c>
      <c r="E20" s="27">
        <v>0.50284210500000004</v>
      </c>
      <c r="F20" s="27">
        <v>0.74290650000000003</v>
      </c>
      <c r="G20" s="27">
        <v>0.67130745999999997</v>
      </c>
      <c r="H20" s="27">
        <v>0.81596400000000002</v>
      </c>
      <c r="I20" s="27">
        <v>0.64752217000000012</v>
      </c>
      <c r="J20" s="27">
        <v>0.90071020600000085</v>
      </c>
      <c r="K20" s="28">
        <v>0.72366237399999978</v>
      </c>
      <c r="L20" s="5">
        <v>1.7102385070000001</v>
      </c>
      <c r="M20" s="5">
        <v>0.88312714400000036</v>
      </c>
      <c r="O20" s="145"/>
    </row>
    <row r="21" spans="1:15" ht="11.45" customHeight="1" x14ac:dyDescent="0.2">
      <c r="A21" s="146"/>
      <c r="B21" s="50" t="s">
        <v>523</v>
      </c>
      <c r="C21" s="27">
        <v>25.434236842000001</v>
      </c>
      <c r="D21" s="27">
        <v>19.232547619000002</v>
      </c>
      <c r="E21" s="27">
        <v>8.7250500000000013</v>
      </c>
      <c r="F21" s="27">
        <v>12.9755</v>
      </c>
      <c r="G21" s="27">
        <v>25.036325000000001</v>
      </c>
      <c r="H21" s="27">
        <v>27.053857141999995</v>
      </c>
      <c r="I21" s="27">
        <v>37.212597567000003</v>
      </c>
      <c r="J21" s="27">
        <v>22.766492966000005</v>
      </c>
      <c r="K21" s="28">
        <v>22.865550294999998</v>
      </c>
      <c r="L21" s="5">
        <v>32.961895680000012</v>
      </c>
      <c r="M21" s="5">
        <v>29.116348799000008</v>
      </c>
      <c r="O21" s="145"/>
    </row>
    <row r="22" spans="1:15" ht="11.45" customHeight="1" x14ac:dyDescent="0.2">
      <c r="A22" s="146"/>
      <c r="B22" s="50" t="s">
        <v>524</v>
      </c>
      <c r="C22" s="27">
        <v>34.048666665999995</v>
      </c>
      <c r="D22" s="27">
        <v>41.968199999999996</v>
      </c>
      <c r="E22" s="27">
        <v>26.236789473000002</v>
      </c>
      <c r="F22" s="27">
        <v>35.856400000000001</v>
      </c>
      <c r="G22" s="27">
        <v>24.505184210000007</v>
      </c>
      <c r="H22" s="27">
        <v>30.107175000000005</v>
      </c>
      <c r="I22" s="27">
        <v>24.150761904000017</v>
      </c>
      <c r="J22" s="27">
        <v>22.943968878999996</v>
      </c>
      <c r="K22" s="28">
        <v>18.915850044999996</v>
      </c>
      <c r="L22" s="5">
        <v>38.189977734999992</v>
      </c>
      <c r="M22" s="5">
        <v>81.837564554999943</v>
      </c>
      <c r="O22" s="145"/>
    </row>
    <row r="23" spans="1:15" ht="11.45" customHeight="1" x14ac:dyDescent="0.2">
      <c r="A23" s="146"/>
      <c r="B23" s="50" t="s">
        <v>525</v>
      </c>
      <c r="C23" s="27">
        <v>2.0262044259999996</v>
      </c>
      <c r="D23" s="27">
        <v>3.1229200000000001</v>
      </c>
      <c r="E23" s="27">
        <v>1.9711052630000008</v>
      </c>
      <c r="F23" s="27">
        <v>0.99164290200000005</v>
      </c>
      <c r="G23" s="27">
        <v>1.0159854340000001</v>
      </c>
      <c r="H23" s="27">
        <v>1.3158024920000002</v>
      </c>
      <c r="I23" s="27">
        <v>0.8300721379999999</v>
      </c>
      <c r="J23" s="27">
        <v>0.30024093499999993</v>
      </c>
      <c r="K23" s="28">
        <v>0.30117773100000006</v>
      </c>
      <c r="L23" s="5">
        <v>0.33834034599999996</v>
      </c>
      <c r="M23" s="5">
        <v>0.37965731099999994</v>
      </c>
      <c r="O23" s="145"/>
    </row>
    <row r="24" spans="1:15" ht="11.45" customHeight="1" x14ac:dyDescent="0.2">
      <c r="A24" s="146"/>
      <c r="B24" s="50" t="s">
        <v>526</v>
      </c>
      <c r="C24" s="27">
        <v>34.524852940999999</v>
      </c>
      <c r="D24" s="27">
        <v>30.984894736000005</v>
      </c>
      <c r="E24" s="27">
        <v>18.967650000000003</v>
      </c>
      <c r="F24" s="27">
        <v>35.648263157000002</v>
      </c>
      <c r="G24" s="27">
        <v>37.919611111000002</v>
      </c>
      <c r="H24" s="27">
        <v>43.783052630999997</v>
      </c>
      <c r="I24" s="27">
        <v>51.17201235000001</v>
      </c>
      <c r="J24" s="27">
        <v>91.579509874999985</v>
      </c>
      <c r="K24" s="28">
        <v>111.70097873600004</v>
      </c>
      <c r="L24" s="5">
        <v>134.17992686099998</v>
      </c>
      <c r="M24" s="5">
        <v>172.71742926300004</v>
      </c>
      <c r="O24" s="145"/>
    </row>
    <row r="25" spans="1:15" ht="11.45" customHeight="1" x14ac:dyDescent="0.2">
      <c r="A25" s="146"/>
      <c r="B25" s="50" t="s">
        <v>527</v>
      </c>
      <c r="C25" s="27">
        <v>0</v>
      </c>
      <c r="D25" s="27">
        <v>0.98407142799999991</v>
      </c>
      <c r="E25" s="27">
        <v>0.36099999999999993</v>
      </c>
      <c r="F25" s="27">
        <v>0.68607142799999998</v>
      </c>
      <c r="G25" s="27">
        <v>2.199578947</v>
      </c>
      <c r="H25" s="27">
        <v>0.76302085799999997</v>
      </c>
      <c r="I25" s="27">
        <v>1.0519761900000004</v>
      </c>
      <c r="J25" s="27">
        <v>0.71009272000000023</v>
      </c>
      <c r="K25" s="28">
        <v>0.71832568699999999</v>
      </c>
      <c r="L25" s="5">
        <v>1.4650189270000011</v>
      </c>
      <c r="M25" s="5">
        <v>2.1602352109999994</v>
      </c>
      <c r="O25" s="144"/>
    </row>
    <row r="26" spans="1:15" ht="11.45" customHeight="1" x14ac:dyDescent="0.2">
      <c r="A26" s="146"/>
      <c r="B26" s="50" t="s">
        <v>528</v>
      </c>
      <c r="C26" s="27">
        <v>0</v>
      </c>
      <c r="D26" s="27">
        <v>1.1558000000000002</v>
      </c>
      <c r="E26" s="27">
        <v>1.5758823520000003</v>
      </c>
      <c r="F26" s="27">
        <v>3.418625</v>
      </c>
      <c r="G26" s="27">
        <v>14.349325</v>
      </c>
      <c r="H26" s="27">
        <v>13.411047731</v>
      </c>
      <c r="I26" s="27">
        <v>15.475032448000004</v>
      </c>
      <c r="J26" s="27">
        <v>15.001703429000001</v>
      </c>
      <c r="K26" s="28">
        <v>18.776671194999995</v>
      </c>
      <c r="L26" s="5">
        <v>24.492435918000002</v>
      </c>
      <c r="M26" s="5">
        <v>42.41874619899999</v>
      </c>
      <c r="O26" s="145"/>
    </row>
    <row r="27" spans="1:15" ht="11.45" customHeight="1" x14ac:dyDescent="0.2">
      <c r="A27" s="146"/>
      <c r="B27" s="50" t="s">
        <v>529</v>
      </c>
      <c r="C27" s="27">
        <v>0</v>
      </c>
      <c r="D27" s="27">
        <v>0.72895263099999996</v>
      </c>
      <c r="E27" s="27">
        <v>3.3410000000000002</v>
      </c>
      <c r="F27" s="27">
        <v>0.97744241599999993</v>
      </c>
      <c r="G27" s="27">
        <v>1.6822591449999993</v>
      </c>
      <c r="H27" s="27">
        <v>2.1834728659999993</v>
      </c>
      <c r="I27" s="27">
        <v>3.3484056150000034</v>
      </c>
      <c r="J27" s="27">
        <v>2.4185974299999988</v>
      </c>
      <c r="K27" s="27">
        <v>3.7297376719999988</v>
      </c>
      <c r="L27" s="27">
        <v>3.076659301999999</v>
      </c>
      <c r="M27" s="5">
        <v>3.765348026999999</v>
      </c>
      <c r="O27" s="145"/>
    </row>
    <row r="28" spans="1:15" ht="11.45" customHeight="1" x14ac:dyDescent="0.2">
      <c r="A28" s="146"/>
      <c r="B28" s="50" t="s">
        <v>530</v>
      </c>
      <c r="C28" s="27">
        <v>3.2042183330000005</v>
      </c>
      <c r="D28" s="27">
        <v>5.1032250000000001</v>
      </c>
      <c r="E28" s="27">
        <v>4.0407368419999994</v>
      </c>
      <c r="F28" s="27">
        <v>4.4904119040000001</v>
      </c>
      <c r="G28" s="27">
        <v>3.8896999999999995</v>
      </c>
      <c r="H28" s="27">
        <v>3.5351657839999997</v>
      </c>
      <c r="I28" s="27">
        <v>4.1417499340000017</v>
      </c>
      <c r="J28" s="27">
        <v>0.66608757600000013</v>
      </c>
      <c r="K28" s="27">
        <v>0.70224510400000006</v>
      </c>
      <c r="L28" s="27"/>
      <c r="M28" s="5"/>
      <c r="O28" s="145"/>
    </row>
    <row r="29" spans="1:15" ht="11.45" customHeight="1" x14ac:dyDescent="0.2">
      <c r="A29" s="146"/>
      <c r="B29" s="50" t="s">
        <v>531</v>
      </c>
      <c r="C29" s="27">
        <v>0</v>
      </c>
      <c r="D29" s="27">
        <v>0</v>
      </c>
      <c r="E29" s="27">
        <v>0.79709999999999992</v>
      </c>
      <c r="F29" s="27">
        <v>2.68768421</v>
      </c>
      <c r="G29" s="27">
        <v>3.5431666660000003</v>
      </c>
      <c r="H29" s="27">
        <v>3.8795202629999994</v>
      </c>
      <c r="I29" s="27">
        <v>2.8700500000000004</v>
      </c>
      <c r="J29" s="27">
        <v>2.2558854999999998</v>
      </c>
      <c r="K29" s="28">
        <v>1.0681173559999992</v>
      </c>
      <c r="L29" s="5">
        <v>1.4912750000000001</v>
      </c>
      <c r="M29" s="5">
        <v>2.0257310090000002</v>
      </c>
      <c r="O29" s="145"/>
    </row>
    <row r="30" spans="1:15" ht="11.45" customHeight="1" x14ac:dyDescent="0.2">
      <c r="A30" s="146"/>
      <c r="B30" s="50" t="s">
        <v>532</v>
      </c>
      <c r="C30" s="27">
        <v>13.427666666</v>
      </c>
      <c r="D30" s="27">
        <v>11.624928571</v>
      </c>
      <c r="E30" s="27">
        <v>5.2184736840000001</v>
      </c>
      <c r="F30" s="27">
        <v>8.6818333329999984</v>
      </c>
      <c r="G30" s="27">
        <v>11.254394736</v>
      </c>
      <c r="H30" s="27">
        <v>9.0251428570000023</v>
      </c>
      <c r="I30" s="27">
        <v>6.6921693170000012</v>
      </c>
      <c r="J30" s="27">
        <v>2.4001131109999974</v>
      </c>
      <c r="K30" s="28">
        <v>2.2028510060000017</v>
      </c>
      <c r="L30" s="5">
        <v>3.8564234709999989</v>
      </c>
      <c r="M30" s="5">
        <v>4.7785670750000016</v>
      </c>
      <c r="O30" s="145"/>
    </row>
    <row r="31" spans="1:15" ht="11.45" customHeight="1" x14ac:dyDescent="0.2">
      <c r="A31" s="146"/>
      <c r="B31" s="50" t="s">
        <v>533</v>
      </c>
      <c r="C31" s="27">
        <v>55.478850000000008</v>
      </c>
      <c r="D31" s="27">
        <v>57.286952380000002</v>
      </c>
      <c r="E31" s="27">
        <v>36.755999999999993</v>
      </c>
      <c r="F31" s="27">
        <v>52.962119047000009</v>
      </c>
      <c r="G31" s="27">
        <v>100.91425</v>
      </c>
      <c r="H31" s="27">
        <v>101.458571428</v>
      </c>
      <c r="I31" s="27">
        <v>156.63038870500009</v>
      </c>
      <c r="J31" s="27">
        <v>109.91658016699995</v>
      </c>
      <c r="K31" s="28">
        <v>97.614491271999995</v>
      </c>
      <c r="L31" s="5">
        <v>148.72247218499999</v>
      </c>
      <c r="M31" s="5">
        <v>125.39136206500005</v>
      </c>
      <c r="O31" s="145"/>
    </row>
    <row r="32" spans="1:15" ht="11.45" customHeight="1" x14ac:dyDescent="0.2">
      <c r="A32" s="146"/>
      <c r="B32" s="50" t="s">
        <v>534</v>
      </c>
      <c r="C32" s="27">
        <v>0</v>
      </c>
      <c r="D32" s="27">
        <v>2.5117545450000001</v>
      </c>
      <c r="E32" s="27">
        <v>5.8591000000000006</v>
      </c>
      <c r="F32" s="27">
        <v>10.26005</v>
      </c>
      <c r="G32" s="27">
        <v>17.417404761</v>
      </c>
      <c r="H32" s="27">
        <v>18.487723255999999</v>
      </c>
      <c r="I32" s="27">
        <v>19.847936099000005</v>
      </c>
      <c r="J32" s="27">
        <v>20.227062934999999</v>
      </c>
      <c r="K32" s="28">
        <v>19.687348126999993</v>
      </c>
      <c r="L32" s="5">
        <v>25.074140584999988</v>
      </c>
      <c r="M32" s="5">
        <v>33.28613055200001</v>
      </c>
      <c r="O32" s="145"/>
    </row>
    <row r="33" spans="1:15" ht="11.45" customHeight="1" x14ac:dyDescent="0.2">
      <c r="B33" s="50" t="s">
        <v>535</v>
      </c>
      <c r="C33" s="27">
        <v>0</v>
      </c>
      <c r="D33" s="27">
        <v>0</v>
      </c>
      <c r="E33" s="27">
        <v>0</v>
      </c>
      <c r="F33" s="27">
        <v>1.4868825099999998</v>
      </c>
      <c r="G33" s="27">
        <v>0.82897368399999993</v>
      </c>
      <c r="H33" s="27">
        <v>0.77930000000000021</v>
      </c>
      <c r="I33" s="27">
        <v>0.92254726899999984</v>
      </c>
      <c r="J33" s="27">
        <v>0.26324230400000004</v>
      </c>
      <c r="K33" s="28">
        <v>0.17313939099999998</v>
      </c>
      <c r="L33" s="5">
        <v>3.1438242000000005E-2</v>
      </c>
      <c r="M33" s="5">
        <v>0</v>
      </c>
      <c r="O33" s="145"/>
    </row>
    <row r="34" spans="1:15" ht="11.45" customHeight="1" x14ac:dyDescent="0.2">
      <c r="B34" s="50" t="s">
        <v>536</v>
      </c>
      <c r="C34" s="27">
        <v>0</v>
      </c>
      <c r="D34" s="27">
        <v>0</v>
      </c>
      <c r="E34" s="27">
        <v>0</v>
      </c>
      <c r="F34" s="27">
        <v>0.93261904699999987</v>
      </c>
      <c r="G34" s="27">
        <v>0.66369594200000004</v>
      </c>
      <c r="H34" s="27">
        <v>0.26013003699999993</v>
      </c>
      <c r="I34" s="27">
        <v>0.16725652399999999</v>
      </c>
      <c r="J34" s="27">
        <v>9.5868339999999969E-2</v>
      </c>
      <c r="K34" s="28">
        <v>4.0895559999999991E-2</v>
      </c>
      <c r="L34" s="5">
        <v>2.4637686000000002E-2</v>
      </c>
      <c r="M34" s="5">
        <v>2.5627502000000014E-2</v>
      </c>
      <c r="O34" s="145"/>
    </row>
    <row r="35" spans="1:15" ht="11.45" customHeight="1" x14ac:dyDescent="0.2">
      <c r="B35" s="50" t="s">
        <v>537</v>
      </c>
      <c r="C35" s="27">
        <v>7.5461052630000003</v>
      </c>
      <c r="D35" s="27">
        <v>7.7941761900000008</v>
      </c>
      <c r="E35" s="27">
        <v>4.1830952379999999</v>
      </c>
      <c r="F35" s="27">
        <v>3.1255845519999994</v>
      </c>
      <c r="G35" s="27">
        <v>13.323282571</v>
      </c>
      <c r="H35" s="27">
        <v>11.691525589000001</v>
      </c>
      <c r="I35" s="27">
        <v>11.936396635000001</v>
      </c>
      <c r="J35" s="27">
        <v>10.543478620000007</v>
      </c>
      <c r="K35" s="28">
        <v>8.6247845390000002</v>
      </c>
      <c r="L35" s="5">
        <v>10.442254667999999</v>
      </c>
      <c r="M35" s="5">
        <v>6.3483645919999994</v>
      </c>
      <c r="O35" s="144"/>
    </row>
    <row r="36" spans="1:15" ht="11.45" customHeight="1" x14ac:dyDescent="0.2">
      <c r="B36" s="50" t="s">
        <v>538</v>
      </c>
      <c r="C36" s="27">
        <v>0</v>
      </c>
      <c r="D36" s="27">
        <v>0.34325</v>
      </c>
      <c r="E36" s="27">
        <v>0.46700000000000003</v>
      </c>
      <c r="F36" s="27">
        <v>0.79914363499999996</v>
      </c>
      <c r="G36" s="27">
        <v>1.6700409999999997</v>
      </c>
      <c r="H36" s="27">
        <v>3.9197402360000004</v>
      </c>
      <c r="I36" s="27">
        <v>5.0167110029999984</v>
      </c>
      <c r="J36" s="27">
        <v>1.5347063030000001</v>
      </c>
      <c r="K36" s="28">
        <v>2.3282592709999999</v>
      </c>
      <c r="L36" s="5">
        <v>3.1730364510000029</v>
      </c>
      <c r="M36" s="5">
        <v>4.7266478210000002</v>
      </c>
      <c r="O36" s="145"/>
    </row>
    <row r="37" spans="1:15" ht="11.45" customHeight="1" x14ac:dyDescent="0.2">
      <c r="B37" s="50" t="s">
        <v>539</v>
      </c>
      <c r="C37" s="27">
        <v>0</v>
      </c>
      <c r="D37" s="27">
        <v>0</v>
      </c>
      <c r="E37" s="27">
        <v>0</v>
      </c>
      <c r="F37" s="27">
        <v>0</v>
      </c>
      <c r="G37" s="27">
        <v>0</v>
      </c>
      <c r="H37" s="27">
        <v>0</v>
      </c>
      <c r="I37" s="27">
        <v>0</v>
      </c>
      <c r="J37" s="27">
        <v>0</v>
      </c>
      <c r="K37" s="28">
        <v>0</v>
      </c>
      <c r="L37" s="5">
        <v>0</v>
      </c>
      <c r="M37" s="5">
        <v>1.1580389999999999E-2</v>
      </c>
      <c r="O37" s="145"/>
    </row>
    <row r="38" spans="1:15" ht="11.45" customHeight="1" x14ac:dyDescent="0.2">
      <c r="B38" s="50" t="s">
        <v>540</v>
      </c>
      <c r="C38" s="27">
        <v>0</v>
      </c>
      <c r="D38" s="27">
        <v>6.2619550000000013</v>
      </c>
      <c r="E38" s="27">
        <v>4.4072631569999992</v>
      </c>
      <c r="F38" s="27">
        <v>10.72654651</v>
      </c>
      <c r="G38" s="27">
        <v>4.5190526310000001</v>
      </c>
      <c r="H38" s="27">
        <v>5.2962499999999997</v>
      </c>
      <c r="I38" s="27">
        <v>7.0599057540000079</v>
      </c>
      <c r="J38" s="27">
        <v>6.3855610239999994</v>
      </c>
      <c r="K38" s="28">
        <v>7.3619537210000061</v>
      </c>
      <c r="L38" s="5">
        <v>7.8675164169999983</v>
      </c>
      <c r="M38" s="5">
        <v>10.095062326000001</v>
      </c>
      <c r="O38" s="145"/>
    </row>
    <row r="39" spans="1:15" ht="11.45" customHeight="1" x14ac:dyDescent="0.2">
      <c r="B39" s="50" t="s">
        <v>541</v>
      </c>
      <c r="C39" s="27">
        <v>11.092763888000002</v>
      </c>
      <c r="D39" s="27">
        <v>15.280163156999999</v>
      </c>
      <c r="E39" s="27">
        <v>5.3303684210000002</v>
      </c>
      <c r="F39" s="27">
        <v>9.7524375049999996</v>
      </c>
      <c r="G39" s="27">
        <v>3.0788260099999993</v>
      </c>
      <c r="H39" s="27">
        <v>5.080539344</v>
      </c>
      <c r="I39" s="27">
        <v>54.623349888000014</v>
      </c>
      <c r="J39" s="27">
        <v>20.730771192000002</v>
      </c>
      <c r="K39" s="28">
        <v>10.705236178000009</v>
      </c>
      <c r="L39" s="5">
        <v>3.9136586689999997</v>
      </c>
      <c r="M39" s="5">
        <v>1.563664862</v>
      </c>
      <c r="O39" s="145"/>
    </row>
    <row r="40" spans="1:15" ht="11.45" customHeight="1" x14ac:dyDescent="0.2">
      <c r="B40" s="50" t="s">
        <v>542</v>
      </c>
      <c r="C40" s="27">
        <v>3.1325089700000004</v>
      </c>
      <c r="D40" s="27">
        <v>2.0397500000000002</v>
      </c>
      <c r="E40" s="27">
        <v>0.96466666600000006</v>
      </c>
      <c r="F40" s="27">
        <v>1.4443964870000003</v>
      </c>
      <c r="G40" s="27">
        <v>1.9740718039999992</v>
      </c>
      <c r="H40" s="27">
        <v>1.5328057429999999</v>
      </c>
      <c r="I40" s="27">
        <v>2.1510560689999996</v>
      </c>
      <c r="J40" s="27">
        <v>0.97936558100000071</v>
      </c>
      <c r="K40" s="28">
        <v>1.0864450190000008</v>
      </c>
      <c r="L40" s="5">
        <v>2.38238314</v>
      </c>
      <c r="M40" s="5">
        <v>2.0998254619999988</v>
      </c>
      <c r="O40" s="145"/>
    </row>
    <row r="41" spans="1:15" ht="11.45" customHeight="1" x14ac:dyDescent="0.2">
      <c r="B41" s="50" t="s">
        <v>543</v>
      </c>
      <c r="C41" s="27">
        <v>3.4341176470000003</v>
      </c>
      <c r="D41" s="27">
        <v>2.9875894729999994</v>
      </c>
      <c r="E41" s="27">
        <v>3.4188888880000001</v>
      </c>
      <c r="F41" s="27">
        <v>2.7326474069999995</v>
      </c>
      <c r="G41" s="27">
        <v>3.4605833330000006</v>
      </c>
      <c r="H41" s="27">
        <v>2.2959999999999994</v>
      </c>
      <c r="I41" s="27">
        <v>2.7540735570000008</v>
      </c>
      <c r="J41" s="27">
        <v>13.588492739999996</v>
      </c>
      <c r="K41" s="28">
        <v>1.6243684209999985</v>
      </c>
      <c r="L41" s="5">
        <v>2.5393362310000005</v>
      </c>
      <c r="M41" s="5">
        <v>2.1610579739999993</v>
      </c>
      <c r="O41" s="145"/>
    </row>
    <row r="42" spans="1:15" ht="11.45" customHeight="1" x14ac:dyDescent="0.2">
      <c r="B42" s="50" t="s">
        <v>544</v>
      </c>
      <c r="C42" s="27">
        <v>0</v>
      </c>
      <c r="D42" s="27">
        <v>0</v>
      </c>
      <c r="E42" s="27">
        <v>0.204842105</v>
      </c>
      <c r="F42" s="27">
        <v>0.26051520500000003</v>
      </c>
      <c r="G42" s="27">
        <v>0.59086842099999992</v>
      </c>
      <c r="H42" s="27">
        <v>1.0174668320000004</v>
      </c>
      <c r="I42" s="27">
        <v>1.5973946500000011</v>
      </c>
      <c r="J42" s="27">
        <v>0.80826337800000037</v>
      </c>
      <c r="K42" s="28">
        <v>1.2208851869999999</v>
      </c>
      <c r="L42" s="5">
        <v>1.2182191480000006</v>
      </c>
      <c r="M42" s="5">
        <v>1.6840751819999995</v>
      </c>
      <c r="O42" s="145"/>
    </row>
    <row r="43" spans="1:15" ht="11.45" customHeight="1" x14ac:dyDescent="0.2">
      <c r="A43" s="85"/>
      <c r="B43" s="50" t="s">
        <v>545</v>
      </c>
      <c r="C43" s="27">
        <v>0</v>
      </c>
      <c r="D43" s="27">
        <v>0.35644999999999999</v>
      </c>
      <c r="E43" s="27">
        <v>0.45838888799999999</v>
      </c>
      <c r="F43" s="27">
        <v>0.34060526299999999</v>
      </c>
      <c r="G43" s="27">
        <v>1.0817222219999996</v>
      </c>
      <c r="H43" s="27">
        <v>2.1210263150000004</v>
      </c>
      <c r="I43" s="27">
        <v>1.5897100410000009</v>
      </c>
      <c r="J43" s="27">
        <v>1.3513333330000008</v>
      </c>
      <c r="K43" s="28">
        <v>2.1769150519999996</v>
      </c>
      <c r="L43" s="5">
        <v>1.7473116479999999</v>
      </c>
      <c r="M43" s="5">
        <v>3.3060443850000003</v>
      </c>
      <c r="O43" s="145"/>
    </row>
    <row r="44" spans="1:15" ht="11.45" customHeight="1" x14ac:dyDescent="0.2">
      <c r="A44" s="85"/>
      <c r="B44" s="50" t="s">
        <v>546</v>
      </c>
      <c r="C44" s="27">
        <v>0</v>
      </c>
      <c r="D44" s="27">
        <v>2.123214285</v>
      </c>
      <c r="E44" s="27">
        <v>1.95265</v>
      </c>
      <c r="F44" s="27">
        <v>1.9307619040000001</v>
      </c>
      <c r="G44" s="27">
        <v>2.4053249999999999</v>
      </c>
      <c r="H44" s="27">
        <v>1.9545714279999997</v>
      </c>
      <c r="I44" s="27">
        <v>2.3235461579999992</v>
      </c>
      <c r="J44" s="27">
        <v>2.0828018519999993</v>
      </c>
      <c r="K44" s="28">
        <v>2.5560754869999993</v>
      </c>
      <c r="L44" s="5">
        <v>3.1295491020000017</v>
      </c>
      <c r="M44" s="5">
        <v>4.1783299350000043</v>
      </c>
      <c r="O44" s="145"/>
    </row>
    <row r="45" spans="1:15" ht="11.45" customHeight="1" x14ac:dyDescent="0.25">
      <c r="A45" s="140"/>
      <c r="B45" s="50" t="s">
        <v>547</v>
      </c>
      <c r="C45" s="27">
        <v>1.3792777770000002</v>
      </c>
      <c r="D45" s="27">
        <v>1.8338095230000004</v>
      </c>
      <c r="E45" s="27">
        <v>0.9169473680000001</v>
      </c>
      <c r="F45" s="27">
        <v>1.0046089409999999</v>
      </c>
      <c r="G45" s="27">
        <v>1.5483393700000001</v>
      </c>
      <c r="H45" s="27">
        <v>1.0601696519999997</v>
      </c>
      <c r="I45" s="27">
        <v>1.4533628020000011</v>
      </c>
      <c r="J45" s="27">
        <v>0.58113085200000014</v>
      </c>
      <c r="K45" s="28">
        <v>0.43574298600000011</v>
      </c>
      <c r="L45" s="5">
        <v>0.31236577600000004</v>
      </c>
      <c r="M45" s="5">
        <v>0.27490364199999989</v>
      </c>
      <c r="O45" s="144"/>
    </row>
    <row r="46" spans="1:15" ht="11.45" customHeight="1" x14ac:dyDescent="0.2">
      <c r="A46" s="146"/>
      <c r="B46" s="50" t="s">
        <v>548</v>
      </c>
      <c r="C46" s="27">
        <v>0</v>
      </c>
      <c r="D46" s="27">
        <v>0</v>
      </c>
      <c r="E46" s="27">
        <v>0</v>
      </c>
      <c r="F46" s="27">
        <v>0</v>
      </c>
      <c r="G46" s="27">
        <v>1.0118749999999999</v>
      </c>
      <c r="H46" s="27">
        <v>1.2625350500000001</v>
      </c>
      <c r="I46" s="27">
        <v>0.9082294799999997</v>
      </c>
      <c r="J46" s="27">
        <v>0.69733253400000028</v>
      </c>
      <c r="K46" s="28">
        <v>0.77285480700000031</v>
      </c>
      <c r="L46" s="5">
        <v>1.088151728000001</v>
      </c>
      <c r="M46" s="5">
        <v>1.4495159620000004</v>
      </c>
      <c r="O46" s="144"/>
    </row>
    <row r="47" spans="1:15" ht="11.45" customHeight="1" x14ac:dyDescent="0.2">
      <c r="A47" s="146"/>
      <c r="B47" s="50" t="s">
        <v>549</v>
      </c>
      <c r="C47" s="27">
        <v>0</v>
      </c>
      <c r="D47" s="27">
        <v>6.036313636</v>
      </c>
      <c r="E47" s="27">
        <v>9.4347142850000001</v>
      </c>
      <c r="F47" s="27">
        <v>23.638044851000004</v>
      </c>
      <c r="G47" s="27">
        <v>34.003317670000001</v>
      </c>
      <c r="H47" s="27">
        <v>22.544312544999993</v>
      </c>
      <c r="I47" s="27">
        <v>25.882721083999996</v>
      </c>
      <c r="J47" s="27">
        <v>18.918436781000004</v>
      </c>
      <c r="K47" s="28">
        <v>22.428886896000002</v>
      </c>
      <c r="L47" s="5">
        <v>0</v>
      </c>
      <c r="M47" s="5">
        <v>0</v>
      </c>
      <c r="O47" s="144"/>
    </row>
    <row r="48" spans="1:15" ht="11.45" customHeight="1" x14ac:dyDescent="0.2">
      <c r="A48" s="146"/>
      <c r="B48" s="50" t="s">
        <v>550</v>
      </c>
      <c r="C48" s="27">
        <v>0</v>
      </c>
      <c r="D48" s="27">
        <v>1.2968636360000003</v>
      </c>
      <c r="E48" s="27">
        <v>1.2259090900000003</v>
      </c>
      <c r="F48" s="27">
        <v>1.34744</v>
      </c>
      <c r="G48" s="27">
        <v>2.71374</v>
      </c>
      <c r="H48" s="27">
        <v>4.6793095229999997</v>
      </c>
      <c r="I48" s="27">
        <v>2.5722045450000008</v>
      </c>
      <c r="J48" s="27">
        <v>4.5835154879999997</v>
      </c>
      <c r="K48" s="28">
        <v>2.573083951000001</v>
      </c>
      <c r="L48" s="5">
        <v>2.4752290470000009</v>
      </c>
      <c r="M48" s="5">
        <v>4.1001791799999987</v>
      </c>
    </row>
    <row r="49" spans="1:15" ht="11.45" customHeight="1" x14ac:dyDescent="0.2">
      <c r="A49" s="146"/>
      <c r="B49" s="50" t="s">
        <v>551</v>
      </c>
      <c r="C49" s="27">
        <v>44.261578946999997</v>
      </c>
      <c r="D49" s="27">
        <v>59.871675000000003</v>
      </c>
      <c r="E49" s="27">
        <v>34.4788</v>
      </c>
      <c r="F49" s="27">
        <v>42.529179285000005</v>
      </c>
      <c r="G49" s="27">
        <v>89.241900000000001</v>
      </c>
      <c r="H49" s="27">
        <v>90.798428571000031</v>
      </c>
      <c r="I49" s="27">
        <v>103.29487079099994</v>
      </c>
      <c r="J49" s="27">
        <v>121.64159244999998</v>
      </c>
      <c r="K49" s="28">
        <v>153.86223550599996</v>
      </c>
      <c r="L49" s="5">
        <v>230.41263854899998</v>
      </c>
      <c r="M49" s="5">
        <v>370.22703429899997</v>
      </c>
    </row>
    <row r="50" spans="1:15" ht="11.45" customHeight="1" x14ac:dyDescent="0.2">
      <c r="A50" s="146"/>
      <c r="B50" s="50" t="s">
        <v>552</v>
      </c>
      <c r="C50" s="27">
        <v>0</v>
      </c>
      <c r="D50" s="27">
        <v>0</v>
      </c>
      <c r="E50" s="27">
        <v>0.28768421</v>
      </c>
      <c r="F50" s="27">
        <v>0.14580099999999999</v>
      </c>
      <c r="G50" s="27">
        <v>0.21807368399999999</v>
      </c>
      <c r="H50" s="27">
        <v>0.19622276000000005</v>
      </c>
      <c r="I50" s="27">
        <v>0.12098791299999997</v>
      </c>
      <c r="J50" s="27">
        <v>1.7575582930000004</v>
      </c>
      <c r="K50" s="28">
        <v>7.9909364999999982E-2</v>
      </c>
      <c r="L50" s="5">
        <v>9.8765410999999984E-2</v>
      </c>
      <c r="M50" s="5">
        <v>7.7021265999999991E-2</v>
      </c>
    </row>
    <row r="51" spans="1:15" ht="11.45" customHeight="1" x14ac:dyDescent="0.2">
      <c r="A51" s="146"/>
      <c r="B51" s="50" t="s">
        <v>553</v>
      </c>
      <c r="C51" s="27">
        <v>0</v>
      </c>
      <c r="D51" s="27">
        <v>0</v>
      </c>
      <c r="E51" s="27">
        <v>8.1578946999999985E-2</v>
      </c>
      <c r="F51" s="27">
        <v>0.11599999999999999</v>
      </c>
      <c r="G51" s="27">
        <v>0.142055555</v>
      </c>
      <c r="H51" s="27">
        <v>0</v>
      </c>
      <c r="I51" s="27">
        <v>0</v>
      </c>
      <c r="J51" s="27">
        <v>0</v>
      </c>
      <c r="K51" s="28">
        <v>0</v>
      </c>
      <c r="L51" s="5">
        <v>0</v>
      </c>
      <c r="M51" s="5">
        <v>0</v>
      </c>
    </row>
    <row r="52" spans="1:15" ht="11.45" customHeight="1" x14ac:dyDescent="0.2">
      <c r="A52" s="146"/>
      <c r="B52" s="50" t="s">
        <v>554</v>
      </c>
      <c r="C52" s="27">
        <v>2.3367647049999998</v>
      </c>
      <c r="D52" s="27">
        <v>3.7268421049999998</v>
      </c>
      <c r="E52" s="27">
        <v>2.0824444440000001</v>
      </c>
      <c r="F52" s="27">
        <v>1.7646379670000005</v>
      </c>
      <c r="G52" s="27">
        <v>3.406166111000001</v>
      </c>
      <c r="H52" s="27">
        <v>4.0363157889999997</v>
      </c>
      <c r="I52" s="27">
        <v>4.820366928000003</v>
      </c>
      <c r="J52" s="27">
        <v>3.0839226530000006</v>
      </c>
      <c r="K52" s="28">
        <v>2.2136440429999995</v>
      </c>
      <c r="L52" s="5">
        <v>3.2325882169999995</v>
      </c>
      <c r="M52" s="5">
        <v>5.0369494310000018</v>
      </c>
    </row>
    <row r="53" spans="1:15" ht="11.45" customHeight="1" x14ac:dyDescent="0.2">
      <c r="A53" s="146"/>
      <c r="B53" s="50" t="s">
        <v>555</v>
      </c>
      <c r="C53" s="27">
        <v>7.2158823520000013</v>
      </c>
      <c r="D53" s="27">
        <v>6.2476210520000013</v>
      </c>
      <c r="E53" s="27">
        <v>2.6695263150000001</v>
      </c>
      <c r="F53" s="27">
        <v>3.7629448910000001</v>
      </c>
      <c r="G53" s="27">
        <v>6.1840011889999991</v>
      </c>
      <c r="H53" s="27">
        <v>8.2735199979999994</v>
      </c>
      <c r="I53" s="27">
        <v>13.594620183000004</v>
      </c>
      <c r="J53" s="27">
        <v>9.5677746450000054</v>
      </c>
      <c r="K53" s="28">
        <v>6.534815336000003</v>
      </c>
      <c r="L53" s="5">
        <v>10.673826234</v>
      </c>
      <c r="M53" s="5">
        <v>11.805690278000004</v>
      </c>
    </row>
    <row r="54" spans="1:15" ht="11.45" customHeight="1" x14ac:dyDescent="0.2">
      <c r="B54" s="50" t="s">
        <v>556</v>
      </c>
      <c r="C54" s="27">
        <v>8.5848055550000009</v>
      </c>
      <c r="D54" s="27">
        <v>4.902099999999999</v>
      </c>
      <c r="E54" s="27">
        <v>5.8572631570000002</v>
      </c>
      <c r="F54" s="27">
        <v>7.1470750000000001</v>
      </c>
      <c r="G54" s="27">
        <v>7.7681842100000011</v>
      </c>
      <c r="H54" s="27">
        <v>11.794167500000004</v>
      </c>
      <c r="I54" s="27">
        <v>9.1453300640000048</v>
      </c>
      <c r="J54" s="27">
        <v>6.6197353500000018</v>
      </c>
      <c r="K54" s="28">
        <v>4.6939117070000034</v>
      </c>
      <c r="L54" s="5">
        <v>6.5596760460000034</v>
      </c>
      <c r="M54" s="5">
        <v>7.2435197320000029</v>
      </c>
    </row>
    <row r="55" spans="1:15" ht="11.45" customHeight="1" x14ac:dyDescent="0.2">
      <c r="B55" s="50" t="s">
        <v>557</v>
      </c>
      <c r="C55" s="27">
        <v>44.186</v>
      </c>
      <c r="D55" s="27">
        <v>34.463540000000002</v>
      </c>
      <c r="E55" s="27">
        <v>23.388315789</v>
      </c>
      <c r="F55" s="27">
        <v>23.167751554000002</v>
      </c>
      <c r="G55" s="27">
        <v>108.44887981100001</v>
      </c>
      <c r="H55" s="27">
        <v>57.859894561000011</v>
      </c>
      <c r="I55" s="27">
        <v>62.768095896000005</v>
      </c>
      <c r="J55" s="27">
        <v>25.334845280000017</v>
      </c>
      <c r="K55" s="28">
        <v>52.926744638999999</v>
      </c>
      <c r="L55" s="5">
        <v>79.659495127999961</v>
      </c>
      <c r="M55" s="5">
        <v>97.301846045999966</v>
      </c>
    </row>
    <row r="56" spans="1:15" ht="11.45" customHeight="1" x14ac:dyDescent="0.2">
      <c r="B56" s="50" t="s">
        <v>558</v>
      </c>
      <c r="C56" s="27">
        <v>0</v>
      </c>
      <c r="D56" s="27">
        <v>0.891444444</v>
      </c>
      <c r="E56" s="27">
        <v>0.59705555500000007</v>
      </c>
      <c r="F56" s="27">
        <v>1.1394743279999999</v>
      </c>
      <c r="G56" s="27">
        <v>1.3824099999999997</v>
      </c>
      <c r="H56" s="27">
        <v>2.9413055550000009</v>
      </c>
      <c r="I56" s="27">
        <v>5.0873076310000034</v>
      </c>
      <c r="J56" s="27">
        <v>3.9511058820000011</v>
      </c>
      <c r="K56" s="28">
        <v>4.3837175790000007</v>
      </c>
      <c r="L56" s="5">
        <v>5.3258255510000003</v>
      </c>
      <c r="M56" s="5">
        <v>7.229499331000004</v>
      </c>
    </row>
    <row r="57" spans="1:15" ht="11.45" customHeight="1" x14ac:dyDescent="0.2">
      <c r="B57" s="50" t="s">
        <v>559</v>
      </c>
      <c r="C57" s="27">
        <v>0</v>
      </c>
      <c r="D57" s="27">
        <v>0</v>
      </c>
      <c r="E57" s="27">
        <v>0.36454999999999999</v>
      </c>
      <c r="F57" s="27">
        <v>1.256416607</v>
      </c>
      <c r="G57" s="27">
        <v>0.78496640900000025</v>
      </c>
      <c r="H57" s="27">
        <v>5.4879702380000017</v>
      </c>
      <c r="I57" s="27">
        <v>5.8659500340000035</v>
      </c>
      <c r="J57" s="27">
        <v>6.6925579880000008</v>
      </c>
      <c r="K57" s="28">
        <v>5.9173951359999979</v>
      </c>
      <c r="L57" s="5">
        <v>9.8357869760000014</v>
      </c>
      <c r="M57" s="5">
        <v>9.5821711350000047</v>
      </c>
    </row>
    <row r="58" spans="1:15" ht="11.45" customHeight="1" x14ac:dyDescent="0.2">
      <c r="B58" s="50" t="s">
        <v>560</v>
      </c>
      <c r="C58" s="27">
        <v>0</v>
      </c>
      <c r="D58" s="27">
        <v>0</v>
      </c>
      <c r="E58" s="27">
        <v>0</v>
      </c>
      <c r="F58" s="27">
        <v>0</v>
      </c>
      <c r="G58" s="27">
        <v>0</v>
      </c>
      <c r="H58" s="27">
        <v>0</v>
      </c>
      <c r="I58" s="27">
        <v>0</v>
      </c>
      <c r="J58" s="27">
        <v>0</v>
      </c>
      <c r="K58" s="28">
        <v>7.6855886740000026</v>
      </c>
      <c r="L58" s="5">
        <v>11.257922442000007</v>
      </c>
      <c r="M58" s="5">
        <v>14.361367940000003</v>
      </c>
    </row>
    <row r="59" spans="1:15" ht="11.45" customHeight="1" x14ac:dyDescent="0.2">
      <c r="B59" s="50" t="s">
        <v>561</v>
      </c>
      <c r="C59" s="27">
        <v>186.40950000000001</v>
      </c>
      <c r="D59" s="27">
        <v>216.90101999999999</v>
      </c>
      <c r="E59" s="27">
        <v>151.39557894699999</v>
      </c>
      <c r="F59" s="27">
        <v>222.50557500000002</v>
      </c>
      <c r="G59" s="27">
        <v>335.43986842100003</v>
      </c>
      <c r="H59" s="27">
        <v>696.5141000000001</v>
      </c>
      <c r="I59" s="27">
        <v>1031.907513573</v>
      </c>
      <c r="J59" s="27">
        <v>784.25355415700005</v>
      </c>
      <c r="K59" s="28">
        <v>1143.7552250000001</v>
      </c>
      <c r="L59" s="5">
        <v>981.2155394050003</v>
      </c>
      <c r="M59" s="5">
        <v>1420.0325677499993</v>
      </c>
    </row>
    <row r="60" spans="1:15" s="85" customFormat="1" ht="15" customHeight="1" x14ac:dyDescent="0.2">
      <c r="B60" s="81" t="s">
        <v>562</v>
      </c>
      <c r="C60" s="84">
        <v>133.964</v>
      </c>
      <c r="D60" s="84">
        <v>147.98340476099997</v>
      </c>
      <c r="E60" s="84">
        <v>103.50520000000003</v>
      </c>
      <c r="F60" s="84">
        <v>217.30676190400001</v>
      </c>
      <c r="G60" s="84">
        <v>311.33478571399996</v>
      </c>
      <c r="H60" s="84">
        <v>472.58004761899991</v>
      </c>
      <c r="I60" s="84">
        <v>619.35720454500029</v>
      </c>
      <c r="J60" s="84">
        <v>580.98973809499967</v>
      </c>
      <c r="K60" s="84">
        <v>475.77288636300011</v>
      </c>
      <c r="L60" s="84">
        <v>711.67895238000006</v>
      </c>
      <c r="M60" s="84">
        <v>1021.4932499999999</v>
      </c>
      <c r="O60" s="86"/>
    </row>
    <row r="61" spans="1:15" ht="59.1" customHeight="1" x14ac:dyDescent="0.2">
      <c r="A61" s="147" t="s">
        <v>3</v>
      </c>
      <c r="B61" s="470" t="s">
        <v>493</v>
      </c>
      <c r="C61" s="470"/>
      <c r="D61" s="470"/>
      <c r="E61" s="470"/>
      <c r="F61" s="470"/>
      <c r="G61" s="470"/>
      <c r="H61" s="470"/>
      <c r="I61" s="470"/>
      <c r="J61" s="470"/>
      <c r="K61" s="470"/>
      <c r="L61" s="470"/>
      <c r="M61" s="470"/>
      <c r="N61" s="69"/>
    </row>
  </sheetData>
  <mergeCells count="1">
    <mergeCell ref="B61:M61"/>
  </mergeCells>
  <pageMargins left="0.59055118110236204" right="0.59055118110236204" top="0.59055118110236204" bottom="0.59055118110236204" header="0.511811023622047" footer="0.511811023622047"/>
  <pageSetup paperSize="9" orientation="portrait" r:id="rId1"/>
  <headerFooter differentOddEven="1" alignWithMargins="0"/>
  <ignoredErrors>
    <ignoredError sqref="C4:M4" numberStoredAsText="1"/>
  </ignoredError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O61"/>
  <sheetViews>
    <sheetView showGridLines="0" zoomScaleNormal="100" zoomScaleSheetLayoutView="100" workbookViewId="0"/>
  </sheetViews>
  <sheetFormatPr defaultColWidth="9.140625" defaultRowHeight="12" x14ac:dyDescent="0.2"/>
  <cols>
    <col min="1" max="1" width="1.7109375" style="68" customWidth="1"/>
    <col min="2" max="2" width="22.7109375" style="68" customWidth="1"/>
    <col min="3" max="13" width="6.7109375" style="68" customWidth="1"/>
    <col min="14" max="14" width="1.7109375" style="68" customWidth="1"/>
    <col min="15" max="15" width="1.85546875" style="51" customWidth="1"/>
    <col min="16" max="16384" width="9.140625" style="68"/>
  </cols>
  <sheetData>
    <row r="1" spans="1:15" s="74" customFormat="1" ht="16.5" customHeight="1" x14ac:dyDescent="0.3">
      <c r="A1" s="132"/>
      <c r="B1" s="58" t="s">
        <v>305</v>
      </c>
      <c r="C1" s="58"/>
      <c r="D1" s="58"/>
      <c r="E1" s="58"/>
      <c r="F1" s="58"/>
      <c r="G1" s="58"/>
      <c r="H1" s="58"/>
      <c r="I1" s="58"/>
      <c r="J1" s="58"/>
      <c r="K1" s="58"/>
      <c r="L1" s="58"/>
      <c r="M1" s="58"/>
      <c r="N1" s="66"/>
    </row>
    <row r="2" spans="1:15" s="133" customFormat="1" ht="16.5" customHeight="1" x14ac:dyDescent="0.2">
      <c r="B2" s="133" t="s">
        <v>54</v>
      </c>
      <c r="I2" s="134"/>
      <c r="J2" s="134"/>
      <c r="K2" s="134"/>
      <c r="L2" s="134"/>
      <c r="M2" s="134"/>
    </row>
    <row r="3" spans="1:15" s="85" customFormat="1" ht="21" customHeight="1" x14ac:dyDescent="0.2">
      <c r="A3" s="135"/>
      <c r="B3" s="61" t="s">
        <v>506</v>
      </c>
      <c r="C3" s="61"/>
      <c r="D3" s="61"/>
      <c r="E3" s="61"/>
      <c r="F3" s="61"/>
      <c r="G3" s="61"/>
      <c r="H3" s="61"/>
      <c r="I3" s="61"/>
      <c r="J3" s="61"/>
      <c r="K3" s="61"/>
      <c r="L3" s="61"/>
      <c r="M3" s="136" t="s">
        <v>168</v>
      </c>
      <c r="N3" s="61"/>
      <c r="O3" s="86"/>
    </row>
    <row r="4" spans="1:15" ht="30" customHeight="1" x14ac:dyDescent="0.2">
      <c r="A4" s="137"/>
      <c r="B4" s="138"/>
      <c r="C4" s="148" t="s">
        <v>500</v>
      </c>
      <c r="D4" s="148" t="s">
        <v>501</v>
      </c>
      <c r="E4" s="88" t="s">
        <v>502</v>
      </c>
      <c r="F4" s="88" t="s">
        <v>503</v>
      </c>
      <c r="G4" s="88" t="s">
        <v>504</v>
      </c>
      <c r="H4" s="88" t="s">
        <v>505</v>
      </c>
      <c r="I4" s="88" t="s">
        <v>496</v>
      </c>
      <c r="J4" s="88" t="s">
        <v>497</v>
      </c>
      <c r="K4" s="88" t="s">
        <v>181</v>
      </c>
      <c r="L4" s="88" t="s">
        <v>498</v>
      </c>
      <c r="M4" s="88" t="s">
        <v>474</v>
      </c>
      <c r="N4" s="139"/>
    </row>
    <row r="5" spans="1:15" ht="11.45" customHeight="1" x14ac:dyDescent="0.25">
      <c r="A5" s="140"/>
      <c r="B5" s="50" t="s">
        <v>507</v>
      </c>
      <c r="C5" s="143">
        <v>0</v>
      </c>
      <c r="D5" s="141">
        <v>0.13711999999999999</v>
      </c>
      <c r="E5" s="141">
        <v>0</v>
      </c>
      <c r="F5" s="141">
        <v>0</v>
      </c>
      <c r="G5" s="141">
        <v>1.8040325999999999E-2</v>
      </c>
      <c r="H5" s="141">
        <v>3.1493193999999995E-2</v>
      </c>
      <c r="I5" s="141">
        <v>4.8640708999999942E-2</v>
      </c>
      <c r="J5" s="141">
        <v>1.8366770999999997E-2</v>
      </c>
      <c r="K5" s="142">
        <v>9.3411814000000051E-2</v>
      </c>
      <c r="L5" s="143">
        <v>6.1168272999999954E-2</v>
      </c>
      <c r="M5" s="143">
        <v>5.1203404000000008E-2</v>
      </c>
      <c r="N5" s="139"/>
      <c r="O5" s="144"/>
    </row>
    <row r="6" spans="1:15" ht="11.45" customHeight="1" x14ac:dyDescent="0.2">
      <c r="A6" s="85"/>
      <c r="B6" s="50" t="s">
        <v>508</v>
      </c>
      <c r="C6" s="5">
        <v>1.2842058819999995</v>
      </c>
      <c r="D6" s="27">
        <v>2.4868298130000004</v>
      </c>
      <c r="E6" s="27">
        <v>3.4557058820000006</v>
      </c>
      <c r="F6" s="27">
        <v>5.5007434849999992</v>
      </c>
      <c r="G6" s="27">
        <v>14.480531228</v>
      </c>
      <c r="H6" s="27">
        <v>8.0152170879999982</v>
      </c>
      <c r="I6" s="27">
        <v>11.615326630999999</v>
      </c>
      <c r="J6" s="27">
        <v>9.6214539120000033</v>
      </c>
      <c r="K6" s="28">
        <v>15.060498766999997</v>
      </c>
      <c r="L6" s="5">
        <v>24.947978734000014</v>
      </c>
      <c r="M6" s="5">
        <v>35.722800648999929</v>
      </c>
      <c r="O6" s="145"/>
    </row>
    <row r="7" spans="1:15" ht="11.45" customHeight="1" x14ac:dyDescent="0.2">
      <c r="A7" s="85"/>
      <c r="B7" s="50" t="s">
        <v>509</v>
      </c>
      <c r="C7" s="5">
        <v>0.31083778800000011</v>
      </c>
      <c r="D7" s="27">
        <v>0.52871499999999982</v>
      </c>
      <c r="E7" s="27">
        <v>0.47089999999999987</v>
      </c>
      <c r="F7" s="27">
        <v>0.68296395000000043</v>
      </c>
      <c r="G7" s="27">
        <v>1.8969099869999999</v>
      </c>
      <c r="H7" s="27">
        <v>1.8410012510000007</v>
      </c>
      <c r="I7" s="27">
        <v>3.0173244030000022</v>
      </c>
      <c r="J7" s="27">
        <v>2.0320261900000003</v>
      </c>
      <c r="K7" s="28">
        <v>1.7932628849999992</v>
      </c>
      <c r="L7" s="5">
        <v>0.4158413980000002</v>
      </c>
      <c r="M7" s="5">
        <v>0.47312165100000014</v>
      </c>
      <c r="O7" s="145"/>
    </row>
    <row r="8" spans="1:15" ht="11.45" customHeight="1" x14ac:dyDescent="0.2">
      <c r="A8" s="85"/>
      <c r="B8" s="50" t="s">
        <v>510</v>
      </c>
      <c r="C8" s="5">
        <v>0.46171480000000004</v>
      </c>
      <c r="D8" s="27">
        <v>0.38111</v>
      </c>
      <c r="E8" s="27">
        <v>0.72089999999999999</v>
      </c>
      <c r="F8" s="27">
        <v>0.83735642800000032</v>
      </c>
      <c r="G8" s="27">
        <v>0.70304166599999962</v>
      </c>
      <c r="H8" s="27">
        <v>0.10143778299999996</v>
      </c>
      <c r="I8" s="27">
        <v>3.4661040020000011</v>
      </c>
      <c r="J8" s="27">
        <v>0.26969267400000008</v>
      </c>
      <c r="K8" s="28">
        <v>0.38545624300000031</v>
      </c>
      <c r="L8" s="5">
        <v>0.17615622999999997</v>
      </c>
      <c r="M8" s="5">
        <v>0.27270242399999989</v>
      </c>
      <c r="O8" s="145"/>
    </row>
    <row r="9" spans="1:15" ht="11.45" customHeight="1" x14ac:dyDescent="0.2">
      <c r="A9" s="85"/>
      <c r="B9" s="50" t="s">
        <v>511</v>
      </c>
      <c r="C9" s="5">
        <v>0.43311111099999988</v>
      </c>
      <c r="D9" s="27">
        <v>1.021555</v>
      </c>
      <c r="E9" s="27">
        <v>0.66289473600000015</v>
      </c>
      <c r="F9" s="27">
        <v>2.1823302690000004</v>
      </c>
      <c r="G9" s="27">
        <v>7.2701262229999957</v>
      </c>
      <c r="H9" s="27">
        <v>1.5482770240000001</v>
      </c>
      <c r="I9" s="27">
        <v>0.90089162000000023</v>
      </c>
      <c r="J9" s="27">
        <v>0.54914044700000009</v>
      </c>
      <c r="K9" s="28">
        <v>2.9174163199999996</v>
      </c>
      <c r="L9" s="5">
        <v>0.80666447900000071</v>
      </c>
      <c r="M9" s="5">
        <v>0.93174451299999961</v>
      </c>
      <c r="O9" s="145"/>
    </row>
    <row r="10" spans="1:15" ht="11.45" customHeight="1" x14ac:dyDescent="0.2">
      <c r="A10" s="85"/>
      <c r="B10" s="50" t="s">
        <v>512</v>
      </c>
      <c r="C10" s="5">
        <v>0</v>
      </c>
      <c r="D10" s="27">
        <v>0</v>
      </c>
      <c r="E10" s="27">
        <v>0.98640000000000017</v>
      </c>
      <c r="F10" s="27">
        <v>0.36648834599999996</v>
      </c>
      <c r="G10" s="27">
        <v>0.34778315000000021</v>
      </c>
      <c r="H10" s="27">
        <v>3.8006500000000005</v>
      </c>
      <c r="I10" s="27">
        <v>6.4065566030000003</v>
      </c>
      <c r="J10" s="27">
        <v>8.7412125419999978</v>
      </c>
      <c r="K10" s="28">
        <v>9.1121998110000071</v>
      </c>
      <c r="L10" s="5">
        <v>9.5768948580000117</v>
      </c>
      <c r="M10" s="5">
        <v>11.704202935999991</v>
      </c>
      <c r="O10" s="145"/>
    </row>
    <row r="11" spans="1:15" ht="11.45" customHeight="1" x14ac:dyDescent="0.2">
      <c r="A11" s="85"/>
      <c r="B11" s="50" t="s">
        <v>513</v>
      </c>
      <c r="C11" s="5">
        <v>0</v>
      </c>
      <c r="D11" s="27">
        <v>0</v>
      </c>
      <c r="E11" s="27">
        <v>0</v>
      </c>
      <c r="F11" s="27">
        <v>0</v>
      </c>
      <c r="G11" s="27">
        <v>1.4357142E-2</v>
      </c>
      <c r="H11" s="27">
        <v>5.5366999999999993E-2</v>
      </c>
      <c r="I11" s="27">
        <v>3.6598350000000023E-2</v>
      </c>
      <c r="J11" s="27">
        <v>1.4618016000000003E-2</v>
      </c>
      <c r="K11" s="28">
        <v>4.1588195000000008E-2</v>
      </c>
      <c r="L11" s="5">
        <v>5.9510684999999987E-2</v>
      </c>
      <c r="M11" s="5">
        <v>0.11980396400000001</v>
      </c>
      <c r="O11" s="145"/>
    </row>
    <row r="12" spans="1:15" ht="11.45" customHeight="1" x14ac:dyDescent="0.2">
      <c r="A12" s="85"/>
      <c r="B12" s="50" t="s">
        <v>514</v>
      </c>
      <c r="C12" s="5">
        <v>2.520157894</v>
      </c>
      <c r="D12" s="27">
        <v>1.4305476190000002</v>
      </c>
      <c r="E12" s="27">
        <v>2.2502</v>
      </c>
      <c r="F12" s="27">
        <v>3.9732619040000001</v>
      </c>
      <c r="G12" s="27">
        <v>4.3034249999999989</v>
      </c>
      <c r="H12" s="27">
        <v>6.2869285710000025</v>
      </c>
      <c r="I12" s="27">
        <v>10.053909089999996</v>
      </c>
      <c r="J12" s="27">
        <v>12.868476190000003</v>
      </c>
      <c r="K12" s="28">
        <v>13.977375275000011</v>
      </c>
      <c r="L12" s="5">
        <v>20.091144890999995</v>
      </c>
      <c r="M12" s="5">
        <v>31.028647643999982</v>
      </c>
      <c r="O12" s="145"/>
    </row>
    <row r="13" spans="1:15" ht="11.45" customHeight="1" x14ac:dyDescent="0.2">
      <c r="A13" s="85"/>
      <c r="B13" s="50" t="s">
        <v>515</v>
      </c>
      <c r="C13" s="5">
        <v>0</v>
      </c>
      <c r="D13" s="27">
        <v>0.46554761900000002</v>
      </c>
      <c r="E13" s="27">
        <v>0.63490000000000013</v>
      </c>
      <c r="F13" s="27">
        <v>0.70857784400000012</v>
      </c>
      <c r="G13" s="27">
        <v>1.4954750000000008</v>
      </c>
      <c r="H13" s="27">
        <v>2.1204388019999998</v>
      </c>
      <c r="I13" s="27">
        <v>4.5186718029999993</v>
      </c>
      <c r="J13" s="27">
        <v>2.8234186900000049</v>
      </c>
      <c r="K13" s="28">
        <v>3.4544087329999993</v>
      </c>
      <c r="L13" s="5">
        <v>4.905056802000006</v>
      </c>
      <c r="M13" s="5">
        <v>5.621719864000001</v>
      </c>
      <c r="O13" s="145"/>
    </row>
    <row r="14" spans="1:15" ht="11.45" customHeight="1" x14ac:dyDescent="0.2">
      <c r="A14" s="85"/>
      <c r="B14" s="50" t="s">
        <v>516</v>
      </c>
      <c r="C14" s="5">
        <v>0</v>
      </c>
      <c r="D14" s="27">
        <v>0</v>
      </c>
      <c r="E14" s="27">
        <v>0</v>
      </c>
      <c r="F14" s="27">
        <v>0</v>
      </c>
      <c r="G14" s="27">
        <v>4.2175714000000017E-2</v>
      </c>
      <c r="H14" s="27">
        <v>3.0544459059999989</v>
      </c>
      <c r="I14" s="27">
        <v>4.0923932260000004</v>
      </c>
      <c r="J14" s="27">
        <v>3.8348902890000005</v>
      </c>
      <c r="K14" s="28">
        <v>5.4663516040000015</v>
      </c>
      <c r="L14" s="5">
        <v>7.4524853600000052</v>
      </c>
      <c r="M14" s="5">
        <v>7.5911660970000074</v>
      </c>
      <c r="O14" s="145"/>
    </row>
    <row r="15" spans="1:15" ht="11.45" customHeight="1" x14ac:dyDescent="0.25">
      <c r="A15" s="140"/>
      <c r="B15" s="50" t="s">
        <v>517</v>
      </c>
      <c r="C15" s="5">
        <v>0</v>
      </c>
      <c r="D15" s="27">
        <v>0.60559523800000004</v>
      </c>
      <c r="E15" s="27">
        <v>0.43984999999999996</v>
      </c>
      <c r="F15" s="27">
        <v>1.2013409090000002</v>
      </c>
      <c r="G15" s="27">
        <v>1.7169499999999998</v>
      </c>
      <c r="H15" s="27">
        <v>1.2221675449999994</v>
      </c>
      <c r="I15" s="27">
        <v>1.423128706</v>
      </c>
      <c r="J15" s="27">
        <v>1.6834382940000006</v>
      </c>
      <c r="K15" s="28">
        <v>2.4509704110000001</v>
      </c>
      <c r="L15" s="5">
        <v>1.7848784910000004</v>
      </c>
      <c r="M15" s="5">
        <v>2.5091132540000007</v>
      </c>
      <c r="O15" s="144"/>
    </row>
    <row r="16" spans="1:15" ht="11.45" customHeight="1" x14ac:dyDescent="0.2">
      <c r="A16" s="146"/>
      <c r="B16" s="50" t="s">
        <v>518</v>
      </c>
      <c r="C16" s="5">
        <v>0</v>
      </c>
      <c r="D16" s="27">
        <v>0</v>
      </c>
      <c r="E16" s="27">
        <v>7.6684209999999989E-2</v>
      </c>
      <c r="F16" s="27">
        <v>0.21143447799999998</v>
      </c>
      <c r="G16" s="27">
        <v>0.48818617200000003</v>
      </c>
      <c r="H16" s="27">
        <v>0.97519335200000001</v>
      </c>
      <c r="I16" s="27">
        <v>1.4360230300000008</v>
      </c>
      <c r="J16" s="27">
        <v>1.6531754819999986</v>
      </c>
      <c r="K16" s="28">
        <v>1.9020613579999994</v>
      </c>
      <c r="L16" s="5">
        <v>2.6005610260000021</v>
      </c>
      <c r="M16" s="5">
        <v>4.2716672129999962</v>
      </c>
      <c r="O16" s="145"/>
    </row>
    <row r="17" spans="1:15" ht="11.45" customHeight="1" x14ac:dyDescent="0.2">
      <c r="A17" s="146"/>
      <c r="B17" s="1" t="s">
        <v>519</v>
      </c>
      <c r="C17" s="5">
        <v>0</v>
      </c>
      <c r="D17" s="27">
        <v>0</v>
      </c>
      <c r="E17" s="27">
        <v>4.1500000000000002E-2</v>
      </c>
      <c r="F17" s="27">
        <v>7.046435899999999E-2</v>
      </c>
      <c r="G17" s="27">
        <v>0.88162499999999999</v>
      </c>
      <c r="H17" s="27">
        <v>0.19812847500000003</v>
      </c>
      <c r="I17" s="27">
        <v>0.25831394900000015</v>
      </c>
      <c r="J17" s="27">
        <v>6.6703828999999992E-2</v>
      </c>
      <c r="K17" s="28">
        <v>2.2756349670000011</v>
      </c>
      <c r="L17" s="5">
        <v>0.13481414600000005</v>
      </c>
      <c r="M17" s="5">
        <v>0.2409659049999999</v>
      </c>
      <c r="O17" s="145"/>
    </row>
    <row r="18" spans="1:15" ht="11.45" customHeight="1" x14ac:dyDescent="0.2">
      <c r="A18" s="146"/>
      <c r="B18" s="50" t="s">
        <v>520</v>
      </c>
      <c r="C18" s="5">
        <v>1.5333235289999998</v>
      </c>
      <c r="D18" s="27">
        <v>1.0821999999999998</v>
      </c>
      <c r="E18" s="27">
        <v>0.72033333300000013</v>
      </c>
      <c r="F18" s="27">
        <v>2.0698947360000002</v>
      </c>
      <c r="G18" s="27">
        <v>9.9857873050000023</v>
      </c>
      <c r="H18" s="27">
        <v>11.110449508999997</v>
      </c>
      <c r="I18" s="27">
        <v>8.345426984000003</v>
      </c>
      <c r="J18" s="27">
        <v>8.6927112020000052</v>
      </c>
      <c r="K18" s="28">
        <v>2.5434359780000029</v>
      </c>
      <c r="L18" s="5">
        <v>3.4073326160000019</v>
      </c>
      <c r="M18" s="5">
        <v>10.490644303000009</v>
      </c>
      <c r="O18" s="145"/>
    </row>
    <row r="19" spans="1:15" ht="11.45" customHeight="1" x14ac:dyDescent="0.2">
      <c r="A19" s="146"/>
      <c r="B19" s="50" t="s">
        <v>521</v>
      </c>
      <c r="C19" s="5">
        <v>0</v>
      </c>
      <c r="D19" s="27">
        <v>0</v>
      </c>
      <c r="E19" s="27">
        <v>0</v>
      </c>
      <c r="F19" s="27">
        <v>1.0952379999999999E-3</v>
      </c>
      <c r="G19" s="27">
        <v>4.850000000000001E-3</v>
      </c>
      <c r="H19" s="27">
        <v>8.0952300000000025E-4</v>
      </c>
      <c r="I19" s="27">
        <v>2.5911090000000003E-3</v>
      </c>
      <c r="J19" s="27">
        <v>0</v>
      </c>
      <c r="K19" s="28">
        <v>0</v>
      </c>
      <c r="L19" s="5">
        <v>0</v>
      </c>
      <c r="M19" s="5">
        <v>0</v>
      </c>
      <c r="O19" s="145"/>
    </row>
    <row r="20" spans="1:15" ht="11.45" customHeight="1" x14ac:dyDescent="0.2">
      <c r="A20" s="146"/>
      <c r="B20" s="50" t="s">
        <v>522</v>
      </c>
      <c r="C20" s="5">
        <v>0.22288666599999996</v>
      </c>
      <c r="D20" s="27">
        <v>0.26410500000000009</v>
      </c>
      <c r="E20" s="27">
        <v>5.8578947000000006E-2</v>
      </c>
      <c r="F20" s="27">
        <v>0.16932099999999997</v>
      </c>
      <c r="G20" s="27">
        <v>0.38062197400000003</v>
      </c>
      <c r="H20" s="27">
        <v>0.46168999999999971</v>
      </c>
      <c r="I20" s="27">
        <v>0.42848191300000016</v>
      </c>
      <c r="J20" s="27">
        <v>0.44833333299999989</v>
      </c>
      <c r="K20" s="28">
        <v>0.36447361199999989</v>
      </c>
      <c r="L20" s="5">
        <v>1.0829975169999992</v>
      </c>
      <c r="M20" s="5">
        <v>1.3079457560000012</v>
      </c>
      <c r="O20" s="145"/>
    </row>
    <row r="21" spans="1:15" ht="11.45" customHeight="1" x14ac:dyDescent="0.2">
      <c r="A21" s="146"/>
      <c r="B21" s="50" t="s">
        <v>523</v>
      </c>
      <c r="C21" s="5">
        <v>2.2098157890000003</v>
      </c>
      <c r="D21" s="27">
        <v>3.1615238090000002</v>
      </c>
      <c r="E21" s="27">
        <v>1.4541499999999996</v>
      </c>
      <c r="F21" s="27">
        <v>4.5532142849999993</v>
      </c>
      <c r="G21" s="27">
        <v>7.4828750000000017</v>
      </c>
      <c r="H21" s="27">
        <v>9.917714285000006</v>
      </c>
      <c r="I21" s="27">
        <v>8.9989843970000116</v>
      </c>
      <c r="J21" s="27">
        <v>15.211096008000007</v>
      </c>
      <c r="K21" s="28">
        <v>19.752237568000009</v>
      </c>
      <c r="L21" s="5">
        <v>19.38012599499999</v>
      </c>
      <c r="M21" s="5">
        <v>17.916314100000012</v>
      </c>
      <c r="O21" s="145"/>
    </row>
    <row r="22" spans="1:15" ht="11.45" customHeight="1" x14ac:dyDescent="0.2">
      <c r="A22" s="146"/>
      <c r="B22" s="50" t="s">
        <v>524</v>
      </c>
      <c r="C22" s="5">
        <v>4.2797777770000023</v>
      </c>
      <c r="D22" s="27">
        <v>8.3961500000000004</v>
      </c>
      <c r="E22" s="27">
        <v>11.558368421000001</v>
      </c>
      <c r="F22" s="27">
        <v>11.748925000000002</v>
      </c>
      <c r="G22" s="27">
        <v>22.616052630999992</v>
      </c>
      <c r="H22" s="27">
        <v>8.0937000000000054</v>
      </c>
      <c r="I22" s="27">
        <v>4.0422857140000028</v>
      </c>
      <c r="J22" s="27">
        <v>5.6309229580000082</v>
      </c>
      <c r="K22" s="28">
        <v>6.9820470999999955</v>
      </c>
      <c r="L22" s="5">
        <v>14.110297847000012</v>
      </c>
      <c r="M22" s="5">
        <v>39.503115883999932</v>
      </c>
      <c r="O22" s="145"/>
    </row>
    <row r="23" spans="1:15" ht="11.45" customHeight="1" x14ac:dyDescent="0.2">
      <c r="A23" s="146"/>
      <c r="B23" s="50" t="s">
        <v>525</v>
      </c>
      <c r="C23" s="5">
        <v>0.50020480300000003</v>
      </c>
      <c r="D23" s="27">
        <v>0.77418000000000009</v>
      </c>
      <c r="E23" s="27">
        <v>0.2827894729999999</v>
      </c>
      <c r="F23" s="27">
        <v>2.8454280999999998E-2</v>
      </c>
      <c r="G23" s="27">
        <v>6.8771282000000017E-2</v>
      </c>
      <c r="H23" s="27">
        <v>0.19623653500000007</v>
      </c>
      <c r="I23" s="27">
        <v>6.7482823999999997E-2</v>
      </c>
      <c r="J23" s="27">
        <v>1.3268802000000001E-2</v>
      </c>
      <c r="K23" s="28">
        <v>3.2975883000000018E-2</v>
      </c>
      <c r="L23" s="5">
        <v>5.6973080999999925E-2</v>
      </c>
      <c r="M23" s="5">
        <v>8.1978491999999958E-2</v>
      </c>
      <c r="O23" s="145"/>
    </row>
    <row r="24" spans="1:15" ht="11.45" customHeight="1" x14ac:dyDescent="0.2">
      <c r="A24" s="146"/>
      <c r="B24" s="50" t="s">
        <v>526</v>
      </c>
      <c r="C24" s="5">
        <v>2.9354705880000003</v>
      </c>
      <c r="D24" s="27">
        <v>3.7201526310000008</v>
      </c>
      <c r="E24" s="27">
        <v>3.8643500000000004</v>
      </c>
      <c r="F24" s="27">
        <v>5.3650526310000002</v>
      </c>
      <c r="G24" s="27">
        <v>14.714694444000008</v>
      </c>
      <c r="H24" s="27">
        <v>32.021684210000004</v>
      </c>
      <c r="I24" s="27">
        <v>37.30521809999999</v>
      </c>
      <c r="J24" s="27">
        <v>44.187084224999971</v>
      </c>
      <c r="K24" s="28">
        <v>58.619142500000031</v>
      </c>
      <c r="L24" s="5">
        <v>74.606307722000068</v>
      </c>
      <c r="M24" s="5">
        <v>91.121086367999879</v>
      </c>
      <c r="O24" s="145"/>
    </row>
    <row r="25" spans="1:15" ht="11.45" customHeight="1" x14ac:dyDescent="0.2">
      <c r="A25" s="146"/>
      <c r="B25" s="50" t="s">
        <v>527</v>
      </c>
      <c r="C25" s="5">
        <v>0</v>
      </c>
      <c r="D25" s="27">
        <v>0.15290476099999997</v>
      </c>
      <c r="E25" s="27">
        <v>6.2699999999999992E-2</v>
      </c>
      <c r="F25" s="27">
        <v>0.12464285699999998</v>
      </c>
      <c r="G25" s="27">
        <v>0.173210526</v>
      </c>
      <c r="H25" s="27">
        <v>0.26224021799999991</v>
      </c>
      <c r="I25" s="27">
        <v>0.20714285700000004</v>
      </c>
      <c r="J25" s="27">
        <v>0.18892415700000004</v>
      </c>
      <c r="K25" s="28">
        <v>0.13661547100000007</v>
      </c>
      <c r="L25" s="5">
        <v>0.12204036599999998</v>
      </c>
      <c r="M25" s="5">
        <v>0.30199772600000002</v>
      </c>
      <c r="O25" s="144"/>
    </row>
    <row r="26" spans="1:15" ht="11.45" customHeight="1" x14ac:dyDescent="0.2">
      <c r="A26" s="146"/>
      <c r="B26" s="50" t="s">
        <v>528</v>
      </c>
      <c r="C26" s="5">
        <v>0</v>
      </c>
      <c r="D26" s="27">
        <v>0.38225500000000001</v>
      </c>
      <c r="E26" s="27">
        <v>0.45099999999999996</v>
      </c>
      <c r="F26" s="27">
        <v>1.2101249999999995</v>
      </c>
      <c r="G26" s="27">
        <v>6.2991749999999991</v>
      </c>
      <c r="H26" s="27">
        <v>4.8948786730000009</v>
      </c>
      <c r="I26" s="27">
        <v>3.7433292920000016</v>
      </c>
      <c r="J26" s="27">
        <v>4.528945127000001</v>
      </c>
      <c r="K26" s="28">
        <v>4.7106365930000029</v>
      </c>
      <c r="L26" s="5">
        <v>8.4107054420000029</v>
      </c>
      <c r="M26" s="5">
        <v>11.74176630700001</v>
      </c>
      <c r="O26" s="145"/>
    </row>
    <row r="27" spans="1:15" ht="11.45" customHeight="1" x14ac:dyDescent="0.2">
      <c r="A27" s="146"/>
      <c r="B27" s="50" t="s">
        <v>529</v>
      </c>
      <c r="C27" s="5">
        <v>0</v>
      </c>
      <c r="D27" s="5">
        <v>7.7952631000000022E-2</v>
      </c>
      <c r="E27" s="5">
        <v>0.21045</v>
      </c>
      <c r="F27" s="5">
        <v>0.11027889500000003</v>
      </c>
      <c r="G27" s="5">
        <v>0.51440483000000015</v>
      </c>
      <c r="H27" s="5">
        <v>0.24717810800000006</v>
      </c>
      <c r="I27" s="5">
        <v>0.20750981899999996</v>
      </c>
      <c r="J27" s="5">
        <v>0.42488062200000004</v>
      </c>
      <c r="K27" s="5">
        <v>0.44299076800000015</v>
      </c>
      <c r="L27" s="5">
        <v>0.76863450000000055</v>
      </c>
      <c r="M27" s="5">
        <v>0.95987110099999873</v>
      </c>
      <c r="O27" s="145"/>
    </row>
    <row r="28" spans="1:15" ht="11.45" customHeight="1" x14ac:dyDescent="0.2">
      <c r="A28" s="146"/>
      <c r="B28" s="50" t="s">
        <v>530</v>
      </c>
      <c r="C28" s="5">
        <v>0.24161638799999996</v>
      </c>
      <c r="D28" s="5">
        <v>1.3617249999999999</v>
      </c>
      <c r="E28" s="5">
        <v>0.7116315780000001</v>
      </c>
      <c r="F28" s="5">
        <v>0.19996190399999997</v>
      </c>
      <c r="G28" s="5">
        <v>0.87555000000000016</v>
      </c>
      <c r="H28" s="5">
        <v>2.1956824760000009</v>
      </c>
      <c r="I28" s="5">
        <v>2.2701740260000012</v>
      </c>
      <c r="J28" s="5">
        <v>0.13149486599999996</v>
      </c>
      <c r="K28" s="5">
        <v>1.5982641230000005</v>
      </c>
      <c r="L28" s="5"/>
      <c r="M28" s="5"/>
      <c r="O28" s="145"/>
    </row>
    <row r="29" spans="1:15" ht="11.45" customHeight="1" x14ac:dyDescent="0.2">
      <c r="A29" s="146"/>
      <c r="B29" s="50" t="s">
        <v>531</v>
      </c>
      <c r="C29" s="5">
        <v>0</v>
      </c>
      <c r="D29" s="27">
        <v>0</v>
      </c>
      <c r="E29" s="27">
        <v>0</v>
      </c>
      <c r="F29" s="27">
        <v>0</v>
      </c>
      <c r="G29" s="27">
        <v>0</v>
      </c>
      <c r="H29" s="27">
        <v>0.15419710500000003</v>
      </c>
      <c r="I29" s="27">
        <v>0.21252500000000005</v>
      </c>
      <c r="J29" s="27">
        <v>0.23120747499999991</v>
      </c>
      <c r="K29" s="28">
        <v>0.52102777700000003</v>
      </c>
      <c r="L29" s="5">
        <v>0.77869444399999943</v>
      </c>
      <c r="M29" s="5">
        <v>1.0441112499999996</v>
      </c>
      <c r="O29" s="145"/>
    </row>
    <row r="30" spans="1:15" ht="11.45" customHeight="1" x14ac:dyDescent="0.2">
      <c r="A30" s="146"/>
      <c r="B30" s="50" t="s">
        <v>532</v>
      </c>
      <c r="C30" s="5">
        <v>2.2326666660000005</v>
      </c>
      <c r="D30" s="27">
        <v>1.8245952379999997</v>
      </c>
      <c r="E30" s="27">
        <v>0.7902105260000003</v>
      </c>
      <c r="F30" s="27">
        <v>1.3861904759999999</v>
      </c>
      <c r="G30" s="27">
        <v>2.5505526310000013</v>
      </c>
      <c r="H30" s="27">
        <v>1.2662380949999992</v>
      </c>
      <c r="I30" s="27">
        <v>0.7951098369999996</v>
      </c>
      <c r="J30" s="27">
        <v>0.8874554650000005</v>
      </c>
      <c r="K30" s="28">
        <v>0.54173888200000087</v>
      </c>
      <c r="L30" s="5">
        <v>1.6496432119999997</v>
      </c>
      <c r="M30" s="5">
        <v>2.2013505379999998</v>
      </c>
      <c r="O30" s="145"/>
    </row>
    <row r="31" spans="1:15" ht="11.45" customHeight="1" x14ac:dyDescent="0.2">
      <c r="A31" s="146"/>
      <c r="B31" s="50" t="s">
        <v>533</v>
      </c>
      <c r="C31" s="5">
        <v>16.775600000000001</v>
      </c>
      <c r="D31" s="27">
        <v>17.438523808999996</v>
      </c>
      <c r="E31" s="27">
        <v>19.720200000000002</v>
      </c>
      <c r="F31" s="27">
        <v>21.260357141999993</v>
      </c>
      <c r="G31" s="27">
        <v>25.633149999999986</v>
      </c>
      <c r="H31" s="27">
        <v>31.624547618999998</v>
      </c>
      <c r="I31" s="27">
        <v>35.219573371999971</v>
      </c>
      <c r="J31" s="27">
        <v>62.668763657000035</v>
      </c>
      <c r="K31" s="28">
        <v>61.133025977000045</v>
      </c>
      <c r="L31" s="5">
        <v>62.390866209999963</v>
      </c>
      <c r="M31" s="5">
        <v>48.696010463999976</v>
      </c>
      <c r="O31" s="145"/>
    </row>
    <row r="32" spans="1:15" ht="11.45" customHeight="1" x14ac:dyDescent="0.2">
      <c r="A32" s="146"/>
      <c r="B32" s="50" t="s">
        <v>534</v>
      </c>
      <c r="C32" s="5">
        <v>0</v>
      </c>
      <c r="D32" s="27">
        <v>0.28718636300000011</v>
      </c>
      <c r="E32" s="27">
        <v>1.2032499999999999</v>
      </c>
      <c r="F32" s="27">
        <v>3.5976750000000015</v>
      </c>
      <c r="G32" s="27">
        <v>5.1407857140000015</v>
      </c>
      <c r="H32" s="27">
        <v>6.1012118100000006</v>
      </c>
      <c r="I32" s="27">
        <v>7.3195723089999971</v>
      </c>
      <c r="J32" s="27">
        <v>8.7739603259999956</v>
      </c>
      <c r="K32" s="28">
        <v>11.984398630000003</v>
      </c>
      <c r="L32" s="5">
        <v>11.959026444000003</v>
      </c>
      <c r="M32" s="5">
        <v>17.062227037999993</v>
      </c>
      <c r="O32" s="145"/>
    </row>
    <row r="33" spans="1:15" ht="11.45" customHeight="1" x14ac:dyDescent="0.2">
      <c r="B33" s="50" t="s">
        <v>535</v>
      </c>
      <c r="C33" s="5">
        <v>0</v>
      </c>
      <c r="D33" s="27">
        <v>0</v>
      </c>
      <c r="E33" s="27">
        <v>0</v>
      </c>
      <c r="F33" s="27">
        <v>1.1937975E-2</v>
      </c>
      <c r="G33" s="27">
        <v>2.5710525999999994E-2</v>
      </c>
      <c r="H33" s="27">
        <v>1.1600000000000004E-2</v>
      </c>
      <c r="I33" s="27">
        <v>2.6380970000000007E-3</v>
      </c>
      <c r="J33" s="27">
        <v>1.3809794000000005E-2</v>
      </c>
      <c r="K33" s="28">
        <v>1.2758826999999992E-2</v>
      </c>
      <c r="L33" s="5">
        <v>3.0373409999999979E-2</v>
      </c>
      <c r="M33" s="5">
        <v>0</v>
      </c>
      <c r="O33" s="145"/>
    </row>
    <row r="34" spans="1:15" ht="11.45" customHeight="1" x14ac:dyDescent="0.2">
      <c r="B34" s="50" t="s">
        <v>536</v>
      </c>
      <c r="C34" s="5">
        <v>0</v>
      </c>
      <c r="D34" s="27">
        <v>0</v>
      </c>
      <c r="E34" s="27">
        <v>0</v>
      </c>
      <c r="F34" s="27">
        <v>1.7714285000000007E-2</v>
      </c>
      <c r="G34" s="27">
        <v>1.2254597999999995E-2</v>
      </c>
      <c r="H34" s="27">
        <v>1.7306972999999989E-2</v>
      </c>
      <c r="I34" s="27">
        <v>2.3377459999999986E-3</v>
      </c>
      <c r="J34" s="27">
        <v>3.3546610000000018E-3</v>
      </c>
      <c r="K34" s="28">
        <v>4.421289000000001E-3</v>
      </c>
      <c r="L34" s="5">
        <v>1.3124878000000005E-2</v>
      </c>
      <c r="M34" s="5">
        <v>2.6205459999999989E-2</v>
      </c>
      <c r="O34" s="145"/>
    </row>
    <row r="35" spans="1:15" ht="11.45" customHeight="1" x14ac:dyDescent="0.2">
      <c r="B35" s="50" t="s">
        <v>537</v>
      </c>
      <c r="C35" s="5">
        <v>1.1187894729999994</v>
      </c>
      <c r="D35" s="27">
        <v>1.2501761900000001</v>
      </c>
      <c r="E35" s="27">
        <v>1.1604285709999995</v>
      </c>
      <c r="F35" s="27">
        <v>1.7172795859999996</v>
      </c>
      <c r="G35" s="27">
        <v>5.2336518649999979</v>
      </c>
      <c r="H35" s="27">
        <v>4.4803202000000013</v>
      </c>
      <c r="I35" s="27">
        <v>14.787641114000007</v>
      </c>
      <c r="J35" s="27">
        <v>9.2208363289999973</v>
      </c>
      <c r="K35" s="28">
        <v>15.442976324000007</v>
      </c>
      <c r="L35" s="5">
        <v>34.701408566999973</v>
      </c>
      <c r="M35" s="5">
        <v>20.074632559999994</v>
      </c>
      <c r="O35" s="144"/>
    </row>
    <row r="36" spans="1:15" ht="11.45" customHeight="1" x14ac:dyDescent="0.2">
      <c r="B36" s="50" t="s">
        <v>538</v>
      </c>
      <c r="C36" s="5">
        <v>0</v>
      </c>
      <c r="D36" s="27">
        <v>6.1249999999999985E-2</v>
      </c>
      <c r="E36" s="27">
        <v>0.23266666600000002</v>
      </c>
      <c r="F36" s="27">
        <v>0.31589583300000001</v>
      </c>
      <c r="G36" s="27">
        <v>0.35897761899999991</v>
      </c>
      <c r="H36" s="27">
        <v>0.66366034400000007</v>
      </c>
      <c r="I36" s="27">
        <v>2.8207060199999998</v>
      </c>
      <c r="J36" s="27">
        <v>1.0732533389999996</v>
      </c>
      <c r="K36" s="28">
        <v>1.1820943519999989</v>
      </c>
      <c r="L36" s="5">
        <v>1.6417103510000015</v>
      </c>
      <c r="M36" s="5">
        <v>1.6765631510000008</v>
      </c>
      <c r="O36" s="145"/>
    </row>
    <row r="37" spans="1:15" ht="11.45" customHeight="1" x14ac:dyDescent="0.2">
      <c r="B37" s="50" t="s">
        <v>539</v>
      </c>
      <c r="C37" s="5">
        <v>0</v>
      </c>
      <c r="D37" s="27">
        <v>0</v>
      </c>
      <c r="E37" s="27">
        <v>0</v>
      </c>
      <c r="F37" s="27">
        <v>0</v>
      </c>
      <c r="G37" s="27">
        <v>0</v>
      </c>
      <c r="H37" s="27">
        <v>0</v>
      </c>
      <c r="I37" s="27">
        <v>0</v>
      </c>
      <c r="J37" s="27">
        <v>0</v>
      </c>
      <c r="K37" s="28">
        <v>0</v>
      </c>
      <c r="L37" s="5">
        <v>0</v>
      </c>
      <c r="M37" s="5">
        <v>3.2587480000000001E-3</v>
      </c>
      <c r="O37" s="145"/>
    </row>
    <row r="38" spans="1:15" ht="11.45" customHeight="1" x14ac:dyDescent="0.2">
      <c r="B38" s="50" t="s">
        <v>540</v>
      </c>
      <c r="C38" s="5">
        <v>0</v>
      </c>
      <c r="D38" s="27">
        <v>0.40323999999999993</v>
      </c>
      <c r="E38" s="27">
        <v>0.41678947299999997</v>
      </c>
      <c r="F38" s="27">
        <v>1.05507419</v>
      </c>
      <c r="G38" s="27">
        <v>0.41426315699999999</v>
      </c>
      <c r="H38" s="27">
        <v>0.95420000000000005</v>
      </c>
      <c r="I38" s="27">
        <v>2.0256499290000018</v>
      </c>
      <c r="J38" s="27">
        <v>1.4452330980000023</v>
      </c>
      <c r="K38" s="28">
        <v>0.9158632990000003</v>
      </c>
      <c r="L38" s="5">
        <v>1.1041473070000003</v>
      </c>
      <c r="M38" s="5">
        <v>1.7694141670000003</v>
      </c>
      <c r="O38" s="145"/>
    </row>
    <row r="39" spans="1:15" ht="11.45" customHeight="1" x14ac:dyDescent="0.2">
      <c r="B39" s="50" t="s">
        <v>541</v>
      </c>
      <c r="C39" s="5">
        <v>2.6398611109999992</v>
      </c>
      <c r="D39" s="27">
        <v>6.1603473679999983</v>
      </c>
      <c r="E39" s="27">
        <v>3.4063157890000006</v>
      </c>
      <c r="F39" s="27">
        <v>3.5945717380000017</v>
      </c>
      <c r="G39" s="27">
        <v>5.7011936290000014</v>
      </c>
      <c r="H39" s="27">
        <v>8.5396835830000057</v>
      </c>
      <c r="I39" s="27">
        <v>12.434605683000006</v>
      </c>
      <c r="J39" s="27">
        <v>10.286291073000003</v>
      </c>
      <c r="K39" s="28">
        <v>1.1584269609999995</v>
      </c>
      <c r="L39" s="5">
        <v>1.5557959000000032</v>
      </c>
      <c r="M39" s="5">
        <v>1.1331797629999998</v>
      </c>
      <c r="O39" s="145"/>
    </row>
    <row r="40" spans="1:15" ht="11.45" customHeight="1" x14ac:dyDescent="0.2">
      <c r="B40" s="50" t="s">
        <v>542</v>
      </c>
      <c r="C40" s="5">
        <v>0.39623323499999991</v>
      </c>
      <c r="D40" s="27">
        <v>0.35245000000000004</v>
      </c>
      <c r="E40" s="27">
        <v>0.20150000000000001</v>
      </c>
      <c r="F40" s="27">
        <v>0.52889749400000019</v>
      </c>
      <c r="G40" s="27">
        <v>0.76143613799999954</v>
      </c>
      <c r="H40" s="27">
        <v>0.6854284940000005</v>
      </c>
      <c r="I40" s="27">
        <v>0.78050762099999971</v>
      </c>
      <c r="J40" s="27">
        <v>0.51053643300000062</v>
      </c>
      <c r="K40" s="28">
        <v>0.75373591299999942</v>
      </c>
      <c r="L40" s="5">
        <v>1.3104593770000015</v>
      </c>
      <c r="M40" s="5">
        <v>0.94995835699999998</v>
      </c>
      <c r="O40" s="145"/>
    </row>
    <row r="41" spans="1:15" ht="11.45" customHeight="1" x14ac:dyDescent="0.2">
      <c r="B41" s="50" t="s">
        <v>543</v>
      </c>
      <c r="C41" s="5">
        <v>0.23105882299999994</v>
      </c>
      <c r="D41" s="27">
        <v>0.16274210500000003</v>
      </c>
      <c r="E41" s="27">
        <v>0.41411111100000009</v>
      </c>
      <c r="F41" s="27">
        <v>0.45901590799999981</v>
      </c>
      <c r="G41" s="27">
        <v>2.4191111109999994</v>
      </c>
      <c r="H41" s="27">
        <v>1.8194210519999996</v>
      </c>
      <c r="I41" s="27">
        <v>0.5555600980000005</v>
      </c>
      <c r="J41" s="27">
        <v>0.6390050159999997</v>
      </c>
      <c r="K41" s="28">
        <v>0.51721052599999995</v>
      </c>
      <c r="L41" s="5">
        <v>0.70812715000000015</v>
      </c>
      <c r="M41" s="5">
        <v>0.85198013299999975</v>
      </c>
      <c r="O41" s="145"/>
    </row>
    <row r="42" spans="1:15" ht="11.45" customHeight="1" x14ac:dyDescent="0.2">
      <c r="B42" s="50" t="s">
        <v>544</v>
      </c>
      <c r="C42" s="5">
        <v>0</v>
      </c>
      <c r="D42" s="27">
        <v>0</v>
      </c>
      <c r="E42" s="27">
        <v>3.5473684000000019E-2</v>
      </c>
      <c r="F42" s="27">
        <v>3.6721250000000004E-2</v>
      </c>
      <c r="G42" s="27">
        <v>0.21447368400000005</v>
      </c>
      <c r="H42" s="27">
        <v>0.38478098699999996</v>
      </c>
      <c r="I42" s="27">
        <v>0.48672727200000021</v>
      </c>
      <c r="J42" s="27">
        <v>0.31521848499999988</v>
      </c>
      <c r="K42" s="28">
        <v>0.63635144300000024</v>
      </c>
      <c r="L42" s="5">
        <v>0.67338294600000015</v>
      </c>
      <c r="M42" s="5">
        <v>1.1146043239999994</v>
      </c>
      <c r="O42" s="145"/>
    </row>
    <row r="43" spans="1:15" ht="11.45" customHeight="1" x14ac:dyDescent="0.2">
      <c r="A43" s="85"/>
      <c r="B43" s="50" t="s">
        <v>545</v>
      </c>
      <c r="C43" s="5">
        <v>0</v>
      </c>
      <c r="D43" s="27">
        <v>0.17834999999999993</v>
      </c>
      <c r="E43" s="27">
        <v>0.11172222199999998</v>
      </c>
      <c r="F43" s="27">
        <v>0.10199999999999999</v>
      </c>
      <c r="G43" s="27">
        <v>0.20136111100000004</v>
      </c>
      <c r="H43" s="27">
        <v>0.59755263100000011</v>
      </c>
      <c r="I43" s="27">
        <v>0.28869882000000002</v>
      </c>
      <c r="J43" s="27">
        <v>0.21480952300000003</v>
      </c>
      <c r="K43" s="28">
        <v>0.3754982959999999</v>
      </c>
      <c r="L43" s="5">
        <v>0.24655664899999991</v>
      </c>
      <c r="M43" s="5">
        <v>0.88123239700000056</v>
      </c>
      <c r="O43" s="145"/>
    </row>
    <row r="44" spans="1:15" ht="11.45" customHeight="1" x14ac:dyDescent="0.2">
      <c r="A44" s="85"/>
      <c r="B44" s="50" t="s">
        <v>546</v>
      </c>
      <c r="C44" s="5">
        <v>0</v>
      </c>
      <c r="D44" s="27">
        <v>5.2571427999999996E-2</v>
      </c>
      <c r="E44" s="27">
        <v>3.7574999999999997E-2</v>
      </c>
      <c r="F44" s="27">
        <v>0.32873809500000001</v>
      </c>
      <c r="G44" s="27">
        <v>0.52697499999999986</v>
      </c>
      <c r="H44" s="27">
        <v>0.31778571400000011</v>
      </c>
      <c r="I44" s="27">
        <v>0.46385429700000019</v>
      </c>
      <c r="J44" s="27">
        <v>0.7917601670000004</v>
      </c>
      <c r="K44" s="28">
        <v>0.95892581599999993</v>
      </c>
      <c r="L44" s="5">
        <v>1.1248417199999996</v>
      </c>
      <c r="M44" s="5">
        <v>1.3392734189999997</v>
      </c>
      <c r="O44" s="145"/>
    </row>
    <row r="45" spans="1:15" ht="11.45" customHeight="1" x14ac:dyDescent="0.25">
      <c r="A45" s="140"/>
      <c r="B45" s="50" t="s">
        <v>547</v>
      </c>
      <c r="C45" s="5">
        <v>0.12594444399999999</v>
      </c>
      <c r="D45" s="27">
        <v>0.33671428499999995</v>
      </c>
      <c r="E45" s="27">
        <v>0.10368420999999997</v>
      </c>
      <c r="F45" s="27">
        <v>6.6836091E-2</v>
      </c>
      <c r="G45" s="27">
        <v>0.51304074399999966</v>
      </c>
      <c r="H45" s="27">
        <v>0.49573386200000014</v>
      </c>
      <c r="I45" s="27">
        <v>0.17591048300000003</v>
      </c>
      <c r="J45" s="27">
        <v>0.27060331599999987</v>
      </c>
      <c r="K45" s="28">
        <v>0.10529898499999998</v>
      </c>
      <c r="L45" s="5">
        <v>0.33014130600000008</v>
      </c>
      <c r="M45" s="5">
        <v>9.4535757000000026E-2</v>
      </c>
      <c r="O45" s="144"/>
    </row>
    <row r="46" spans="1:15" ht="11.45" customHeight="1" x14ac:dyDescent="0.2">
      <c r="A46" s="146"/>
      <c r="B46" s="50" t="s">
        <v>548</v>
      </c>
      <c r="C46" s="5">
        <v>0</v>
      </c>
      <c r="D46" s="27">
        <v>0</v>
      </c>
      <c r="E46" s="27">
        <v>0</v>
      </c>
      <c r="F46" s="27">
        <v>0</v>
      </c>
      <c r="G46" s="27">
        <v>0.10512499999999991</v>
      </c>
      <c r="H46" s="27">
        <v>9.5071979999999973E-2</v>
      </c>
      <c r="I46" s="27">
        <v>6.4991621999999957E-2</v>
      </c>
      <c r="J46" s="27">
        <v>4.2666966999999993E-2</v>
      </c>
      <c r="K46" s="28">
        <v>3.9101832999999961E-2</v>
      </c>
      <c r="L46" s="5">
        <v>4.4335015999999998E-2</v>
      </c>
      <c r="M46" s="5">
        <v>2.2573051000000014E-2</v>
      </c>
      <c r="O46" s="144"/>
    </row>
    <row r="47" spans="1:15" ht="11.45" customHeight="1" x14ac:dyDescent="0.2">
      <c r="A47" s="146"/>
      <c r="B47" s="50" t="s">
        <v>549</v>
      </c>
      <c r="C47" s="5">
        <v>0</v>
      </c>
      <c r="D47" s="27">
        <v>0.65849545400000031</v>
      </c>
      <c r="E47" s="27">
        <v>0.153904761</v>
      </c>
      <c r="F47" s="27">
        <v>0.90872688700000015</v>
      </c>
      <c r="G47" s="27">
        <v>1.099503025</v>
      </c>
      <c r="H47" s="27">
        <v>0.59184997700000008</v>
      </c>
      <c r="I47" s="27">
        <v>1.1455724710000001</v>
      </c>
      <c r="J47" s="27">
        <v>1.01168003</v>
      </c>
      <c r="K47" s="28">
        <v>1.1268184450000009</v>
      </c>
      <c r="L47" s="5">
        <v>0</v>
      </c>
      <c r="M47" s="5">
        <v>0</v>
      </c>
      <c r="O47" s="144"/>
    </row>
    <row r="48" spans="1:15" ht="11.45" customHeight="1" x14ac:dyDescent="0.2">
      <c r="A48" s="146"/>
      <c r="B48" s="50" t="s">
        <v>550</v>
      </c>
      <c r="C48" s="5">
        <v>0</v>
      </c>
      <c r="D48" s="27">
        <v>0.409090909</v>
      </c>
      <c r="E48" s="27">
        <v>0.21531818099999997</v>
      </c>
      <c r="F48" s="27">
        <v>7.2500000000000023E-2</v>
      </c>
      <c r="G48" s="27">
        <v>0.14578000000000002</v>
      </c>
      <c r="H48" s="27">
        <v>0.95048237999999974</v>
      </c>
      <c r="I48" s="27">
        <v>8.5772727000000049E-2</v>
      </c>
      <c r="J48" s="27">
        <v>0.44379631100000044</v>
      </c>
      <c r="K48" s="28">
        <v>1.0637287249999998</v>
      </c>
      <c r="L48" s="5">
        <v>0.32014619599999999</v>
      </c>
      <c r="M48" s="5">
        <v>0.190161679</v>
      </c>
    </row>
    <row r="49" spans="1:15" ht="11.45" customHeight="1" x14ac:dyDescent="0.2">
      <c r="A49" s="146"/>
      <c r="B49" s="50" t="s">
        <v>551</v>
      </c>
      <c r="C49" s="5">
        <v>2.9724736840000006</v>
      </c>
      <c r="D49" s="27">
        <v>4.4083750000000013</v>
      </c>
      <c r="E49" s="27">
        <v>8.4894499999999944</v>
      </c>
      <c r="F49" s="27">
        <v>10.612462857000002</v>
      </c>
      <c r="G49" s="27">
        <v>25.198500000000013</v>
      </c>
      <c r="H49" s="27">
        <v>36.474404760999974</v>
      </c>
      <c r="I49" s="27">
        <v>61.70289048100004</v>
      </c>
      <c r="J49" s="27">
        <v>104.67494551800006</v>
      </c>
      <c r="K49" s="28">
        <v>98.318484371999972</v>
      </c>
      <c r="L49" s="5">
        <v>146.35989487899988</v>
      </c>
      <c r="M49" s="5">
        <v>207.58394860499999</v>
      </c>
    </row>
    <row r="50" spans="1:15" ht="11.45" customHeight="1" x14ac:dyDescent="0.2">
      <c r="A50" s="146"/>
      <c r="B50" s="50" t="s">
        <v>552</v>
      </c>
      <c r="C50" s="5">
        <v>0</v>
      </c>
      <c r="D50" s="27">
        <v>0</v>
      </c>
      <c r="E50" s="27">
        <v>3.6842099999999996E-4</v>
      </c>
      <c r="F50" s="27">
        <v>7.9549999999999998E-4</v>
      </c>
      <c r="G50" s="27">
        <v>8.9444729999999979E-3</v>
      </c>
      <c r="H50" s="27">
        <v>3.2873880999999987E-2</v>
      </c>
      <c r="I50" s="27">
        <v>4.8907451000000032E-2</v>
      </c>
      <c r="J50" s="27">
        <v>2.2046932000000012E-2</v>
      </c>
      <c r="K50" s="28">
        <v>1.4492794999999998E-2</v>
      </c>
      <c r="L50" s="5">
        <v>6.9687739999999979E-3</v>
      </c>
      <c r="M50" s="5">
        <v>5.5250549999999975E-3</v>
      </c>
    </row>
    <row r="51" spans="1:15" ht="11.45" customHeight="1" x14ac:dyDescent="0.2">
      <c r="A51" s="146"/>
      <c r="B51" s="50" t="s">
        <v>553</v>
      </c>
      <c r="C51" s="5">
        <v>0</v>
      </c>
      <c r="D51" s="27">
        <v>0</v>
      </c>
      <c r="E51" s="27">
        <v>9.3157889999999979E-3</v>
      </c>
      <c r="F51" s="27">
        <v>3.8000000000000004E-3</v>
      </c>
      <c r="G51" s="27">
        <v>4.1777776999999988E-2</v>
      </c>
      <c r="H51" s="27">
        <v>0</v>
      </c>
      <c r="I51" s="27">
        <v>0</v>
      </c>
      <c r="J51" s="27">
        <v>0</v>
      </c>
      <c r="K51" s="28">
        <v>0</v>
      </c>
      <c r="L51" s="5">
        <v>0</v>
      </c>
      <c r="M51" s="5">
        <v>0</v>
      </c>
    </row>
    <row r="52" spans="1:15" ht="11.45" customHeight="1" x14ac:dyDescent="0.2">
      <c r="A52" s="146"/>
      <c r="B52" s="50" t="s">
        <v>554</v>
      </c>
      <c r="C52" s="5">
        <v>0.78541088199999987</v>
      </c>
      <c r="D52" s="27">
        <v>1.618421052</v>
      </c>
      <c r="E52" s="27">
        <v>0.48727777700000013</v>
      </c>
      <c r="F52" s="27">
        <v>0.41570393899999986</v>
      </c>
      <c r="G52" s="27">
        <v>0.91797194400000015</v>
      </c>
      <c r="H52" s="27">
        <v>0.6881052629999993</v>
      </c>
      <c r="I52" s="27">
        <v>1.5075642299999996</v>
      </c>
      <c r="J52" s="27">
        <v>1.4619965840000007</v>
      </c>
      <c r="K52" s="28">
        <v>1.400647902</v>
      </c>
      <c r="L52" s="5">
        <v>1.2376482560000004</v>
      </c>
      <c r="M52" s="5">
        <v>2.2106659319999999</v>
      </c>
    </row>
    <row r="53" spans="1:15" ht="11.45" customHeight="1" x14ac:dyDescent="0.2">
      <c r="A53" s="146"/>
      <c r="B53" s="50" t="s">
        <v>555</v>
      </c>
      <c r="C53" s="5">
        <v>0.64452941100000027</v>
      </c>
      <c r="D53" s="27">
        <v>1.0423894730000003</v>
      </c>
      <c r="E53" s="27">
        <v>0.76331578900000008</v>
      </c>
      <c r="F53" s="27">
        <v>0.66386000000000001</v>
      </c>
      <c r="G53" s="27">
        <v>2.056340236</v>
      </c>
      <c r="H53" s="27">
        <v>2.6680785999999994</v>
      </c>
      <c r="I53" s="27">
        <v>3.1857400430000062</v>
      </c>
      <c r="J53" s="27">
        <v>2.8322364180000013</v>
      </c>
      <c r="K53" s="28">
        <v>1.3891452239999993</v>
      </c>
      <c r="L53" s="5">
        <v>2.9156046200000021</v>
      </c>
      <c r="M53" s="5">
        <v>5.3588951710000003</v>
      </c>
    </row>
    <row r="54" spans="1:15" ht="11.45" customHeight="1" x14ac:dyDescent="0.2">
      <c r="B54" s="50" t="s">
        <v>556</v>
      </c>
      <c r="C54" s="5">
        <v>0.68261111100000005</v>
      </c>
      <c r="D54" s="27">
        <v>0.74584999999999979</v>
      </c>
      <c r="E54" s="27">
        <v>1.2739473679999997</v>
      </c>
      <c r="F54" s="27">
        <v>1.1912000000000005</v>
      </c>
      <c r="G54" s="27">
        <v>1.5607105260000003</v>
      </c>
      <c r="H54" s="27">
        <v>1.94421675</v>
      </c>
      <c r="I54" s="27">
        <v>1.5873142819999997</v>
      </c>
      <c r="J54" s="27">
        <v>2.1268616110000016</v>
      </c>
      <c r="K54" s="28">
        <v>1.2160796429999998</v>
      </c>
      <c r="L54" s="5">
        <v>1.4073916019999997</v>
      </c>
      <c r="M54" s="5">
        <v>1.7539150969999999</v>
      </c>
    </row>
    <row r="55" spans="1:15" ht="11.45" customHeight="1" x14ac:dyDescent="0.2">
      <c r="B55" s="50" t="s">
        <v>557</v>
      </c>
      <c r="C55" s="5">
        <v>8.3512222220000005</v>
      </c>
      <c r="D55" s="27">
        <v>5.4650949999999989</v>
      </c>
      <c r="E55" s="27">
        <v>6.3314736839999997</v>
      </c>
      <c r="F55" s="27">
        <v>6.6312073020000009</v>
      </c>
      <c r="G55" s="27">
        <v>16.824588139999992</v>
      </c>
      <c r="H55" s="27">
        <v>10.676219331999993</v>
      </c>
      <c r="I55" s="27">
        <v>13.843916471000018</v>
      </c>
      <c r="J55" s="27">
        <v>8.440874899999999</v>
      </c>
      <c r="K55" s="28">
        <v>29.865040000999993</v>
      </c>
      <c r="L55" s="5">
        <v>41.506978857999975</v>
      </c>
      <c r="M55" s="5">
        <v>37.407346919999945</v>
      </c>
    </row>
    <row r="56" spans="1:15" ht="11.45" customHeight="1" x14ac:dyDescent="0.2">
      <c r="B56" s="50" t="s">
        <v>558</v>
      </c>
      <c r="C56" s="5">
        <v>0</v>
      </c>
      <c r="D56" s="27">
        <v>0.18847777699999996</v>
      </c>
      <c r="E56" s="27">
        <v>0.13050000000000006</v>
      </c>
      <c r="F56" s="27">
        <v>0.39603918599999988</v>
      </c>
      <c r="G56" s="27">
        <v>0.68305555500000015</v>
      </c>
      <c r="H56" s="27">
        <v>0.97124999999999928</v>
      </c>
      <c r="I56" s="27">
        <v>1.5822165779999999</v>
      </c>
      <c r="J56" s="27">
        <v>1.0145308820000003</v>
      </c>
      <c r="K56" s="28">
        <v>1.4772188439999996</v>
      </c>
      <c r="L56" s="5">
        <v>2.0965533600000024</v>
      </c>
      <c r="M56" s="5">
        <v>2.6323320010000026</v>
      </c>
    </row>
    <row r="57" spans="1:15" ht="11.45" customHeight="1" x14ac:dyDescent="0.2">
      <c r="B57" s="50" t="s">
        <v>559</v>
      </c>
      <c r="C57" s="5">
        <v>0</v>
      </c>
      <c r="D57" s="27">
        <v>0</v>
      </c>
      <c r="E57" s="27">
        <v>0.27890000000000004</v>
      </c>
      <c r="F57" s="27">
        <v>0.18530218700000006</v>
      </c>
      <c r="G57" s="27">
        <v>0.65135906300000035</v>
      </c>
      <c r="H57" s="27">
        <v>2.5171623749999998</v>
      </c>
      <c r="I57" s="27">
        <v>1.6685341439999997</v>
      </c>
      <c r="J57" s="27">
        <v>1.6439707390000002</v>
      </c>
      <c r="K57" s="28">
        <v>0.33114274300000013</v>
      </c>
      <c r="L57" s="5">
        <v>0.45792612900000046</v>
      </c>
      <c r="M57" s="5">
        <v>0.71927020400000063</v>
      </c>
    </row>
    <row r="58" spans="1:15" ht="11.45" customHeight="1" x14ac:dyDescent="0.2">
      <c r="B58" s="50" t="s">
        <v>560</v>
      </c>
      <c r="C58" s="5">
        <v>0</v>
      </c>
      <c r="D58" s="27">
        <v>0</v>
      </c>
      <c r="E58" s="27">
        <v>0</v>
      </c>
      <c r="F58" s="27">
        <v>0</v>
      </c>
      <c r="G58" s="27">
        <v>0</v>
      </c>
      <c r="H58" s="27">
        <v>0</v>
      </c>
      <c r="I58" s="27">
        <v>0</v>
      </c>
      <c r="J58" s="27">
        <v>0</v>
      </c>
      <c r="K58" s="28">
        <v>6.0022824070000018</v>
      </c>
      <c r="L58" s="5">
        <v>2.715254419000003</v>
      </c>
      <c r="M58" s="5">
        <v>4.810358523000005</v>
      </c>
    </row>
    <row r="59" spans="1:15" ht="11.45" customHeight="1" x14ac:dyDescent="0.2">
      <c r="B59" s="50" t="s">
        <v>561</v>
      </c>
      <c r="C59" s="5">
        <v>33.809305555000002</v>
      </c>
      <c r="D59" s="27">
        <v>47.966159999999988</v>
      </c>
      <c r="E59" s="27">
        <v>52.698210526000004</v>
      </c>
      <c r="F59" s="27">
        <v>102.68515000000005</v>
      </c>
      <c r="G59" s="27">
        <v>124.20292105200005</v>
      </c>
      <c r="H59" s="27">
        <v>228.12245000000001</v>
      </c>
      <c r="I59" s="27">
        <v>308.80757980799984</v>
      </c>
      <c r="J59" s="27">
        <v>265.89824835899998</v>
      </c>
      <c r="K59" s="28">
        <v>541.62887499999965</v>
      </c>
      <c r="L59" s="5">
        <v>555.35173328200005</v>
      </c>
      <c r="M59" s="5">
        <v>1081.1832077499994</v>
      </c>
    </row>
    <row r="60" spans="1:15" s="85" customFormat="1" ht="15" customHeight="1" x14ac:dyDescent="0.2">
      <c r="B60" s="81" t="s">
        <v>562</v>
      </c>
      <c r="C60" s="84">
        <v>27.768263157</v>
      </c>
      <c r="D60" s="84">
        <v>37.180666665999986</v>
      </c>
      <c r="E60" s="84">
        <v>35.852399999999996</v>
      </c>
      <c r="F60" s="84">
        <v>61.094166666000007</v>
      </c>
      <c r="G60" s="84">
        <v>113.621714285</v>
      </c>
      <c r="H60" s="84">
        <v>116.10680952300001</v>
      </c>
      <c r="I60" s="84">
        <v>227.28077272699988</v>
      </c>
      <c r="J60" s="84">
        <v>219.14126190399998</v>
      </c>
      <c r="K60" s="84">
        <v>246.07861363600014</v>
      </c>
      <c r="L60" s="84">
        <v>361.53061904700013</v>
      </c>
      <c r="M60" s="84">
        <v>546.479863636</v>
      </c>
      <c r="O60" s="86"/>
    </row>
    <row r="61" spans="1:15" ht="59.1" customHeight="1" x14ac:dyDescent="0.2">
      <c r="A61" s="147" t="s">
        <v>3</v>
      </c>
      <c r="B61" s="470" t="s">
        <v>493</v>
      </c>
      <c r="C61" s="470"/>
      <c r="D61" s="470"/>
      <c r="E61" s="470"/>
      <c r="F61" s="470"/>
      <c r="G61" s="470"/>
      <c r="H61" s="470"/>
      <c r="I61" s="470"/>
      <c r="J61" s="470"/>
      <c r="K61" s="470"/>
      <c r="L61" s="470"/>
      <c r="M61" s="470"/>
      <c r="N61" s="69"/>
    </row>
  </sheetData>
  <mergeCells count="1">
    <mergeCell ref="B61:M61"/>
  </mergeCells>
  <pageMargins left="0.59055118110236204" right="0.59055118110236204" top="0.59055118110236204" bottom="0.59055118110236204" header="0.511811023622047" footer="0.511811023622047"/>
  <pageSetup paperSize="9" orientation="portrait" r:id="rId1"/>
  <headerFooter differentOddEven="1" alignWithMargins="0"/>
  <ignoredErrors>
    <ignoredError sqref="C4:M4" numberStoredAsText="1"/>
  </ignoredError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O61"/>
  <sheetViews>
    <sheetView showGridLines="0" zoomScaleNormal="100" zoomScaleSheetLayoutView="100" workbookViewId="0"/>
  </sheetViews>
  <sheetFormatPr defaultColWidth="9.140625" defaultRowHeight="12" x14ac:dyDescent="0.2"/>
  <cols>
    <col min="1" max="1" width="1.7109375" style="68" customWidth="1"/>
    <col min="2" max="2" width="22.7109375" style="68" customWidth="1"/>
    <col min="3" max="13" width="6.7109375" style="68" customWidth="1"/>
    <col min="14" max="14" width="1.7109375" style="68" customWidth="1"/>
    <col min="15" max="15" width="1.85546875" style="51" customWidth="1"/>
    <col min="16" max="16" width="1.85546875" style="68" customWidth="1"/>
    <col min="17" max="16384" width="9.140625" style="68"/>
  </cols>
  <sheetData>
    <row r="1" spans="1:15" s="74" customFormat="1" ht="16.5" customHeight="1" x14ac:dyDescent="0.3">
      <c r="A1" s="132"/>
      <c r="B1" s="58" t="s">
        <v>305</v>
      </c>
      <c r="C1" s="58"/>
      <c r="D1" s="58"/>
      <c r="E1" s="58"/>
      <c r="F1" s="58"/>
      <c r="G1" s="58"/>
      <c r="H1" s="58"/>
      <c r="I1" s="58"/>
      <c r="J1" s="58"/>
      <c r="K1" s="58"/>
      <c r="L1" s="58"/>
      <c r="M1" s="58"/>
      <c r="N1" s="66"/>
    </row>
    <row r="2" spans="1:15" s="133" customFormat="1" ht="16.5" customHeight="1" x14ac:dyDescent="0.2">
      <c r="B2" s="133" t="s">
        <v>55</v>
      </c>
      <c r="J2" s="134"/>
      <c r="K2" s="134"/>
      <c r="L2" s="134"/>
      <c r="M2" s="134"/>
    </row>
    <row r="3" spans="1:15" s="85" customFormat="1" ht="21" customHeight="1" x14ac:dyDescent="0.2">
      <c r="A3" s="135"/>
      <c r="B3" s="61" t="s">
        <v>506</v>
      </c>
      <c r="C3" s="61"/>
      <c r="D3" s="61"/>
      <c r="E3" s="61"/>
      <c r="F3" s="61"/>
      <c r="G3" s="61"/>
      <c r="H3" s="61"/>
      <c r="I3" s="61"/>
      <c r="J3" s="61"/>
      <c r="K3" s="61"/>
      <c r="L3" s="61"/>
      <c r="M3" s="136" t="s">
        <v>169</v>
      </c>
      <c r="N3" s="61"/>
      <c r="O3" s="86"/>
    </row>
    <row r="4" spans="1:15" ht="30" customHeight="1" x14ac:dyDescent="0.2">
      <c r="A4" s="137"/>
      <c r="B4" s="138"/>
      <c r="C4" s="148" t="s">
        <v>500</v>
      </c>
      <c r="D4" s="88" t="s">
        <v>501</v>
      </c>
      <c r="E4" s="88" t="s">
        <v>502</v>
      </c>
      <c r="F4" s="88" t="s">
        <v>503</v>
      </c>
      <c r="G4" s="88" t="s">
        <v>504</v>
      </c>
      <c r="H4" s="88" t="s">
        <v>505</v>
      </c>
      <c r="I4" s="88" t="s">
        <v>496</v>
      </c>
      <c r="J4" s="88" t="s">
        <v>497</v>
      </c>
      <c r="K4" s="88" t="s">
        <v>181</v>
      </c>
      <c r="L4" s="88" t="s">
        <v>498</v>
      </c>
      <c r="M4" s="88" t="s">
        <v>474</v>
      </c>
      <c r="N4" s="139"/>
    </row>
    <row r="5" spans="1:15" ht="11.45" customHeight="1" x14ac:dyDescent="0.25">
      <c r="A5" s="140"/>
      <c r="B5" s="50" t="s">
        <v>507</v>
      </c>
      <c r="C5" s="141">
        <v>0</v>
      </c>
      <c r="D5" s="141">
        <v>0</v>
      </c>
      <c r="E5" s="141">
        <v>0</v>
      </c>
      <c r="F5" s="141">
        <v>0</v>
      </c>
      <c r="G5" s="141">
        <v>0</v>
      </c>
      <c r="H5" s="141">
        <v>0</v>
      </c>
      <c r="I5" s="141">
        <v>0</v>
      </c>
      <c r="J5" s="141">
        <v>0</v>
      </c>
      <c r="K5" s="142">
        <v>0</v>
      </c>
      <c r="L5" s="143">
        <v>1.2474130000000002E-3</v>
      </c>
      <c r="M5" s="143">
        <v>0</v>
      </c>
      <c r="N5" s="139"/>
      <c r="O5" s="144"/>
    </row>
    <row r="6" spans="1:15" ht="11.45" customHeight="1" x14ac:dyDescent="0.2">
      <c r="A6" s="85"/>
      <c r="B6" s="50" t="s">
        <v>508</v>
      </c>
      <c r="C6" s="27">
        <v>20.612823529</v>
      </c>
      <c r="D6" s="27">
        <v>24.538119007999999</v>
      </c>
      <c r="E6" s="27">
        <v>35.25247058799998</v>
      </c>
      <c r="F6" s="27">
        <v>60.877904943999994</v>
      </c>
      <c r="G6" s="27">
        <v>110.73058038800009</v>
      </c>
      <c r="H6" s="27">
        <v>117.54787013000002</v>
      </c>
      <c r="I6" s="27">
        <v>115.24323533599998</v>
      </c>
      <c r="J6" s="27">
        <v>80.683885982000049</v>
      </c>
      <c r="K6" s="28">
        <v>65.078799038000028</v>
      </c>
      <c r="L6" s="5">
        <v>86.329939171999996</v>
      </c>
      <c r="M6" s="5">
        <v>107.33711426200003</v>
      </c>
      <c r="O6" s="145"/>
    </row>
    <row r="7" spans="1:15" ht="11.45" customHeight="1" x14ac:dyDescent="0.2">
      <c r="A7" s="85"/>
      <c r="B7" s="50" t="s">
        <v>509</v>
      </c>
      <c r="C7" s="27">
        <v>4.0359634600000005</v>
      </c>
      <c r="D7" s="27">
        <v>4.6060850000000011</v>
      </c>
      <c r="E7" s="27">
        <v>3.0830500000000005</v>
      </c>
      <c r="F7" s="27">
        <v>7.0288145090000009</v>
      </c>
      <c r="G7" s="27">
        <v>10.413571250000004</v>
      </c>
      <c r="H7" s="27">
        <v>10.724939197999994</v>
      </c>
      <c r="I7" s="27">
        <v>9.0438864850000034</v>
      </c>
      <c r="J7" s="27">
        <v>12.885533016000005</v>
      </c>
      <c r="K7" s="28">
        <v>11.010814538999998</v>
      </c>
      <c r="L7" s="5">
        <v>14.026651503</v>
      </c>
      <c r="M7" s="5">
        <v>13.397105085000005</v>
      </c>
      <c r="O7" s="145"/>
    </row>
    <row r="8" spans="1:15" ht="11.45" customHeight="1" x14ac:dyDescent="0.2">
      <c r="A8" s="85"/>
      <c r="B8" s="50" t="s">
        <v>510</v>
      </c>
      <c r="C8" s="27">
        <v>0.71730654999999999</v>
      </c>
      <c r="D8" s="27">
        <v>0.35986000000000001</v>
      </c>
      <c r="E8" s="27">
        <v>0.73275000000000023</v>
      </c>
      <c r="F8" s="27">
        <v>0.32575009499999996</v>
      </c>
      <c r="G8" s="27">
        <v>0.71450000000000002</v>
      </c>
      <c r="H8" s="27">
        <v>3.5964583329999997</v>
      </c>
      <c r="I8" s="27">
        <v>1.5962493510000004</v>
      </c>
      <c r="J8" s="27">
        <v>5.011709199000002</v>
      </c>
      <c r="K8" s="28">
        <v>1.0693270609999996</v>
      </c>
      <c r="L8" s="5">
        <v>1.4601372700000008</v>
      </c>
      <c r="M8" s="5">
        <v>1.2432736839999994</v>
      </c>
      <c r="O8" s="145"/>
    </row>
    <row r="9" spans="1:15" ht="11.45" customHeight="1" x14ac:dyDescent="0.2">
      <c r="A9" s="85"/>
      <c r="B9" s="50" t="s">
        <v>511</v>
      </c>
      <c r="C9" s="27">
        <v>21.558666666000001</v>
      </c>
      <c r="D9" s="27">
        <v>18.249445000000001</v>
      </c>
      <c r="E9" s="27">
        <v>6.6916315780000026</v>
      </c>
      <c r="F9" s="27">
        <v>11.062098909000001</v>
      </c>
      <c r="G9" s="27">
        <v>26.300814616999997</v>
      </c>
      <c r="H9" s="27">
        <v>22.472853583999999</v>
      </c>
      <c r="I9" s="27">
        <v>16.763935679000006</v>
      </c>
      <c r="J9" s="27">
        <v>17.969381195</v>
      </c>
      <c r="K9" s="28">
        <v>27.799343052999991</v>
      </c>
      <c r="L9" s="5">
        <v>24.873380951999991</v>
      </c>
      <c r="M9" s="5">
        <v>33.588184105999957</v>
      </c>
      <c r="O9" s="145"/>
    </row>
    <row r="10" spans="1:15" ht="11.45" customHeight="1" x14ac:dyDescent="0.2">
      <c r="A10" s="85"/>
      <c r="B10" s="50" t="s">
        <v>512</v>
      </c>
      <c r="C10" s="27">
        <v>0</v>
      </c>
      <c r="D10" s="27">
        <v>0</v>
      </c>
      <c r="E10" s="27">
        <v>0.21039999999999995</v>
      </c>
      <c r="F10" s="27">
        <v>0.38045172199999999</v>
      </c>
      <c r="G10" s="27">
        <v>3.1802647000000003E-2</v>
      </c>
      <c r="H10" s="27">
        <v>0.29225000000000012</v>
      </c>
      <c r="I10" s="27">
        <v>0.49616692700000042</v>
      </c>
      <c r="J10" s="27">
        <v>0.18089299999999994</v>
      </c>
      <c r="K10" s="28">
        <v>0.34980797399999997</v>
      </c>
      <c r="L10" s="5">
        <v>0.69498629500000009</v>
      </c>
      <c r="M10" s="5">
        <v>1.2470595540000009</v>
      </c>
      <c r="O10" s="145"/>
    </row>
    <row r="11" spans="1:15" ht="11.45" customHeight="1" x14ac:dyDescent="0.2">
      <c r="A11" s="85"/>
      <c r="B11" s="50" t="s">
        <v>513</v>
      </c>
      <c r="C11" s="27">
        <v>0</v>
      </c>
      <c r="D11" s="27">
        <v>0</v>
      </c>
      <c r="E11" s="27">
        <v>0</v>
      </c>
      <c r="F11" s="27">
        <v>0</v>
      </c>
      <c r="G11" s="27">
        <v>0.16897618999999992</v>
      </c>
      <c r="H11" s="27">
        <v>0.21137500000000001</v>
      </c>
      <c r="I11" s="27">
        <v>0.36161133799999995</v>
      </c>
      <c r="J11" s="27">
        <v>0.62422795200000025</v>
      </c>
      <c r="K11" s="28">
        <v>0.33115750199999988</v>
      </c>
      <c r="L11" s="5">
        <v>0.69155845500000002</v>
      </c>
      <c r="M11" s="5">
        <v>0.89607199100000035</v>
      </c>
      <c r="O11" s="145"/>
    </row>
    <row r="12" spans="1:15" ht="11.45" customHeight="1" x14ac:dyDescent="0.2">
      <c r="A12" s="85"/>
      <c r="B12" s="50" t="s">
        <v>514</v>
      </c>
      <c r="C12" s="27">
        <v>15.266736842</v>
      </c>
      <c r="D12" s="27">
        <v>24.579642857000003</v>
      </c>
      <c r="E12" s="27">
        <v>28.529799999999998</v>
      </c>
      <c r="F12" s="27">
        <v>31.587261903999998</v>
      </c>
      <c r="G12" s="27">
        <v>41.866675000000001</v>
      </c>
      <c r="H12" s="27">
        <v>33.852499999999978</v>
      </c>
      <c r="I12" s="27">
        <v>35.551204545000033</v>
      </c>
      <c r="J12" s="27">
        <v>48.08369047599998</v>
      </c>
      <c r="K12" s="28">
        <v>69.111495503000029</v>
      </c>
      <c r="L12" s="5">
        <v>117.78497948800006</v>
      </c>
      <c r="M12" s="5">
        <v>145.14184581500007</v>
      </c>
      <c r="O12" s="145"/>
    </row>
    <row r="13" spans="1:15" ht="11.45" customHeight="1" x14ac:dyDescent="0.2">
      <c r="A13" s="85"/>
      <c r="B13" s="50" t="s">
        <v>515</v>
      </c>
      <c r="C13" s="27">
        <v>0</v>
      </c>
      <c r="D13" s="27">
        <v>0</v>
      </c>
      <c r="E13" s="27">
        <v>0</v>
      </c>
      <c r="F13" s="27">
        <v>0.20126857899999998</v>
      </c>
      <c r="G13" s="27">
        <v>0.44312499999999999</v>
      </c>
      <c r="H13" s="27">
        <v>0.52214342300000016</v>
      </c>
      <c r="I13" s="27">
        <v>1.2121370449999997</v>
      </c>
      <c r="J13" s="27">
        <v>0.70187350000000026</v>
      </c>
      <c r="K13" s="28">
        <v>0.72335855400000015</v>
      </c>
      <c r="L13" s="5">
        <v>0.451632388</v>
      </c>
      <c r="M13" s="5">
        <v>1.3065157450000009</v>
      </c>
      <c r="O13" s="145"/>
    </row>
    <row r="14" spans="1:15" ht="11.45" customHeight="1" x14ac:dyDescent="0.2">
      <c r="A14" s="85"/>
      <c r="B14" s="50" t="s">
        <v>516</v>
      </c>
      <c r="C14" s="27">
        <v>0</v>
      </c>
      <c r="D14" s="27">
        <v>0</v>
      </c>
      <c r="E14" s="27">
        <v>0</v>
      </c>
      <c r="F14" s="27">
        <v>0</v>
      </c>
      <c r="G14" s="27">
        <v>0.90066666599999989</v>
      </c>
      <c r="H14" s="27">
        <v>8.0238532500000019</v>
      </c>
      <c r="I14" s="27">
        <v>16.641506154999998</v>
      </c>
      <c r="J14" s="27">
        <v>36.621705596000012</v>
      </c>
      <c r="K14" s="28">
        <v>84.346956976999991</v>
      </c>
      <c r="L14" s="5">
        <v>93.062522766000058</v>
      </c>
      <c r="M14" s="5">
        <v>142.26895551900017</v>
      </c>
      <c r="O14" s="145"/>
    </row>
    <row r="15" spans="1:15" ht="11.45" customHeight="1" x14ac:dyDescent="0.25">
      <c r="A15" s="140"/>
      <c r="B15" s="50" t="s">
        <v>517</v>
      </c>
      <c r="C15" s="27">
        <v>0</v>
      </c>
      <c r="D15" s="27">
        <v>0.75405714199999996</v>
      </c>
      <c r="E15" s="27">
        <v>0.71629999999999983</v>
      </c>
      <c r="F15" s="27">
        <v>2.2422045449999994</v>
      </c>
      <c r="G15" s="27">
        <v>4.0431499999999998</v>
      </c>
      <c r="H15" s="27">
        <v>7.4176190470000005</v>
      </c>
      <c r="I15" s="27">
        <v>11.106975008000001</v>
      </c>
      <c r="J15" s="27">
        <v>13.508622176000006</v>
      </c>
      <c r="K15" s="28">
        <v>15.74540011800001</v>
      </c>
      <c r="L15" s="5">
        <v>15.082643563000007</v>
      </c>
      <c r="M15" s="5">
        <v>24.397358566000005</v>
      </c>
      <c r="O15" s="144"/>
    </row>
    <row r="16" spans="1:15" ht="11.45" customHeight="1" x14ac:dyDescent="0.2">
      <c r="A16" s="146"/>
      <c r="B16" s="50" t="s">
        <v>518</v>
      </c>
      <c r="C16" s="27">
        <v>0</v>
      </c>
      <c r="D16" s="27">
        <v>0</v>
      </c>
      <c r="E16" s="27">
        <v>2.8421050000000002E-3</v>
      </c>
      <c r="F16" s="27">
        <v>1.460535E-2</v>
      </c>
      <c r="G16" s="27">
        <v>5.976454500000003E-2</v>
      </c>
      <c r="H16" s="27">
        <v>2.8511069999999996E-2</v>
      </c>
      <c r="I16" s="27">
        <v>4.2794417000000015E-2</v>
      </c>
      <c r="J16" s="27">
        <v>0.11182488099999997</v>
      </c>
      <c r="K16" s="28">
        <v>6.7475779E-2</v>
      </c>
      <c r="L16" s="5">
        <v>0.20551859999999991</v>
      </c>
      <c r="M16" s="5">
        <v>0.29356651999999994</v>
      </c>
      <c r="O16" s="145"/>
    </row>
    <row r="17" spans="1:15" ht="11.45" customHeight="1" x14ac:dyDescent="0.2">
      <c r="A17" s="146"/>
      <c r="B17" s="1" t="s">
        <v>519</v>
      </c>
      <c r="C17" s="27">
        <v>0</v>
      </c>
      <c r="D17" s="27">
        <v>2.8968000000000003</v>
      </c>
      <c r="E17" s="27">
        <v>1.1382000000000005</v>
      </c>
      <c r="F17" s="27">
        <v>1.2968595030000003</v>
      </c>
      <c r="G17" s="27">
        <v>2.6673499999999994</v>
      </c>
      <c r="H17" s="27">
        <v>3.7754401369999995</v>
      </c>
      <c r="I17" s="27">
        <v>3.8209268570000012</v>
      </c>
      <c r="J17" s="27">
        <v>3.0280793200000002</v>
      </c>
      <c r="K17" s="28">
        <v>4.4513146380000022</v>
      </c>
      <c r="L17" s="5">
        <v>4.7872510300000011</v>
      </c>
      <c r="M17" s="5">
        <v>7.1732474220000046</v>
      </c>
      <c r="O17" s="145"/>
    </row>
    <row r="18" spans="1:15" ht="11.45" customHeight="1" x14ac:dyDescent="0.2">
      <c r="A18" s="146"/>
      <c r="B18" s="50" t="s">
        <v>520</v>
      </c>
      <c r="C18" s="27">
        <v>20.136147058000006</v>
      </c>
      <c r="D18" s="27">
        <v>19.875410526</v>
      </c>
      <c r="E18" s="27">
        <v>18.292500000000004</v>
      </c>
      <c r="F18" s="27">
        <v>29.647289473000004</v>
      </c>
      <c r="G18" s="27">
        <v>60.977777776999993</v>
      </c>
      <c r="H18" s="27">
        <v>72.355859899000023</v>
      </c>
      <c r="I18" s="27">
        <v>69.956129486000037</v>
      </c>
      <c r="J18" s="27">
        <v>62.639027583999983</v>
      </c>
      <c r="K18" s="28">
        <v>43.143395181999992</v>
      </c>
      <c r="L18" s="5">
        <v>58.411991788999948</v>
      </c>
      <c r="M18" s="5">
        <v>65.512452517000057</v>
      </c>
      <c r="O18" s="145"/>
    </row>
    <row r="19" spans="1:15" ht="11.45" customHeight="1" x14ac:dyDescent="0.2">
      <c r="A19" s="146"/>
      <c r="B19" s="50" t="s">
        <v>521</v>
      </c>
      <c r="C19" s="27">
        <v>0</v>
      </c>
      <c r="D19" s="27">
        <v>0</v>
      </c>
      <c r="E19" s="27">
        <v>0</v>
      </c>
      <c r="F19" s="27">
        <v>0.10402380900000001</v>
      </c>
      <c r="G19" s="27">
        <v>1.0568500000000003</v>
      </c>
      <c r="H19" s="27">
        <v>0.97330952300000018</v>
      </c>
      <c r="I19" s="27">
        <v>5.4695681999999982E-2</v>
      </c>
      <c r="J19" s="27">
        <v>0</v>
      </c>
      <c r="K19" s="28">
        <v>0</v>
      </c>
      <c r="L19" s="5">
        <v>0</v>
      </c>
      <c r="M19" s="5">
        <v>0</v>
      </c>
      <c r="O19" s="145"/>
    </row>
    <row r="20" spans="1:15" ht="11.45" customHeight="1" x14ac:dyDescent="0.2">
      <c r="A20" s="146"/>
      <c r="B20" s="50" t="s">
        <v>522</v>
      </c>
      <c r="C20" s="27">
        <v>2.5578083329999997</v>
      </c>
      <c r="D20" s="27">
        <v>2.7470650000000001</v>
      </c>
      <c r="E20" s="27">
        <v>1.0276842099999999</v>
      </c>
      <c r="F20" s="27">
        <v>0.86916600000000011</v>
      </c>
      <c r="G20" s="27">
        <v>7.121879472999999</v>
      </c>
      <c r="H20" s="27">
        <v>29.827175999999994</v>
      </c>
      <c r="I20" s="27">
        <v>13.435800811</v>
      </c>
      <c r="J20" s="27">
        <v>11.679644067999998</v>
      </c>
      <c r="K20" s="28">
        <v>5.216442378000008</v>
      </c>
      <c r="L20" s="5">
        <v>4.370349611</v>
      </c>
      <c r="M20" s="5">
        <v>7.6584830970000013</v>
      </c>
      <c r="O20" s="145"/>
    </row>
    <row r="21" spans="1:15" ht="11.45" customHeight="1" x14ac:dyDescent="0.2">
      <c r="A21" s="146"/>
      <c r="B21" s="50" t="s">
        <v>523</v>
      </c>
      <c r="C21" s="27">
        <v>30.402526314999999</v>
      </c>
      <c r="D21" s="27">
        <v>49.501857141999984</v>
      </c>
      <c r="E21" s="27">
        <v>37.792449999999995</v>
      </c>
      <c r="F21" s="27">
        <v>46.473071427999983</v>
      </c>
      <c r="G21" s="27">
        <v>87.221075000000042</v>
      </c>
      <c r="H21" s="27">
        <v>104.26226190400004</v>
      </c>
      <c r="I21" s="27">
        <v>134.92140966799997</v>
      </c>
      <c r="J21" s="27">
        <v>136.51137949100007</v>
      </c>
      <c r="K21" s="28">
        <v>117.88462744199994</v>
      </c>
      <c r="L21" s="5">
        <v>152.66520062400005</v>
      </c>
      <c r="M21" s="5">
        <v>179.44946886199995</v>
      </c>
      <c r="O21" s="145"/>
    </row>
    <row r="22" spans="1:15" ht="11.45" customHeight="1" x14ac:dyDescent="0.2">
      <c r="A22" s="146"/>
      <c r="B22" s="50" t="s">
        <v>524</v>
      </c>
      <c r="C22" s="27">
        <v>37.907833332999992</v>
      </c>
      <c r="D22" s="27">
        <v>43.91669000000001</v>
      </c>
      <c r="E22" s="27">
        <v>50.674263157000006</v>
      </c>
      <c r="F22" s="27">
        <v>69.925249999999991</v>
      </c>
      <c r="G22" s="27">
        <v>51.592131577999972</v>
      </c>
      <c r="H22" s="27">
        <v>63.864275000000006</v>
      </c>
      <c r="I22" s="27">
        <v>79.136857142000025</v>
      </c>
      <c r="J22" s="27">
        <v>85.247026815999959</v>
      </c>
      <c r="K22" s="28">
        <v>95.725144955000005</v>
      </c>
      <c r="L22" s="5">
        <v>127.14466300500003</v>
      </c>
      <c r="M22" s="5">
        <v>253.93664262600009</v>
      </c>
      <c r="O22" s="145"/>
    </row>
    <row r="23" spans="1:15" ht="11.45" customHeight="1" x14ac:dyDescent="0.2">
      <c r="A23" s="146"/>
      <c r="B23" s="50" t="s">
        <v>525</v>
      </c>
      <c r="C23" s="27">
        <v>0.76440556300000018</v>
      </c>
      <c r="D23" s="27">
        <v>3.288215000000001</v>
      </c>
      <c r="E23" s="27">
        <v>2.524</v>
      </c>
      <c r="F23" s="27">
        <v>3.1982949250000008</v>
      </c>
      <c r="G23" s="27">
        <v>3.7959572100000014</v>
      </c>
      <c r="H23" s="27">
        <v>3.4597839410000004</v>
      </c>
      <c r="I23" s="27">
        <v>1.5982432790000012</v>
      </c>
      <c r="J23" s="27">
        <v>0.6569790160000003</v>
      </c>
      <c r="K23" s="28">
        <v>0.32162204500000002</v>
      </c>
      <c r="L23" s="5">
        <v>0.37951591300000015</v>
      </c>
      <c r="M23" s="5">
        <v>0.50494572600000009</v>
      </c>
      <c r="O23" s="145"/>
    </row>
    <row r="24" spans="1:15" ht="11.45" customHeight="1" x14ac:dyDescent="0.2">
      <c r="A24" s="146"/>
      <c r="B24" s="50" t="s">
        <v>526</v>
      </c>
      <c r="C24" s="27">
        <v>52.737852940999986</v>
      </c>
      <c r="D24" s="27">
        <v>43.849752630999987</v>
      </c>
      <c r="E24" s="27">
        <v>43.991500000000002</v>
      </c>
      <c r="F24" s="27">
        <v>61.148499999999991</v>
      </c>
      <c r="G24" s="27">
        <v>121.99111111100004</v>
      </c>
      <c r="H24" s="27">
        <v>147.04613157800003</v>
      </c>
      <c r="I24" s="27">
        <v>174.13015132499999</v>
      </c>
      <c r="J24" s="27">
        <v>275.89424264999991</v>
      </c>
      <c r="K24" s="28">
        <v>417.16135355200032</v>
      </c>
      <c r="L24" s="5">
        <v>423.8569366940003</v>
      </c>
      <c r="M24" s="5">
        <v>563.6987212099998</v>
      </c>
      <c r="O24" s="145"/>
    </row>
    <row r="25" spans="1:15" ht="11.45" customHeight="1" x14ac:dyDescent="0.2">
      <c r="A25" s="146"/>
      <c r="B25" s="50" t="s">
        <v>527</v>
      </c>
      <c r="C25" s="27">
        <v>0</v>
      </c>
      <c r="D25" s="27">
        <v>0.27999999999999992</v>
      </c>
      <c r="E25" s="27">
        <v>0.15725000000000003</v>
      </c>
      <c r="F25" s="27">
        <v>1.9708809520000004</v>
      </c>
      <c r="G25" s="27">
        <v>4.3425000000000002</v>
      </c>
      <c r="H25" s="27">
        <v>3.1170972239999997</v>
      </c>
      <c r="I25" s="27">
        <v>2.4995476190000012</v>
      </c>
      <c r="J25" s="27">
        <v>2.3451977430000004</v>
      </c>
      <c r="K25" s="28">
        <v>3.0657218300000006</v>
      </c>
      <c r="L25" s="5">
        <v>4.4719225300000032</v>
      </c>
      <c r="M25" s="5">
        <v>9.2372875889999975</v>
      </c>
      <c r="O25" s="144"/>
    </row>
    <row r="26" spans="1:15" ht="11.45" customHeight="1" x14ac:dyDescent="0.2">
      <c r="A26" s="146"/>
      <c r="B26" s="50" t="s">
        <v>528</v>
      </c>
      <c r="C26" s="27">
        <v>0</v>
      </c>
      <c r="D26" s="27">
        <v>0.90279999999999994</v>
      </c>
      <c r="E26" s="27">
        <v>1.388882352</v>
      </c>
      <c r="F26" s="27">
        <v>2.0129249999999996</v>
      </c>
      <c r="G26" s="27">
        <v>13.4368</v>
      </c>
      <c r="H26" s="27">
        <v>7.6965841290000006</v>
      </c>
      <c r="I26" s="27">
        <v>11.167188921000001</v>
      </c>
      <c r="J26" s="27">
        <v>13.788267903000001</v>
      </c>
      <c r="K26" s="28">
        <v>15.577816630999994</v>
      </c>
      <c r="L26" s="5">
        <v>18.892625812000016</v>
      </c>
      <c r="M26" s="5">
        <v>29.258704692999995</v>
      </c>
      <c r="O26" s="145"/>
    </row>
    <row r="27" spans="1:15" ht="11.45" customHeight="1" x14ac:dyDescent="0.2">
      <c r="A27" s="146"/>
      <c r="B27" s="50" t="s">
        <v>529</v>
      </c>
      <c r="C27" s="27">
        <v>0</v>
      </c>
      <c r="D27" s="27">
        <v>0.73339473599999994</v>
      </c>
      <c r="E27" s="27">
        <v>0.30540000000000006</v>
      </c>
      <c r="F27" s="27">
        <v>1.2132521419999998</v>
      </c>
      <c r="G27" s="27">
        <v>0.61258955000000037</v>
      </c>
      <c r="H27" s="27">
        <v>0.89610450700000033</v>
      </c>
      <c r="I27" s="27">
        <v>1.3800881819999995</v>
      </c>
      <c r="J27" s="27">
        <v>1.75416857</v>
      </c>
      <c r="K27" s="28">
        <v>2.3653255400000011</v>
      </c>
      <c r="L27" s="5">
        <v>1.3649951010000001</v>
      </c>
      <c r="M27" s="5">
        <v>1.9554319530000019</v>
      </c>
      <c r="O27" s="145"/>
    </row>
    <row r="28" spans="1:15" ht="11.45" customHeight="1" x14ac:dyDescent="0.2">
      <c r="A28" s="146"/>
      <c r="B28" s="50" t="s">
        <v>530</v>
      </c>
      <c r="C28" s="27">
        <v>1.4288908329999996</v>
      </c>
      <c r="D28" s="27">
        <v>3.6223000000000001</v>
      </c>
      <c r="E28" s="27">
        <v>3.534842105000001</v>
      </c>
      <c r="F28" s="27">
        <v>2.0383675469999996</v>
      </c>
      <c r="G28" s="27">
        <v>5.7651499999999993</v>
      </c>
      <c r="H28" s="27">
        <v>8.0810673800000004</v>
      </c>
      <c r="I28" s="27">
        <v>4.7159805590000001</v>
      </c>
      <c r="J28" s="27">
        <v>1.3859070429999998</v>
      </c>
      <c r="K28" s="28">
        <v>4.7085598720000021</v>
      </c>
      <c r="L28" s="5"/>
      <c r="M28" s="5"/>
      <c r="O28" s="145"/>
    </row>
    <row r="29" spans="1:15" ht="11.45" customHeight="1" x14ac:dyDescent="0.2">
      <c r="A29" s="146"/>
      <c r="B29" s="50" t="s">
        <v>531</v>
      </c>
      <c r="C29" s="27">
        <v>0</v>
      </c>
      <c r="D29" s="27">
        <v>0</v>
      </c>
      <c r="E29" s="27">
        <v>0.67700000000000005</v>
      </c>
      <c r="F29" s="27">
        <v>2.083842105</v>
      </c>
      <c r="G29" s="27">
        <v>4.4037429719999999</v>
      </c>
      <c r="H29" s="27">
        <v>5.4187368420000004</v>
      </c>
      <c r="I29" s="27">
        <v>4.324200000000002</v>
      </c>
      <c r="J29" s="27">
        <v>5.0306541959999986</v>
      </c>
      <c r="K29" s="28">
        <v>5.081566212000002</v>
      </c>
      <c r="L29" s="5">
        <v>5.6997638880000041</v>
      </c>
      <c r="M29" s="5">
        <v>8.2512188810000016</v>
      </c>
      <c r="O29" s="145"/>
    </row>
    <row r="30" spans="1:15" ht="11.45" customHeight="1" x14ac:dyDescent="0.2">
      <c r="A30" s="146"/>
      <c r="B30" s="50" t="s">
        <v>532</v>
      </c>
      <c r="C30" s="27">
        <v>7.5879444440000006</v>
      </c>
      <c r="D30" s="27">
        <v>14.746119047000001</v>
      </c>
      <c r="E30" s="27">
        <v>10.941210525999997</v>
      </c>
      <c r="F30" s="27">
        <v>9.8981190470000033</v>
      </c>
      <c r="G30" s="27">
        <v>21.757973683999989</v>
      </c>
      <c r="H30" s="27">
        <v>17.725547618999986</v>
      </c>
      <c r="I30" s="27">
        <v>15.216007419000004</v>
      </c>
      <c r="J30" s="27">
        <v>13.484000612999989</v>
      </c>
      <c r="K30" s="28">
        <v>14.650743154000009</v>
      </c>
      <c r="L30" s="5">
        <v>13.385539310000004</v>
      </c>
      <c r="M30" s="5">
        <v>11.954736858</v>
      </c>
      <c r="O30" s="145"/>
    </row>
    <row r="31" spans="1:15" ht="11.45" customHeight="1" x14ac:dyDescent="0.2">
      <c r="A31" s="146"/>
      <c r="B31" s="50" t="s">
        <v>533</v>
      </c>
      <c r="C31" s="27">
        <v>89.061399999999963</v>
      </c>
      <c r="D31" s="27">
        <v>61.114404760999982</v>
      </c>
      <c r="E31" s="27">
        <v>90.303500000000028</v>
      </c>
      <c r="F31" s="27">
        <v>124.64707142800003</v>
      </c>
      <c r="G31" s="27">
        <v>111.87735000000001</v>
      </c>
      <c r="H31" s="27">
        <v>168.26048933299998</v>
      </c>
      <c r="I31" s="27">
        <v>169.55767656800006</v>
      </c>
      <c r="J31" s="27">
        <v>205.74236698200008</v>
      </c>
      <c r="K31" s="28">
        <v>195.27856923299998</v>
      </c>
      <c r="L31" s="5">
        <v>204.86773713000017</v>
      </c>
      <c r="M31" s="5">
        <v>244.7351625310001</v>
      </c>
      <c r="O31" s="145"/>
    </row>
    <row r="32" spans="1:15" ht="11.45" customHeight="1" x14ac:dyDescent="0.2">
      <c r="A32" s="146"/>
      <c r="B32" s="50" t="s">
        <v>534</v>
      </c>
      <c r="C32" s="27">
        <v>0</v>
      </c>
      <c r="D32" s="27">
        <v>0.70349545400000002</v>
      </c>
      <c r="E32" s="27">
        <v>2.5350999999999986</v>
      </c>
      <c r="F32" s="27">
        <v>5.950499999999999</v>
      </c>
      <c r="G32" s="27">
        <v>10.838119046999999</v>
      </c>
      <c r="H32" s="27">
        <v>18.41990541800001</v>
      </c>
      <c r="I32" s="27">
        <v>19.015363425000015</v>
      </c>
      <c r="J32" s="27">
        <v>17.787602965000016</v>
      </c>
      <c r="K32" s="28">
        <v>22.296938702999995</v>
      </c>
      <c r="L32" s="5">
        <v>28.867161189999958</v>
      </c>
      <c r="M32" s="5">
        <v>33.806854636999951</v>
      </c>
      <c r="O32" s="145"/>
    </row>
    <row r="33" spans="1:15" ht="11.45" customHeight="1" x14ac:dyDescent="0.2">
      <c r="B33" s="50" t="s">
        <v>535</v>
      </c>
      <c r="C33" s="27">
        <v>0</v>
      </c>
      <c r="D33" s="27">
        <v>0</v>
      </c>
      <c r="E33" s="27">
        <v>0</v>
      </c>
      <c r="F33" s="27">
        <v>0.53905391000000002</v>
      </c>
      <c r="G33" s="27">
        <v>1.7347631570000004</v>
      </c>
      <c r="H33" s="27">
        <v>1.4355499999999997</v>
      </c>
      <c r="I33" s="27">
        <v>1.1084750919999997</v>
      </c>
      <c r="J33" s="27">
        <v>0.3143364469999998</v>
      </c>
      <c r="K33" s="28">
        <v>0.275565532</v>
      </c>
      <c r="L33" s="5">
        <v>8.3309080999999993E-2</v>
      </c>
      <c r="M33" s="5">
        <v>0</v>
      </c>
      <c r="O33" s="145"/>
    </row>
    <row r="34" spans="1:15" ht="11.45" customHeight="1" x14ac:dyDescent="0.2">
      <c r="B34" s="50" t="s">
        <v>536</v>
      </c>
      <c r="C34" s="27">
        <v>0</v>
      </c>
      <c r="D34" s="27">
        <v>0</v>
      </c>
      <c r="E34" s="27">
        <v>0</v>
      </c>
      <c r="F34" s="27">
        <v>9.6476190000000017E-2</v>
      </c>
      <c r="G34" s="27">
        <v>0.28728325599999993</v>
      </c>
      <c r="H34" s="27">
        <v>0.85694956100000008</v>
      </c>
      <c r="I34" s="27">
        <v>0.35748978000000009</v>
      </c>
      <c r="J34" s="27">
        <v>0.13381090000000007</v>
      </c>
      <c r="K34" s="28">
        <v>1.2865098E-2</v>
      </c>
      <c r="L34" s="5">
        <v>3.8759219999999995E-3</v>
      </c>
      <c r="M34" s="5">
        <v>1.8888918000000001E-2</v>
      </c>
      <c r="O34" s="145"/>
    </row>
    <row r="35" spans="1:15" ht="11.45" customHeight="1" x14ac:dyDescent="0.2">
      <c r="B35" s="50" t="s">
        <v>537</v>
      </c>
      <c r="C35" s="27">
        <v>10.395526315000005</v>
      </c>
      <c r="D35" s="27">
        <v>13.114242856999995</v>
      </c>
      <c r="E35" s="27">
        <v>7.5629523800000005</v>
      </c>
      <c r="F35" s="27">
        <v>9.6233734409999983</v>
      </c>
      <c r="G35" s="27">
        <v>24.014786344999994</v>
      </c>
      <c r="H35" s="27">
        <v>16.857679999999995</v>
      </c>
      <c r="I35" s="27">
        <v>24.131318049999994</v>
      </c>
      <c r="J35" s="27">
        <v>16.878095918000014</v>
      </c>
      <c r="K35" s="28">
        <v>32.568410530999991</v>
      </c>
      <c r="L35" s="5">
        <v>46.381394290999978</v>
      </c>
      <c r="M35" s="5">
        <v>40.631892031999996</v>
      </c>
      <c r="O35" s="144"/>
    </row>
    <row r="36" spans="1:15" ht="11.45" customHeight="1" x14ac:dyDescent="0.2">
      <c r="B36" s="50" t="s">
        <v>538</v>
      </c>
      <c r="C36" s="27">
        <v>0</v>
      </c>
      <c r="D36" s="27">
        <v>0.73557499999999998</v>
      </c>
      <c r="E36" s="27">
        <v>0.54866666600000036</v>
      </c>
      <c r="F36" s="27">
        <v>0.49662500000000015</v>
      </c>
      <c r="G36" s="27">
        <v>1.3880190470000002</v>
      </c>
      <c r="H36" s="27">
        <v>2.4290536429999996</v>
      </c>
      <c r="I36" s="27">
        <v>3.0229262119999993</v>
      </c>
      <c r="J36" s="27">
        <v>4.8315948510000002</v>
      </c>
      <c r="K36" s="28">
        <v>7.9287634180000026</v>
      </c>
      <c r="L36" s="5">
        <v>11.263734775000005</v>
      </c>
      <c r="M36" s="5">
        <v>17.770054995000006</v>
      </c>
      <c r="O36" s="145"/>
    </row>
    <row r="37" spans="1:15" ht="11.45" customHeight="1" x14ac:dyDescent="0.2">
      <c r="B37" s="50" t="s">
        <v>539</v>
      </c>
      <c r="C37" s="27">
        <v>0</v>
      </c>
      <c r="D37" s="27">
        <v>0</v>
      </c>
      <c r="E37" s="27">
        <v>0</v>
      </c>
      <c r="F37" s="27">
        <v>0</v>
      </c>
      <c r="G37" s="27">
        <v>0</v>
      </c>
      <c r="H37" s="27">
        <v>0</v>
      </c>
      <c r="I37" s="27">
        <v>0</v>
      </c>
      <c r="J37" s="27">
        <v>0</v>
      </c>
      <c r="K37" s="28">
        <v>0</v>
      </c>
      <c r="L37" s="5">
        <v>0</v>
      </c>
      <c r="M37" s="5">
        <v>8.2375419999999953E-3</v>
      </c>
      <c r="O37" s="145"/>
    </row>
    <row r="38" spans="1:15" ht="11.45" customHeight="1" x14ac:dyDescent="0.2">
      <c r="B38" s="50" t="s">
        <v>540</v>
      </c>
      <c r="C38" s="27">
        <v>0</v>
      </c>
      <c r="D38" s="27">
        <v>1.9568749999999999</v>
      </c>
      <c r="E38" s="27">
        <v>3.7501578939999995</v>
      </c>
      <c r="F38" s="27">
        <v>2.78385485</v>
      </c>
      <c r="G38" s="27">
        <v>10.240394736000002</v>
      </c>
      <c r="H38" s="27">
        <v>10.434474999999994</v>
      </c>
      <c r="I38" s="27">
        <v>22.444918281999996</v>
      </c>
      <c r="J38" s="27">
        <v>11.642329394999999</v>
      </c>
      <c r="K38" s="28">
        <v>11.079942054999997</v>
      </c>
      <c r="L38" s="5">
        <v>9.8909807630000053</v>
      </c>
      <c r="M38" s="5">
        <v>14.437078969000002</v>
      </c>
      <c r="O38" s="145"/>
    </row>
    <row r="39" spans="1:15" ht="11.45" customHeight="1" x14ac:dyDescent="0.2">
      <c r="B39" s="50" t="s">
        <v>541</v>
      </c>
      <c r="C39" s="27">
        <v>11.776349999999999</v>
      </c>
      <c r="D39" s="27">
        <v>19.598152631000001</v>
      </c>
      <c r="E39" s="27">
        <v>21.248210525999994</v>
      </c>
      <c r="F39" s="27">
        <v>35.581888987999989</v>
      </c>
      <c r="G39" s="27">
        <v>14.974325412999999</v>
      </c>
      <c r="H39" s="27">
        <v>3.2407000640000017</v>
      </c>
      <c r="I39" s="27">
        <v>43.253557731999976</v>
      </c>
      <c r="J39" s="27">
        <v>50.006355038999985</v>
      </c>
      <c r="K39" s="28">
        <v>51.521362775999982</v>
      </c>
      <c r="L39" s="5">
        <v>67.197083100999961</v>
      </c>
      <c r="M39" s="5">
        <v>56.345430000999968</v>
      </c>
      <c r="O39" s="145"/>
    </row>
    <row r="40" spans="1:15" ht="11.45" customHeight="1" x14ac:dyDescent="0.2">
      <c r="B40" s="50" t="s">
        <v>542</v>
      </c>
      <c r="C40" s="27">
        <v>3.5860882350000001</v>
      </c>
      <c r="D40" s="27">
        <v>4.5547250000000004</v>
      </c>
      <c r="E40" s="27">
        <v>2.7256111110000005</v>
      </c>
      <c r="F40" s="27">
        <v>4.9238254970000028</v>
      </c>
      <c r="G40" s="27">
        <v>9.5245886810000009</v>
      </c>
      <c r="H40" s="27">
        <v>6.3528238559999988</v>
      </c>
      <c r="I40" s="27">
        <v>8.2430776710000089</v>
      </c>
      <c r="J40" s="27">
        <v>8.162887406000003</v>
      </c>
      <c r="K40" s="28">
        <v>7.1269458969999997</v>
      </c>
      <c r="L40" s="5">
        <v>6.7287531980000015</v>
      </c>
      <c r="M40" s="5">
        <v>5.2403457940000013</v>
      </c>
      <c r="O40" s="145"/>
    </row>
    <row r="41" spans="1:15" ht="11.45" customHeight="1" x14ac:dyDescent="0.2">
      <c r="B41" s="50" t="s">
        <v>543</v>
      </c>
      <c r="C41" s="27">
        <v>3.9114117640000008</v>
      </c>
      <c r="D41" s="27">
        <v>5.6566842099999981</v>
      </c>
      <c r="E41" s="27">
        <v>9.0079444440000014</v>
      </c>
      <c r="F41" s="27">
        <v>11.198508871</v>
      </c>
      <c r="G41" s="27">
        <v>26.038805554999993</v>
      </c>
      <c r="H41" s="27">
        <v>17.524210526000001</v>
      </c>
      <c r="I41" s="27">
        <v>17.874482254999997</v>
      </c>
      <c r="J41" s="27">
        <v>25.744612767000003</v>
      </c>
      <c r="K41" s="28">
        <v>27.419763156999998</v>
      </c>
      <c r="L41" s="5">
        <v>21.035136333000004</v>
      </c>
      <c r="M41" s="5">
        <v>19.406045632999998</v>
      </c>
      <c r="O41" s="145"/>
    </row>
    <row r="42" spans="1:15" ht="11.45" customHeight="1" x14ac:dyDescent="0.2">
      <c r="B42" s="50" t="s">
        <v>544</v>
      </c>
      <c r="C42" s="27">
        <v>0</v>
      </c>
      <c r="D42" s="27">
        <v>0</v>
      </c>
      <c r="E42" s="27">
        <v>8.42105E-4</v>
      </c>
      <c r="F42" s="27">
        <v>4.4675000000000001E-3</v>
      </c>
      <c r="G42" s="27">
        <v>0</v>
      </c>
      <c r="H42" s="27">
        <v>1.5800000000000005E-2</v>
      </c>
      <c r="I42" s="27">
        <v>6.8045454000000019E-2</v>
      </c>
      <c r="J42" s="27">
        <v>0.27150218199999987</v>
      </c>
      <c r="K42" s="28">
        <v>0.13498384999999991</v>
      </c>
      <c r="L42" s="5">
        <v>3.7607998999999996E-2</v>
      </c>
      <c r="M42" s="5">
        <v>4.2159163999999999E-2</v>
      </c>
      <c r="O42" s="145"/>
    </row>
    <row r="43" spans="1:15" ht="11.45" customHeight="1" x14ac:dyDescent="0.2">
      <c r="A43" s="85"/>
      <c r="B43" s="50" t="s">
        <v>545</v>
      </c>
      <c r="C43" s="27">
        <v>0</v>
      </c>
      <c r="D43" s="27">
        <v>0.22442500000000001</v>
      </c>
      <c r="E43" s="27">
        <v>0.49061111099999988</v>
      </c>
      <c r="F43" s="27">
        <v>0.22881578899999999</v>
      </c>
      <c r="G43" s="27">
        <v>1.0373333329999996</v>
      </c>
      <c r="H43" s="27">
        <v>1.2562368419999996</v>
      </c>
      <c r="I43" s="27">
        <v>1.8018887080000003</v>
      </c>
      <c r="J43" s="27">
        <v>0.99283333299999976</v>
      </c>
      <c r="K43" s="28">
        <v>1.161338184000001</v>
      </c>
      <c r="L43" s="5">
        <v>0.83287517600000038</v>
      </c>
      <c r="M43" s="5">
        <v>1.7147737090000013</v>
      </c>
      <c r="O43" s="145"/>
    </row>
    <row r="44" spans="1:15" ht="11.45" customHeight="1" x14ac:dyDescent="0.2">
      <c r="A44" s="85"/>
      <c r="B44" s="50" t="s">
        <v>546</v>
      </c>
      <c r="C44" s="27">
        <v>0</v>
      </c>
      <c r="D44" s="27">
        <v>0.48823809499999998</v>
      </c>
      <c r="E44" s="27">
        <v>3.1559249999999999</v>
      </c>
      <c r="F44" s="27">
        <v>4.0950714280000007</v>
      </c>
      <c r="G44" s="27">
        <v>5.8811750000000007</v>
      </c>
      <c r="H44" s="27">
        <v>5.3678095230000009</v>
      </c>
      <c r="I44" s="27">
        <v>4.5814337750000043</v>
      </c>
      <c r="J44" s="27">
        <v>5.8704637100000001</v>
      </c>
      <c r="K44" s="28">
        <v>5.190279193000003</v>
      </c>
      <c r="L44" s="5">
        <v>8.5510111540000029</v>
      </c>
      <c r="M44" s="5">
        <v>9.0629766880000009</v>
      </c>
      <c r="O44" s="145"/>
    </row>
    <row r="45" spans="1:15" ht="11.45" customHeight="1" x14ac:dyDescent="0.25">
      <c r="A45" s="140"/>
      <c r="B45" s="50" t="s">
        <v>547</v>
      </c>
      <c r="C45" s="27">
        <v>0.877</v>
      </c>
      <c r="D45" s="27">
        <v>2.22747619</v>
      </c>
      <c r="E45" s="27">
        <v>0.68763157799999997</v>
      </c>
      <c r="F45" s="27">
        <v>0.81977282800000006</v>
      </c>
      <c r="G45" s="27">
        <v>1.2450028759999991</v>
      </c>
      <c r="H45" s="27">
        <v>1.9742060259999998</v>
      </c>
      <c r="I45" s="27">
        <v>1.7434130930000018</v>
      </c>
      <c r="J45" s="27">
        <v>1.5164508029999997</v>
      </c>
      <c r="K45" s="28">
        <v>1.1254777300000003</v>
      </c>
      <c r="L45" s="5">
        <v>0.63625535100000019</v>
      </c>
      <c r="M45" s="5">
        <v>0.83264157700000019</v>
      </c>
      <c r="O45" s="144"/>
    </row>
    <row r="46" spans="1:15" ht="11.45" customHeight="1" x14ac:dyDescent="0.2">
      <c r="A46" s="146"/>
      <c r="B46" s="50" t="s">
        <v>548</v>
      </c>
      <c r="C46" s="27">
        <v>0</v>
      </c>
      <c r="D46" s="27">
        <v>0</v>
      </c>
      <c r="E46" s="27">
        <v>0</v>
      </c>
      <c r="F46" s="27">
        <v>0</v>
      </c>
      <c r="G46" s="27">
        <v>1.3925999999999998</v>
      </c>
      <c r="H46" s="27">
        <v>1.7741496209999998</v>
      </c>
      <c r="I46" s="27">
        <v>2.3690123210000009</v>
      </c>
      <c r="J46" s="27">
        <v>2.1204084180000007</v>
      </c>
      <c r="K46" s="28">
        <v>1.6756023959999997</v>
      </c>
      <c r="L46" s="5">
        <v>1.7672691769999997</v>
      </c>
      <c r="M46" s="5">
        <v>1.7574388110000012</v>
      </c>
      <c r="O46" s="144"/>
    </row>
    <row r="47" spans="1:15" ht="11.45" customHeight="1" x14ac:dyDescent="0.2">
      <c r="A47" s="146"/>
      <c r="B47" s="50" t="s">
        <v>549</v>
      </c>
      <c r="C47" s="27">
        <v>0</v>
      </c>
      <c r="D47" s="27">
        <v>6.8404545000000025E-2</v>
      </c>
      <c r="E47" s="27">
        <v>0</v>
      </c>
      <c r="F47" s="27">
        <v>5.2447513190000032</v>
      </c>
      <c r="G47" s="27">
        <v>15.070253928999994</v>
      </c>
      <c r="H47" s="27">
        <v>18.416412385999994</v>
      </c>
      <c r="I47" s="27">
        <v>33.046482338999965</v>
      </c>
      <c r="J47" s="27">
        <v>24.927871655999965</v>
      </c>
      <c r="K47" s="28">
        <v>22.723100992999999</v>
      </c>
      <c r="L47" s="5">
        <v>0</v>
      </c>
      <c r="M47" s="5">
        <v>0</v>
      </c>
      <c r="O47" s="144"/>
    </row>
    <row r="48" spans="1:15" ht="11.45" customHeight="1" x14ac:dyDescent="0.2">
      <c r="A48" s="146"/>
      <c r="B48" s="50" t="s">
        <v>550</v>
      </c>
      <c r="C48" s="27">
        <v>0</v>
      </c>
      <c r="D48" s="27">
        <v>0.60431818100000001</v>
      </c>
      <c r="E48" s="27">
        <v>0.58249999999999991</v>
      </c>
      <c r="F48" s="27">
        <v>0.61280000000000012</v>
      </c>
      <c r="G48" s="27">
        <v>1.2728600000000001</v>
      </c>
      <c r="H48" s="27">
        <v>1.8186190469999992</v>
      </c>
      <c r="I48" s="27">
        <v>3.4561363630000037</v>
      </c>
      <c r="J48" s="27">
        <v>2.7393048940000022</v>
      </c>
      <c r="K48" s="28">
        <v>1.8727041389999999</v>
      </c>
      <c r="L48" s="5">
        <v>2.992732912000001</v>
      </c>
      <c r="M48" s="5">
        <v>3.0481789120000031</v>
      </c>
    </row>
    <row r="49" spans="1:15" ht="11.45" customHeight="1" x14ac:dyDescent="0.2">
      <c r="A49" s="146"/>
      <c r="B49" s="50" t="s">
        <v>551</v>
      </c>
      <c r="C49" s="27">
        <v>58.187210525999994</v>
      </c>
      <c r="D49" s="27">
        <v>74.706249999999983</v>
      </c>
      <c r="E49" s="27">
        <v>57.68695000000001</v>
      </c>
      <c r="F49" s="27">
        <v>72.126948809000012</v>
      </c>
      <c r="G49" s="27">
        <v>116.11487500000003</v>
      </c>
      <c r="H49" s="27">
        <v>121.99890476099998</v>
      </c>
      <c r="I49" s="27">
        <v>172.78731274800012</v>
      </c>
      <c r="J49" s="27">
        <v>248.00217176200024</v>
      </c>
      <c r="K49" s="28">
        <v>335.72436091600031</v>
      </c>
      <c r="L49" s="5">
        <v>490.30251802200019</v>
      </c>
      <c r="M49" s="5">
        <v>756.28232020600046</v>
      </c>
    </row>
    <row r="50" spans="1:15" ht="11.45" customHeight="1" x14ac:dyDescent="0.2">
      <c r="A50" s="146"/>
      <c r="B50" s="50" t="s">
        <v>552</v>
      </c>
      <c r="C50" s="27">
        <v>0</v>
      </c>
      <c r="D50" s="27">
        <v>0</v>
      </c>
      <c r="E50" s="27">
        <v>0.38805263100000004</v>
      </c>
      <c r="F50" s="27">
        <v>1.4582749999999998</v>
      </c>
      <c r="G50" s="27">
        <v>3.1947715779999997</v>
      </c>
      <c r="H50" s="27">
        <v>0.15292612300000002</v>
      </c>
      <c r="I50" s="27">
        <v>0.63635571400000035</v>
      </c>
      <c r="J50" s="27">
        <v>0.63134856399999995</v>
      </c>
      <c r="K50" s="28">
        <v>0.52108956899999981</v>
      </c>
      <c r="L50" s="5">
        <v>0.2648797759999999</v>
      </c>
      <c r="M50" s="5">
        <v>0.70329721800000011</v>
      </c>
    </row>
    <row r="51" spans="1:15" ht="11.45" customHeight="1" x14ac:dyDescent="0.2">
      <c r="A51" s="146"/>
      <c r="B51" s="50" t="s">
        <v>553</v>
      </c>
      <c r="C51" s="27">
        <v>0</v>
      </c>
      <c r="D51" s="27">
        <v>0</v>
      </c>
      <c r="E51" s="27">
        <v>0</v>
      </c>
      <c r="F51" s="27">
        <v>2.2750000000000003E-2</v>
      </c>
      <c r="G51" s="27">
        <v>6.0277777000000046E-2</v>
      </c>
      <c r="H51" s="27">
        <v>0</v>
      </c>
      <c r="I51" s="27">
        <v>0</v>
      </c>
      <c r="J51" s="27">
        <v>0</v>
      </c>
      <c r="K51" s="28">
        <v>0</v>
      </c>
      <c r="L51" s="5">
        <v>0</v>
      </c>
      <c r="M51" s="5">
        <v>0</v>
      </c>
    </row>
    <row r="52" spans="1:15" ht="11.45" customHeight="1" x14ac:dyDescent="0.2">
      <c r="A52" s="146"/>
      <c r="B52" s="50" t="s">
        <v>554</v>
      </c>
      <c r="C52" s="27">
        <v>1.8568235290000001</v>
      </c>
      <c r="D52" s="27">
        <v>3.5025789469999999</v>
      </c>
      <c r="E52" s="27">
        <v>7.2776111110000032</v>
      </c>
      <c r="F52" s="27">
        <v>7.5125721660000018</v>
      </c>
      <c r="G52" s="27">
        <v>9.5300247220000021</v>
      </c>
      <c r="H52" s="27">
        <v>9.109026315000003</v>
      </c>
      <c r="I52" s="27">
        <v>14.030219881000006</v>
      </c>
      <c r="J52" s="27">
        <v>12.836149054000003</v>
      </c>
      <c r="K52" s="28">
        <v>12.564849200999994</v>
      </c>
      <c r="L52" s="5">
        <v>9.6000175179999996</v>
      </c>
      <c r="M52" s="5">
        <v>13.164943664999999</v>
      </c>
    </row>
    <row r="53" spans="1:15" ht="11.45" customHeight="1" x14ac:dyDescent="0.2">
      <c r="A53" s="146"/>
      <c r="B53" s="50" t="s">
        <v>555</v>
      </c>
      <c r="C53" s="27">
        <v>10.401000000000002</v>
      </c>
      <c r="D53" s="27">
        <v>12.027942104999996</v>
      </c>
      <c r="E53" s="27">
        <v>4.146315789</v>
      </c>
      <c r="F53" s="27">
        <v>9.1459087999999991</v>
      </c>
      <c r="G53" s="27">
        <v>8.0207856720000041</v>
      </c>
      <c r="H53" s="27">
        <v>16.831018463999996</v>
      </c>
      <c r="I53" s="27">
        <v>24.896498386999983</v>
      </c>
      <c r="J53" s="27">
        <v>19.076504680999999</v>
      </c>
      <c r="K53" s="28">
        <v>17.372054003000009</v>
      </c>
      <c r="L53" s="5">
        <v>23.888976403999987</v>
      </c>
      <c r="M53" s="5">
        <v>44.802208770999968</v>
      </c>
    </row>
    <row r="54" spans="1:15" ht="11.45" customHeight="1" x14ac:dyDescent="0.2">
      <c r="B54" s="50" t="s">
        <v>556</v>
      </c>
      <c r="C54" s="27">
        <v>10.679944444</v>
      </c>
      <c r="D54" s="27">
        <v>9.708275000000004</v>
      </c>
      <c r="E54" s="27">
        <v>16.944842105000003</v>
      </c>
      <c r="F54" s="27">
        <v>22.481549999999991</v>
      </c>
      <c r="G54" s="27">
        <v>32.821131577999999</v>
      </c>
      <c r="H54" s="27">
        <v>29.312043249999995</v>
      </c>
      <c r="I54" s="27">
        <v>31.77989656399998</v>
      </c>
      <c r="J54" s="27">
        <v>32.094304321999964</v>
      </c>
      <c r="K54" s="28">
        <v>30.414934353999975</v>
      </c>
      <c r="L54" s="5">
        <v>32.441056722000006</v>
      </c>
      <c r="M54" s="5">
        <v>30.764337390000001</v>
      </c>
    </row>
    <row r="55" spans="1:15" ht="11.45" customHeight="1" x14ac:dyDescent="0.2">
      <c r="B55" s="50" t="s">
        <v>557</v>
      </c>
      <c r="C55" s="27">
        <v>33.924833332999995</v>
      </c>
      <c r="D55" s="27">
        <v>41.790210000000009</v>
      </c>
      <c r="E55" s="27">
        <v>41.103789473000013</v>
      </c>
      <c r="F55" s="27">
        <v>49.39255537599999</v>
      </c>
      <c r="G55" s="27">
        <v>116.41778661000001</v>
      </c>
      <c r="H55" s="27">
        <v>172.87969176899998</v>
      </c>
      <c r="I55" s="27">
        <v>131.53503278600002</v>
      </c>
      <c r="J55" s="27">
        <v>116.404243017</v>
      </c>
      <c r="K55" s="28">
        <v>160.71785345900003</v>
      </c>
      <c r="L55" s="5">
        <v>215.85400443000015</v>
      </c>
      <c r="M55" s="5">
        <v>216.14446756300001</v>
      </c>
    </row>
    <row r="56" spans="1:15" ht="11.45" customHeight="1" x14ac:dyDescent="0.2">
      <c r="B56" s="50" t="s">
        <v>558</v>
      </c>
      <c r="C56" s="27">
        <v>0</v>
      </c>
      <c r="D56" s="27">
        <v>1.9619666660000004</v>
      </c>
      <c r="E56" s="27">
        <v>1.1689444440000003</v>
      </c>
      <c r="F56" s="27">
        <v>1.3334108679999999</v>
      </c>
      <c r="G56" s="27">
        <v>4.1058333330000005</v>
      </c>
      <c r="H56" s="27">
        <v>3.2760833329999985</v>
      </c>
      <c r="I56" s="27">
        <v>5.8424081570000048</v>
      </c>
      <c r="J56" s="27">
        <v>5.4131126470000011</v>
      </c>
      <c r="K56" s="28">
        <v>8.335323314</v>
      </c>
      <c r="L56" s="5">
        <v>7.2904444889999978</v>
      </c>
      <c r="M56" s="5">
        <v>7.3207927550000047</v>
      </c>
    </row>
    <row r="57" spans="1:15" ht="11.45" customHeight="1" x14ac:dyDescent="0.2">
      <c r="B57" s="50" t="s">
        <v>559</v>
      </c>
      <c r="C57" s="27">
        <v>0</v>
      </c>
      <c r="D57" s="27">
        <v>0</v>
      </c>
      <c r="E57" s="27">
        <v>0.39910000000000012</v>
      </c>
      <c r="F57" s="27">
        <v>1.9724655419999997</v>
      </c>
      <c r="G57" s="27">
        <v>1.9254865619999997</v>
      </c>
      <c r="H57" s="27">
        <v>6.8308156129999986</v>
      </c>
      <c r="I57" s="27">
        <v>16.931740273000006</v>
      </c>
      <c r="J57" s="27">
        <v>12.245918305999997</v>
      </c>
      <c r="K57" s="28">
        <v>11.585574332</v>
      </c>
      <c r="L57" s="5">
        <v>7.2763458820000011</v>
      </c>
      <c r="M57" s="5">
        <v>7.7102204150000064</v>
      </c>
    </row>
    <row r="58" spans="1:15" ht="11.45" customHeight="1" x14ac:dyDescent="0.2">
      <c r="B58" s="50" t="s">
        <v>560</v>
      </c>
      <c r="C58" s="27">
        <v>0</v>
      </c>
      <c r="D58" s="27">
        <v>0</v>
      </c>
      <c r="E58" s="27">
        <v>0</v>
      </c>
      <c r="F58" s="27">
        <v>0</v>
      </c>
      <c r="G58" s="27">
        <v>0</v>
      </c>
      <c r="H58" s="27">
        <v>0</v>
      </c>
      <c r="I58" s="27">
        <v>0</v>
      </c>
      <c r="J58" s="27">
        <v>0</v>
      </c>
      <c r="K58" s="28">
        <v>30.769333987999996</v>
      </c>
      <c r="L58" s="5">
        <v>50.870714470000046</v>
      </c>
      <c r="M58" s="5">
        <v>16.953299136999998</v>
      </c>
    </row>
    <row r="59" spans="1:15" ht="11.45" customHeight="1" x14ac:dyDescent="0.2">
      <c r="B59" s="50" t="s">
        <v>561</v>
      </c>
      <c r="C59" s="27">
        <v>243.55063888800001</v>
      </c>
      <c r="D59" s="27">
        <v>372.44158999999991</v>
      </c>
      <c r="E59" s="27">
        <v>300.3355263150001</v>
      </c>
      <c r="F59" s="27">
        <v>427.81842499999993</v>
      </c>
      <c r="G59" s="27">
        <v>899.46028947299931</v>
      </c>
      <c r="H59" s="27">
        <v>775.38127500000019</v>
      </c>
      <c r="I59" s="27">
        <v>1126.5860942489992</v>
      </c>
      <c r="J59" s="27">
        <v>1161.1524315549996</v>
      </c>
      <c r="K59" s="28">
        <v>1645.69615</v>
      </c>
      <c r="L59" s="5">
        <v>1943.6066525330009</v>
      </c>
      <c r="M59" s="5">
        <v>1772.9094052500002</v>
      </c>
    </row>
    <row r="60" spans="1:15" s="85" customFormat="1" ht="15" customHeight="1" x14ac:dyDescent="0.2">
      <c r="B60" s="81" t="s">
        <v>562</v>
      </c>
      <c r="C60" s="84">
        <v>82.63836842100001</v>
      </c>
      <c r="D60" s="84">
        <v>165.69892857100001</v>
      </c>
      <c r="E60" s="84">
        <v>114.29705</v>
      </c>
      <c r="F60" s="84">
        <v>182.89045238</v>
      </c>
      <c r="G60" s="84">
        <v>238.65442857099998</v>
      </c>
      <c r="H60" s="84">
        <v>267.09888095199994</v>
      </c>
      <c r="I60" s="84">
        <v>340.99052272700004</v>
      </c>
      <c r="J60" s="84">
        <v>391.24135714200003</v>
      </c>
      <c r="K60" s="84">
        <v>579.15513636299977</v>
      </c>
      <c r="L60" s="84">
        <v>760.21154761899993</v>
      </c>
      <c r="M60" s="84">
        <v>593.56397727200022</v>
      </c>
      <c r="O60" s="86"/>
    </row>
    <row r="61" spans="1:15" ht="59.1" customHeight="1" x14ac:dyDescent="0.2">
      <c r="A61" s="147" t="s">
        <v>3</v>
      </c>
      <c r="B61" s="470" t="s">
        <v>493</v>
      </c>
      <c r="C61" s="470"/>
      <c r="D61" s="470"/>
      <c r="E61" s="470"/>
      <c r="F61" s="470"/>
      <c r="G61" s="470"/>
      <c r="H61" s="470"/>
      <c r="I61" s="470"/>
      <c r="J61" s="470"/>
      <c r="K61" s="470"/>
      <c r="L61" s="470"/>
      <c r="M61" s="470"/>
      <c r="N61" s="69"/>
    </row>
  </sheetData>
  <mergeCells count="1">
    <mergeCell ref="B61:M61"/>
  </mergeCells>
  <pageMargins left="0.59055118110236204" right="0.59055118110236204" top="0.59055118110236204" bottom="0.59055118110236204" header="0.511811023622047" footer="0.511811023622047"/>
  <pageSetup paperSize="9" orientation="portrait" r:id="rId1"/>
  <headerFooter differentOddEven="1" alignWithMargins="0"/>
  <ignoredErrors>
    <ignoredError sqref="C4:M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84328-AB1B-4CEF-81E3-2EB4232CC561}">
  <sheetPr>
    <pageSetUpPr fitToPage="1"/>
  </sheetPr>
  <dimension ref="A1:L52"/>
  <sheetViews>
    <sheetView showGridLines="0" zoomScaleNormal="100" zoomScaleSheetLayoutView="105" workbookViewId="0"/>
  </sheetViews>
  <sheetFormatPr defaultColWidth="9.140625" defaultRowHeight="12" x14ac:dyDescent="0.2"/>
  <cols>
    <col min="1" max="1" width="1.7109375" style="48" customWidth="1"/>
    <col min="2" max="3" width="9.28515625" style="48" customWidth="1"/>
    <col min="4" max="4" width="11.140625" style="48" customWidth="1"/>
    <col min="5" max="6" width="9.28515625" style="48" customWidth="1"/>
    <col min="7" max="7" width="10.140625" style="48" bestFit="1" customWidth="1"/>
    <col min="8" max="8" width="1.7109375" style="48" customWidth="1"/>
    <col min="9" max="9" width="36.140625" style="48" customWidth="1"/>
    <col min="10" max="10" width="1.7109375" style="48" customWidth="1"/>
    <col min="11" max="11" width="1.7109375" style="329" customWidth="1"/>
    <col min="12" max="16384" width="9.140625" style="48"/>
  </cols>
  <sheetData>
    <row r="1" spans="1:11" s="227" customFormat="1" ht="16.5" x14ac:dyDescent="0.3">
      <c r="A1" s="56"/>
      <c r="B1" s="56" t="s">
        <v>264</v>
      </c>
      <c r="C1" s="57"/>
      <c r="D1" s="57"/>
      <c r="E1" s="57"/>
      <c r="F1" s="57"/>
      <c r="G1" s="57"/>
      <c r="H1" s="57"/>
      <c r="I1" s="57"/>
      <c r="J1" s="57"/>
      <c r="K1" s="326"/>
    </row>
    <row r="2" spans="1:11" s="228" customFormat="1" ht="14.25" x14ac:dyDescent="0.2">
      <c r="B2" s="228" t="s">
        <v>304</v>
      </c>
      <c r="C2" s="295"/>
      <c r="D2" s="295"/>
      <c r="E2" s="295"/>
      <c r="F2" s="295"/>
      <c r="G2" s="295"/>
      <c r="H2" s="295"/>
      <c r="I2" s="295"/>
      <c r="J2" s="295"/>
      <c r="K2" s="327"/>
    </row>
    <row r="3" spans="1:11" s="225" customFormat="1" ht="21" customHeight="1" x14ac:dyDescent="0.2">
      <c r="A3" s="229"/>
      <c r="B3" s="218" t="s">
        <v>566</v>
      </c>
      <c r="C3" s="218"/>
      <c r="D3" s="218"/>
      <c r="E3" s="218"/>
      <c r="F3" s="218"/>
      <c r="G3" s="218"/>
      <c r="H3" s="218"/>
      <c r="I3" s="230" t="s">
        <v>206</v>
      </c>
      <c r="J3" s="218"/>
      <c r="K3" s="328"/>
    </row>
    <row r="4" spans="1:11" ht="12" customHeight="1" x14ac:dyDescent="0.2">
      <c r="A4" s="231"/>
      <c r="B4" s="441" t="s">
        <v>311</v>
      </c>
      <c r="C4" s="441"/>
      <c r="D4" s="441"/>
      <c r="E4" s="441"/>
      <c r="F4" s="441"/>
      <c r="G4" s="443"/>
      <c r="H4" s="390"/>
      <c r="I4" s="375"/>
      <c r="J4" s="374"/>
    </row>
    <row r="5" spans="1:11" ht="20.100000000000001" customHeight="1" x14ac:dyDescent="0.2">
      <c r="A5" s="231"/>
      <c r="B5" s="232" t="s">
        <v>49</v>
      </c>
      <c r="C5" s="232" t="s">
        <v>47</v>
      </c>
      <c r="D5" s="232" t="s">
        <v>21</v>
      </c>
      <c r="E5" s="232" t="s">
        <v>45</v>
      </c>
      <c r="F5" s="232" t="s">
        <v>123</v>
      </c>
      <c r="G5" s="232" t="s">
        <v>124</v>
      </c>
      <c r="H5" s="233"/>
      <c r="I5" s="234"/>
      <c r="J5" s="235"/>
    </row>
    <row r="6" spans="1:11" s="240" customFormat="1" ht="20.100000000000001" customHeight="1" x14ac:dyDescent="0.25">
      <c r="A6" s="236"/>
      <c r="B6" s="237">
        <v>20982.000481999999</v>
      </c>
      <c r="C6" s="237">
        <v>22393.315762000002</v>
      </c>
      <c r="D6" s="237">
        <v>2577236.2937019998</v>
      </c>
      <c r="E6" s="237">
        <v>29498.142884999994</v>
      </c>
      <c r="F6" s="237">
        <v>96819.231114999391</v>
      </c>
      <c r="G6" s="237">
        <v>120189.80892800026</v>
      </c>
      <c r="H6" s="280"/>
      <c r="I6" s="239" t="s">
        <v>57</v>
      </c>
      <c r="J6" s="281"/>
      <c r="K6" s="353"/>
    </row>
    <row r="7" spans="1:11" ht="20.100000000000001" customHeight="1" x14ac:dyDescent="0.2">
      <c r="B7" s="15">
        <v>8250.8146539999998</v>
      </c>
      <c r="C7" s="15">
        <v>7965.388649999999</v>
      </c>
      <c r="D7" s="15">
        <v>1024005.444951</v>
      </c>
      <c r="E7" s="15">
        <v>10522.162297000001</v>
      </c>
      <c r="F7" s="15">
        <v>35166.492432998959</v>
      </c>
      <c r="G7" s="15">
        <v>47874.885448000685</v>
      </c>
      <c r="H7" s="10"/>
      <c r="I7" s="26" t="s">
        <v>316</v>
      </c>
      <c r="J7" s="253"/>
      <c r="K7" s="354"/>
    </row>
    <row r="8" spans="1:11" ht="12" customHeight="1" x14ac:dyDescent="0.2">
      <c r="A8" s="225"/>
      <c r="B8" s="15">
        <v>3280.099029</v>
      </c>
      <c r="C8" s="15">
        <v>3548.1066029999993</v>
      </c>
      <c r="D8" s="15">
        <v>352196.374021</v>
      </c>
      <c r="E8" s="15">
        <v>3790.2529639999998</v>
      </c>
      <c r="F8" s="15">
        <v>14718.457636999665</v>
      </c>
      <c r="G8" s="15">
        <v>11712.987848000237</v>
      </c>
      <c r="H8" s="10"/>
      <c r="I8" s="25" t="s">
        <v>187</v>
      </c>
      <c r="J8" s="253"/>
      <c r="K8" s="354"/>
    </row>
    <row r="9" spans="1:11" ht="12" customHeight="1" x14ac:dyDescent="0.2">
      <c r="A9" s="225"/>
      <c r="B9" s="15">
        <v>4970.7155999999995</v>
      </c>
      <c r="C9" s="15">
        <v>4417.2820389999997</v>
      </c>
      <c r="D9" s="15">
        <v>671809.07090100006</v>
      </c>
      <c r="E9" s="15">
        <v>6731.90931</v>
      </c>
      <c r="F9" s="15">
        <v>20448.034676999552</v>
      </c>
      <c r="G9" s="15">
        <v>36161.898363000146</v>
      </c>
      <c r="H9" s="10"/>
      <c r="I9" s="25" t="s">
        <v>188</v>
      </c>
      <c r="J9" s="253"/>
      <c r="K9" s="354"/>
    </row>
    <row r="10" spans="1:11" ht="20.100000000000001" customHeight="1" x14ac:dyDescent="0.2">
      <c r="B10" s="15">
        <v>11742.524058999999</v>
      </c>
      <c r="C10" s="15">
        <v>10675.404847000002</v>
      </c>
      <c r="D10" s="15">
        <v>1440318.1887349999</v>
      </c>
      <c r="E10" s="15">
        <v>17429.725225999999</v>
      </c>
      <c r="F10" s="15">
        <v>46391.908475000411</v>
      </c>
      <c r="G10" s="15">
        <v>67241.264081999383</v>
      </c>
      <c r="H10" s="10"/>
      <c r="I10" s="26" t="s">
        <v>152</v>
      </c>
      <c r="J10" s="253"/>
      <c r="K10" s="354"/>
    </row>
    <row r="11" spans="1:11" ht="12" customHeight="1" x14ac:dyDescent="0.2">
      <c r="A11" s="225"/>
      <c r="B11" s="15">
        <v>6537.8795229999996</v>
      </c>
      <c r="C11" s="15">
        <v>5361.0468250000004</v>
      </c>
      <c r="D11" s="15">
        <v>593640.78983799997</v>
      </c>
      <c r="E11" s="15">
        <v>8725.1784959999986</v>
      </c>
      <c r="F11" s="15">
        <v>23256.868829000508</v>
      </c>
      <c r="G11" s="15">
        <v>28852.03904699954</v>
      </c>
      <c r="H11" s="10"/>
      <c r="I11" s="25" t="s">
        <v>187</v>
      </c>
      <c r="J11" s="253"/>
      <c r="K11" s="354"/>
    </row>
    <row r="12" spans="1:11" ht="12" customHeight="1" x14ac:dyDescent="0.2">
      <c r="A12" s="225"/>
      <c r="B12" s="15">
        <v>5204.6059609999993</v>
      </c>
      <c r="C12" s="15">
        <v>5314.4238130000003</v>
      </c>
      <c r="D12" s="15">
        <v>846677.47628100007</v>
      </c>
      <c r="E12" s="15">
        <v>8704.6454620000004</v>
      </c>
      <c r="F12" s="15">
        <v>23135.17186600063</v>
      </c>
      <c r="G12" s="15">
        <v>38389.312069999098</v>
      </c>
      <c r="H12" s="10"/>
      <c r="I12" s="25" t="s">
        <v>188</v>
      </c>
      <c r="J12" s="253"/>
      <c r="K12" s="354"/>
    </row>
    <row r="13" spans="1:11" ht="20.100000000000001" customHeight="1" x14ac:dyDescent="0.2">
      <c r="B13" s="15">
        <v>3849.2806689999998</v>
      </c>
      <c r="C13" s="15">
        <v>2430.565701</v>
      </c>
      <c r="D13" s="15">
        <v>634576.20542300004</v>
      </c>
      <c r="E13" s="15">
        <v>8235.6285099999986</v>
      </c>
      <c r="F13" s="15">
        <v>16420.67193800048</v>
      </c>
      <c r="G13" s="15">
        <v>35769.331765999857</v>
      </c>
      <c r="H13" s="10"/>
      <c r="I13" s="242" t="s">
        <v>189</v>
      </c>
      <c r="J13" s="253"/>
      <c r="K13" s="354"/>
    </row>
    <row r="14" spans="1:11" ht="12" customHeight="1" x14ac:dyDescent="0.2">
      <c r="A14" s="225"/>
      <c r="B14" s="15">
        <v>3109.0077160000001</v>
      </c>
      <c r="C14" s="15">
        <v>5202.933035</v>
      </c>
      <c r="D14" s="15">
        <v>389428.14281600004</v>
      </c>
      <c r="E14" s="15">
        <v>3632.2919620000007</v>
      </c>
      <c r="F14" s="15">
        <v>9724.0100530002965</v>
      </c>
      <c r="G14" s="15">
        <v>12448.698863999702</v>
      </c>
      <c r="H14" s="10"/>
      <c r="I14" s="25" t="s">
        <v>190</v>
      </c>
      <c r="J14" s="253"/>
      <c r="K14" s="354"/>
    </row>
    <row r="15" spans="1:11" ht="12" customHeight="1" x14ac:dyDescent="0.2">
      <c r="A15" s="225"/>
      <c r="B15" s="15">
        <v>2626.5835740000002</v>
      </c>
      <c r="C15" s="15">
        <v>534.09366899999998</v>
      </c>
      <c r="D15" s="15">
        <v>313148.75370600005</v>
      </c>
      <c r="E15" s="15">
        <v>4457.1254920000001</v>
      </c>
      <c r="F15" s="15">
        <v>9227.7378539999481</v>
      </c>
      <c r="G15" s="15">
        <v>15719.94777900006</v>
      </c>
      <c r="H15" s="10"/>
      <c r="I15" s="25" t="s">
        <v>191</v>
      </c>
      <c r="J15" s="253"/>
      <c r="K15" s="354"/>
    </row>
    <row r="16" spans="1:11" ht="12" customHeight="1" x14ac:dyDescent="0.2">
      <c r="A16" s="225"/>
      <c r="B16" s="15">
        <v>1914.1108770000001</v>
      </c>
      <c r="C16" s="15">
        <v>732.02902399999994</v>
      </c>
      <c r="D16" s="15">
        <v>21528.590950000002</v>
      </c>
      <c r="E16" s="15">
        <v>362.81577000000004</v>
      </c>
      <c r="F16" s="15">
        <v>4395.1790390000097</v>
      </c>
      <c r="G16" s="15">
        <v>604.12439899999038</v>
      </c>
      <c r="H16" s="12"/>
      <c r="I16" s="25" t="s">
        <v>197</v>
      </c>
      <c r="J16" s="282"/>
      <c r="K16" s="353"/>
    </row>
    <row r="17" spans="1:12" ht="12" customHeight="1" x14ac:dyDescent="0.2">
      <c r="A17" s="225"/>
      <c r="B17" s="15">
        <v>239.07399500000002</v>
      </c>
      <c r="C17" s="15">
        <v>1773.8762230000002</v>
      </c>
      <c r="D17" s="15">
        <v>78583.537633</v>
      </c>
      <c r="E17" s="15">
        <v>739.42281799999978</v>
      </c>
      <c r="F17" s="15">
        <v>5338.6741189999448</v>
      </c>
      <c r="G17" s="15">
        <v>2710.9833230000286</v>
      </c>
      <c r="H17" s="10"/>
      <c r="I17" s="25" t="s">
        <v>198</v>
      </c>
      <c r="J17" s="253"/>
      <c r="K17" s="354"/>
    </row>
    <row r="18" spans="1:12" ht="12" customHeight="1" x14ac:dyDescent="0.2">
      <c r="A18" s="225"/>
      <c r="B18" s="15">
        <v>4.4672279999995226</v>
      </c>
      <c r="C18" s="15">
        <v>1.9071950000034121</v>
      </c>
      <c r="D18" s="15">
        <v>3052.9582069995813</v>
      </c>
      <c r="E18" s="15">
        <v>2.4406739999976708</v>
      </c>
      <c r="F18" s="15">
        <v>1285.6354719994324</v>
      </c>
      <c r="G18" s="15">
        <v>-11.822049000256811</v>
      </c>
      <c r="H18" s="10"/>
      <c r="I18" s="25" t="s">
        <v>194</v>
      </c>
      <c r="J18" s="253"/>
      <c r="K18" s="354"/>
    </row>
    <row r="19" spans="1:12" ht="20.100000000000001" customHeight="1" x14ac:dyDescent="0.2">
      <c r="B19" s="15">
        <v>988.6574300000002</v>
      </c>
      <c r="C19" s="15">
        <v>3752.5229930000005</v>
      </c>
      <c r="D19" s="15">
        <v>112912.49764700001</v>
      </c>
      <c r="E19" s="15">
        <v>1546.2773999999999</v>
      </c>
      <c r="F19" s="15">
        <v>15260.853427999944</v>
      </c>
      <c r="G19" s="15">
        <v>5073.3818460000102</v>
      </c>
      <c r="H19" s="10"/>
      <c r="I19" s="26" t="s">
        <v>153</v>
      </c>
      <c r="J19" s="253"/>
      <c r="K19" s="354"/>
    </row>
    <row r="20" spans="1:12" ht="12" customHeight="1" x14ac:dyDescent="0.2">
      <c r="A20" s="225"/>
      <c r="B20" s="15">
        <v>713.44993300000021</v>
      </c>
      <c r="C20" s="15">
        <v>3273.8678070000005</v>
      </c>
      <c r="D20" s="15">
        <v>78038.611223</v>
      </c>
      <c r="E20" s="15">
        <v>948.30478499999981</v>
      </c>
      <c r="F20" s="15">
        <v>12979.58181199996</v>
      </c>
      <c r="G20" s="15">
        <v>3019.9342799999727</v>
      </c>
      <c r="H20" s="10"/>
      <c r="I20" s="25" t="s">
        <v>187</v>
      </c>
      <c r="J20" s="253"/>
      <c r="K20" s="354"/>
    </row>
    <row r="21" spans="1:12" ht="12" customHeight="1" x14ac:dyDescent="0.2">
      <c r="A21" s="225"/>
      <c r="B21" s="15">
        <v>275.25953299999998</v>
      </c>
      <c r="C21" s="15">
        <v>478.67240900000002</v>
      </c>
      <c r="D21" s="15">
        <v>34873.549124999998</v>
      </c>
      <c r="E21" s="15">
        <v>597.89694399999996</v>
      </c>
      <c r="F21" s="15">
        <v>2281.2914679999958</v>
      </c>
      <c r="G21" s="15">
        <v>2053.4973940000273</v>
      </c>
      <c r="H21" s="10"/>
      <c r="I21" s="25" t="s">
        <v>188</v>
      </c>
      <c r="J21" s="253"/>
      <c r="K21" s="354"/>
    </row>
    <row r="22" spans="1:12" s="243" customFormat="1" ht="20.100000000000001" customHeight="1" x14ac:dyDescent="0.2">
      <c r="B22" s="15">
        <v>6936.4436180000002</v>
      </c>
      <c r="C22" s="15">
        <v>2055.2816000000003</v>
      </c>
      <c r="D22" s="15">
        <v>1120046.4730170001</v>
      </c>
      <c r="E22" s="15">
        <v>18793.413995000003</v>
      </c>
      <c r="F22" s="15">
        <v>31376.026178999338</v>
      </c>
      <c r="G22" s="15">
        <v>46197.791537000165</v>
      </c>
      <c r="H22" s="10"/>
      <c r="I22" s="245" t="s">
        <v>327</v>
      </c>
      <c r="J22" s="253"/>
      <c r="K22" s="354"/>
    </row>
    <row r="23" spans="1:12" s="243" customFormat="1" ht="12" customHeight="1" x14ac:dyDescent="0.2">
      <c r="A23" s="246"/>
      <c r="B23" s="15">
        <v>450.98029399999996</v>
      </c>
      <c r="C23" s="15">
        <v>1104.3630049999997</v>
      </c>
      <c r="D23" s="15">
        <v>84009.300729999988</v>
      </c>
      <c r="E23" s="15">
        <v>890.08464299999991</v>
      </c>
      <c r="F23" s="15">
        <v>6750.7461379999877</v>
      </c>
      <c r="G23" s="15">
        <v>732.10623900005362</v>
      </c>
      <c r="H23" s="10"/>
      <c r="I23" s="247" t="s">
        <v>328</v>
      </c>
      <c r="J23" s="253"/>
      <c r="K23" s="354"/>
    </row>
    <row r="24" spans="1:12" s="243" customFormat="1" ht="3" customHeight="1" x14ac:dyDescent="0.2">
      <c r="A24" s="246"/>
      <c r="B24" s="285"/>
      <c r="C24" s="285"/>
      <c r="D24" s="285"/>
      <c r="E24" s="285"/>
      <c r="F24" s="285"/>
      <c r="G24" s="285"/>
      <c r="H24" s="399"/>
      <c r="J24" s="247"/>
      <c r="K24" s="329"/>
      <c r="L24" s="329"/>
    </row>
    <row r="25" spans="1:12" s="273" customFormat="1" ht="20.100000000000001" customHeight="1" x14ac:dyDescent="0.2">
      <c r="A25" s="254"/>
      <c r="B25" s="357">
        <v>8819.2942070000008</v>
      </c>
      <c r="C25" s="357">
        <v>75188.976353000005</v>
      </c>
      <c r="D25" s="357">
        <v>1648511.248196</v>
      </c>
      <c r="E25" s="357">
        <v>13734.978357</v>
      </c>
      <c r="F25" s="357">
        <v>92908.067461999133</v>
      </c>
      <c r="G25" s="357">
        <v>73128.906485000669</v>
      </c>
      <c r="H25" s="324"/>
      <c r="I25" s="324" t="s">
        <v>54</v>
      </c>
      <c r="J25" s="321"/>
      <c r="K25" s="359"/>
      <c r="L25" s="359"/>
    </row>
    <row r="26" spans="1:12" ht="20.100000000000001" customHeight="1" x14ac:dyDescent="0.2">
      <c r="B26" s="15">
        <v>2920.178003</v>
      </c>
      <c r="C26" s="15">
        <v>35132.125909000009</v>
      </c>
      <c r="D26" s="15">
        <v>543344.66969499993</v>
      </c>
      <c r="E26" s="15">
        <v>4727.6511890000002</v>
      </c>
      <c r="F26" s="15">
        <v>40264.661339000799</v>
      </c>
      <c r="G26" s="15">
        <v>23799.205010999456</v>
      </c>
      <c r="H26" s="10"/>
      <c r="I26" s="26" t="s">
        <v>316</v>
      </c>
      <c r="J26" s="253"/>
      <c r="K26" s="354"/>
    </row>
    <row r="27" spans="1:12" ht="12" customHeight="1" x14ac:dyDescent="0.2">
      <c r="A27" s="225"/>
      <c r="B27" s="15">
        <v>1383.061911</v>
      </c>
      <c r="C27" s="15">
        <v>10253.731689</v>
      </c>
      <c r="D27" s="15">
        <v>182282.97549600003</v>
      </c>
      <c r="E27" s="15">
        <v>1744.878275</v>
      </c>
      <c r="F27" s="15">
        <v>11836.732437000144</v>
      </c>
      <c r="G27" s="15">
        <v>4886.8765639998846</v>
      </c>
      <c r="H27" s="12"/>
      <c r="I27" s="25" t="s">
        <v>187</v>
      </c>
      <c r="J27" s="287"/>
      <c r="K27" s="355"/>
    </row>
    <row r="28" spans="1:12" ht="12" customHeight="1" x14ac:dyDescent="0.2">
      <c r="A28" s="225"/>
      <c r="B28" s="15">
        <v>1537.116078</v>
      </c>
      <c r="C28" s="15">
        <v>24878.394210000002</v>
      </c>
      <c r="D28" s="15">
        <v>361061.69417299994</v>
      </c>
      <c r="E28" s="15">
        <v>2982.7728939999997</v>
      </c>
      <c r="F28" s="15">
        <v>28427.928844999755</v>
      </c>
      <c r="G28" s="15">
        <v>18912.328943000342</v>
      </c>
      <c r="H28" s="10"/>
      <c r="I28" s="25" t="s">
        <v>188</v>
      </c>
      <c r="J28" s="253"/>
      <c r="K28" s="354"/>
    </row>
    <row r="29" spans="1:12" ht="20.100000000000001" customHeight="1" x14ac:dyDescent="0.2">
      <c r="B29" s="15">
        <v>5595.6662969999998</v>
      </c>
      <c r="C29" s="15">
        <v>37886.497219999997</v>
      </c>
      <c r="D29" s="15">
        <v>1039465.2469600001</v>
      </c>
      <c r="E29" s="15">
        <v>8334.7688110000017</v>
      </c>
      <c r="F29" s="15">
        <v>44277.547210999299</v>
      </c>
      <c r="G29" s="15">
        <v>45605.867505000482</v>
      </c>
      <c r="H29" s="10"/>
      <c r="I29" s="26" t="s">
        <v>152</v>
      </c>
      <c r="J29" s="253"/>
      <c r="K29" s="354"/>
    </row>
    <row r="30" spans="1:12" ht="12" customHeight="1" x14ac:dyDescent="0.2">
      <c r="A30" s="225"/>
      <c r="B30" s="15">
        <v>3013.3252689999999</v>
      </c>
      <c r="C30" s="15">
        <v>11313.305286000001</v>
      </c>
      <c r="D30" s="15">
        <v>500941.66000000003</v>
      </c>
      <c r="E30" s="15">
        <v>4751.9348580000005</v>
      </c>
      <c r="F30" s="15">
        <v>17205.622799999779</v>
      </c>
      <c r="G30" s="15">
        <v>22367.006917000304</v>
      </c>
      <c r="H30" s="12"/>
      <c r="I30" s="25" t="s">
        <v>187</v>
      </c>
      <c r="J30" s="282"/>
      <c r="K30" s="353"/>
    </row>
    <row r="31" spans="1:12" ht="12" customHeight="1" x14ac:dyDescent="0.2">
      <c r="A31" s="225"/>
      <c r="B31" s="15">
        <v>2582.2833720000003</v>
      </c>
      <c r="C31" s="15">
        <v>26573.190928999997</v>
      </c>
      <c r="D31" s="15">
        <v>538523.27116600005</v>
      </c>
      <c r="E31" s="15">
        <v>3582.8815590000004</v>
      </c>
      <c r="F31" s="15">
        <v>27071.971263000043</v>
      </c>
      <c r="G31" s="15">
        <v>23238.678769000107</v>
      </c>
      <c r="H31" s="10"/>
      <c r="I31" s="25" t="s">
        <v>188</v>
      </c>
      <c r="J31" s="253"/>
      <c r="K31" s="354"/>
    </row>
    <row r="32" spans="1:12" ht="20.100000000000001" customHeight="1" x14ac:dyDescent="0.2">
      <c r="B32" s="15">
        <v>1812.5491669999999</v>
      </c>
      <c r="C32" s="15">
        <v>10089.548121</v>
      </c>
      <c r="D32" s="15">
        <v>496848.45671700005</v>
      </c>
      <c r="E32" s="15">
        <v>3878.4371160000001</v>
      </c>
      <c r="F32" s="15">
        <v>12053.398054999532</v>
      </c>
      <c r="G32" s="15">
        <v>20179.168138000285</v>
      </c>
      <c r="H32" s="10"/>
      <c r="I32" s="242" t="s">
        <v>189</v>
      </c>
      <c r="J32" s="253"/>
      <c r="K32" s="354"/>
    </row>
    <row r="33" spans="1:11" ht="12" customHeight="1" x14ac:dyDescent="0.2">
      <c r="A33" s="225"/>
      <c r="B33" s="15">
        <v>2121.143826</v>
      </c>
      <c r="C33" s="15">
        <v>13430.884764</v>
      </c>
      <c r="D33" s="15">
        <v>328141.52441800002</v>
      </c>
      <c r="E33" s="15">
        <v>1934.4094190000001</v>
      </c>
      <c r="F33" s="15">
        <v>16484.404638999957</v>
      </c>
      <c r="G33" s="15">
        <v>12485.623096999861</v>
      </c>
      <c r="H33" s="10"/>
      <c r="I33" s="25" t="s">
        <v>190</v>
      </c>
      <c r="J33" s="253"/>
      <c r="K33" s="354"/>
    </row>
    <row r="34" spans="1:11" ht="12" customHeight="1" x14ac:dyDescent="0.2">
      <c r="A34" s="225"/>
      <c r="B34" s="15">
        <v>1571.915632</v>
      </c>
      <c r="C34" s="15">
        <v>7740.0881880000006</v>
      </c>
      <c r="D34" s="15">
        <v>153243.892612</v>
      </c>
      <c r="E34" s="15">
        <v>2045.7590210000001</v>
      </c>
      <c r="F34" s="15">
        <v>10090.71340899996</v>
      </c>
      <c r="G34" s="15">
        <v>9937.7139780000198</v>
      </c>
      <c r="H34" s="10"/>
      <c r="I34" s="25" t="s">
        <v>191</v>
      </c>
      <c r="J34" s="253"/>
      <c r="K34" s="354"/>
    </row>
    <row r="35" spans="1:11" ht="12" customHeight="1" x14ac:dyDescent="0.2">
      <c r="A35" s="225"/>
      <c r="B35" s="15">
        <v>30.605134999999997</v>
      </c>
      <c r="C35" s="15">
        <v>1495.218662</v>
      </c>
      <c r="D35" s="15">
        <v>16742.845827999998</v>
      </c>
      <c r="E35" s="15">
        <v>254.07128599999999</v>
      </c>
      <c r="F35" s="15">
        <v>1576.1526780000058</v>
      </c>
      <c r="G35" s="15">
        <v>418.33047600000134</v>
      </c>
      <c r="H35" s="10"/>
      <c r="I35" s="25" t="s">
        <v>197</v>
      </c>
      <c r="J35" s="253"/>
      <c r="K35" s="354"/>
    </row>
    <row r="36" spans="1:11" ht="12" customHeight="1" x14ac:dyDescent="0.2">
      <c r="A36" s="225"/>
      <c r="B36" s="15">
        <v>59.388598999999992</v>
      </c>
      <c r="C36" s="15">
        <v>5120.3737440000004</v>
      </c>
      <c r="D36" s="15">
        <v>42289.111089999999</v>
      </c>
      <c r="E36" s="15">
        <v>219.51616999999999</v>
      </c>
      <c r="F36" s="15">
        <v>3866.936268999998</v>
      </c>
      <c r="G36" s="15">
        <v>2596.2444689999929</v>
      </c>
      <c r="H36" s="10"/>
      <c r="I36" s="25" t="s">
        <v>198</v>
      </c>
      <c r="J36" s="253"/>
      <c r="K36" s="354"/>
    </row>
    <row r="37" spans="1:11" ht="12" customHeight="1" x14ac:dyDescent="0.2">
      <c r="A37" s="225"/>
      <c r="B37" s="15">
        <v>6.3938000000234751E-2</v>
      </c>
      <c r="C37" s="15">
        <v>10.38374099999055</v>
      </c>
      <c r="D37" s="15">
        <v>2199.4162950001191</v>
      </c>
      <c r="E37" s="15">
        <v>2.5757990000001882</v>
      </c>
      <c r="F37" s="15">
        <v>205.9421609995843</v>
      </c>
      <c r="G37" s="15">
        <v>-11.212652999674901</v>
      </c>
      <c r="H37" s="10"/>
      <c r="I37" s="25" t="s">
        <v>194</v>
      </c>
      <c r="J37" s="253"/>
      <c r="K37" s="354"/>
    </row>
    <row r="38" spans="1:11" ht="20.100000000000001" customHeight="1" x14ac:dyDescent="0.2">
      <c r="B38" s="15">
        <v>303.44836700000002</v>
      </c>
      <c r="C38" s="15">
        <v>2170.3585019999996</v>
      </c>
      <c r="D38" s="15">
        <v>65701.328130999987</v>
      </c>
      <c r="E38" s="15">
        <v>672.55841899999996</v>
      </c>
      <c r="F38" s="15">
        <v>8365.8986090000253</v>
      </c>
      <c r="G38" s="15">
        <v>3723.9886449999694</v>
      </c>
      <c r="H38" s="10"/>
      <c r="I38" s="26" t="s">
        <v>153</v>
      </c>
      <c r="J38" s="253"/>
      <c r="K38" s="354"/>
    </row>
    <row r="39" spans="1:11" ht="12" customHeight="1" x14ac:dyDescent="0.2">
      <c r="A39" s="225"/>
      <c r="B39" s="15">
        <v>202.774495</v>
      </c>
      <c r="C39" s="15">
        <v>356.98513099999997</v>
      </c>
      <c r="D39" s="15">
        <v>41237.713712999997</v>
      </c>
      <c r="E39" s="15">
        <v>494.44897300000002</v>
      </c>
      <c r="F39" s="15">
        <v>6342.0622939999885</v>
      </c>
      <c r="G39" s="15">
        <v>2266.0709780000166</v>
      </c>
      <c r="H39" s="10"/>
      <c r="I39" s="25" t="s">
        <v>187</v>
      </c>
      <c r="J39" s="253"/>
      <c r="K39" s="354"/>
    </row>
    <row r="40" spans="1:11" ht="12" customHeight="1" x14ac:dyDescent="0.2">
      <c r="A40" s="225"/>
      <c r="B40" s="15">
        <v>100.673385</v>
      </c>
      <c r="C40" s="15">
        <v>1813.3738669999998</v>
      </c>
      <c r="D40" s="15">
        <v>24463.589303000001</v>
      </c>
      <c r="E40" s="15">
        <v>178.10942400000002</v>
      </c>
      <c r="F40" s="15">
        <v>2023.8012470000249</v>
      </c>
      <c r="G40" s="15">
        <v>1457.9624499999793</v>
      </c>
      <c r="H40" s="12"/>
      <c r="I40" s="25" t="s">
        <v>188</v>
      </c>
      <c r="J40" s="287"/>
      <c r="K40" s="355"/>
    </row>
    <row r="41" spans="1:11" ht="20.100000000000001" customHeight="1" x14ac:dyDescent="0.2">
      <c r="B41" s="15">
        <v>2523.6392080000001</v>
      </c>
      <c r="C41" s="15">
        <v>10637.627850000001</v>
      </c>
      <c r="D41" s="15">
        <v>589432.37338200002</v>
      </c>
      <c r="E41" s="15">
        <v>4847.3632909999997</v>
      </c>
      <c r="F41" s="15">
        <v>19358.172770000063</v>
      </c>
      <c r="G41" s="15">
        <v>-2278.2191450000796</v>
      </c>
      <c r="H41" s="10"/>
      <c r="I41" s="26" t="s">
        <v>199</v>
      </c>
      <c r="J41" s="253"/>
      <c r="K41" s="354"/>
    </row>
    <row r="42" spans="1:11" x14ac:dyDescent="0.2">
      <c r="B42" s="15">
        <v>1064.5520119999999</v>
      </c>
      <c r="C42" s="15">
        <v>4387.2359480000005</v>
      </c>
      <c r="D42" s="15">
        <v>225439.10666299998</v>
      </c>
      <c r="E42" s="15">
        <v>2172.958486</v>
      </c>
      <c r="F42" s="15">
        <v>5871.6379599999636</v>
      </c>
      <c r="G42" s="15">
        <v>-1206.5024740000156</v>
      </c>
      <c r="H42" s="10"/>
      <c r="I42" s="22" t="s">
        <v>172</v>
      </c>
      <c r="J42" s="253"/>
      <c r="K42" s="354"/>
    </row>
    <row r="43" spans="1:11" x14ac:dyDescent="0.2">
      <c r="B43" s="15">
        <v>1459.0871960000002</v>
      </c>
      <c r="C43" s="15">
        <v>6250.3919020000003</v>
      </c>
      <c r="D43" s="15">
        <v>363993.26671900006</v>
      </c>
      <c r="E43" s="15">
        <v>2674.4048050000001</v>
      </c>
      <c r="F43" s="15">
        <v>13486.534809999866</v>
      </c>
      <c r="G43" s="15">
        <v>-1071.716670999873</v>
      </c>
      <c r="H43" s="10"/>
      <c r="I43" s="22" t="s">
        <v>200</v>
      </c>
      <c r="J43" s="253"/>
      <c r="K43" s="354"/>
    </row>
    <row r="44" spans="1:11" ht="12" customHeight="1" x14ac:dyDescent="0.2">
      <c r="A44" s="225"/>
      <c r="B44" s="15">
        <v>3312.7196939999994</v>
      </c>
      <c r="C44" s="15">
        <v>21607.927738000002</v>
      </c>
      <c r="D44" s="15">
        <v>473095.8677779999</v>
      </c>
      <c r="E44" s="15">
        <v>4236.6979079999992</v>
      </c>
      <c r="F44" s="15">
        <v>31956.124651000137</v>
      </c>
      <c r="G44" s="15">
        <v>30956.418023000166</v>
      </c>
      <c r="H44" s="291"/>
      <c r="I44" s="24" t="s">
        <v>119</v>
      </c>
      <c r="J44" s="292"/>
      <c r="K44" s="360"/>
    </row>
    <row r="45" spans="1:11" ht="12" customHeight="1" x14ac:dyDescent="0.2">
      <c r="A45" s="225"/>
      <c r="B45" s="15">
        <v>1802.6229940000001</v>
      </c>
      <c r="C45" s="15">
        <v>34855.435513000004</v>
      </c>
      <c r="D45" s="15">
        <v>448066.19075200002</v>
      </c>
      <c r="E45" s="15">
        <v>3766.7298219999998</v>
      </c>
      <c r="F45" s="15">
        <v>32472.472668999922</v>
      </c>
      <c r="G45" s="15">
        <v>35681.466490000021</v>
      </c>
      <c r="H45" s="291"/>
      <c r="I45" s="24" t="s">
        <v>120</v>
      </c>
      <c r="J45" s="292"/>
      <c r="K45" s="360"/>
    </row>
    <row r="46" spans="1:11" ht="12" customHeight="1" x14ac:dyDescent="0.2">
      <c r="A46" s="225"/>
      <c r="B46" s="15">
        <v>573.46726199999989</v>
      </c>
      <c r="C46" s="15">
        <v>4497.8669550000004</v>
      </c>
      <c r="D46" s="15">
        <v>85316.542485999991</v>
      </c>
      <c r="E46" s="15">
        <v>593.25990100000001</v>
      </c>
      <c r="F46" s="15">
        <v>5748.7161019999767</v>
      </c>
      <c r="G46" s="15">
        <v>5872.8290999999936</v>
      </c>
      <c r="H46" s="291"/>
      <c r="I46" s="24" t="s">
        <v>121</v>
      </c>
      <c r="J46" s="292"/>
      <c r="K46" s="360"/>
    </row>
    <row r="47" spans="1:11" ht="12" customHeight="1" x14ac:dyDescent="0.2">
      <c r="A47" s="225"/>
      <c r="B47" s="15">
        <v>606.73981700000002</v>
      </c>
      <c r="C47" s="15">
        <v>3590.0835099999999</v>
      </c>
      <c r="D47" s="15">
        <v>52600.032246999988</v>
      </c>
      <c r="E47" s="15">
        <v>291.092825</v>
      </c>
      <c r="F47" s="15">
        <v>3372.0345530000195</v>
      </c>
      <c r="G47" s="15">
        <v>2896.8245999999817</v>
      </c>
      <c r="H47" s="291"/>
      <c r="I47" s="24" t="s">
        <v>122</v>
      </c>
      <c r="J47" s="292"/>
      <c r="K47" s="360"/>
    </row>
    <row r="48" spans="1:11" s="243" customFormat="1" ht="20.100000000000001" customHeight="1" x14ac:dyDescent="0.2">
      <c r="B48" s="15">
        <v>3580.8108490000004</v>
      </c>
      <c r="C48" s="15">
        <v>19716.676609000002</v>
      </c>
      <c r="D48" s="15">
        <v>333672.62668199994</v>
      </c>
      <c r="E48" s="15">
        <v>5687.5868289999999</v>
      </c>
      <c r="F48" s="15">
        <v>20645.410580000491</v>
      </c>
      <c r="G48" s="15">
        <v>23392.837010999479</v>
      </c>
      <c r="H48" s="293"/>
      <c r="I48" s="245" t="s">
        <v>327</v>
      </c>
      <c r="J48" s="48"/>
      <c r="K48" s="329"/>
    </row>
    <row r="49" spans="1:11" s="243" customFormat="1" ht="12" customHeight="1" x14ac:dyDescent="0.2">
      <c r="A49" s="246"/>
      <c r="B49" s="15">
        <v>104.25429799999999</v>
      </c>
      <c r="C49" s="15">
        <v>82.217837000000003</v>
      </c>
      <c r="D49" s="15">
        <v>15758.171812000001</v>
      </c>
      <c r="E49" s="15">
        <v>277.19189300000005</v>
      </c>
      <c r="F49" s="15">
        <v>1286.4033029999846</v>
      </c>
      <c r="G49" s="15">
        <v>94.177291000015543</v>
      </c>
      <c r="H49" s="238"/>
      <c r="I49" s="247" t="s">
        <v>328</v>
      </c>
      <c r="J49" s="48"/>
      <c r="K49" s="329"/>
    </row>
    <row r="50" spans="1:11" s="243" customFormat="1" ht="12" customHeight="1" x14ac:dyDescent="0.2">
      <c r="A50" s="246"/>
      <c r="B50" s="16">
        <v>0</v>
      </c>
      <c r="C50" s="16">
        <v>0</v>
      </c>
      <c r="D50" s="15">
        <v>336535.38962299994</v>
      </c>
      <c r="E50" s="16">
        <v>0</v>
      </c>
      <c r="F50" s="16">
        <v>0</v>
      </c>
      <c r="G50" s="16">
        <v>0</v>
      </c>
      <c r="H50" s="238"/>
      <c r="I50" s="247" t="s">
        <v>329</v>
      </c>
      <c r="J50" s="48"/>
      <c r="K50" s="329"/>
    </row>
    <row r="51" spans="1:11" s="258" customFormat="1" ht="5.0999999999999996" customHeight="1" x14ac:dyDescent="0.2">
      <c r="B51" s="259"/>
      <c r="C51" s="260"/>
      <c r="D51" s="260"/>
      <c r="E51" s="260"/>
      <c r="F51" s="260"/>
      <c r="G51" s="260"/>
      <c r="H51" s="233"/>
      <c r="I51" s="261"/>
      <c r="J51" s="235"/>
      <c r="K51" s="329"/>
    </row>
    <row r="52" spans="1:11" ht="57.75" customHeight="1" x14ac:dyDescent="0.2">
      <c r="A52" s="231"/>
      <c r="B52" s="436" t="s">
        <v>479</v>
      </c>
      <c r="C52" s="436"/>
      <c r="D52" s="436"/>
      <c r="E52" s="436"/>
      <c r="F52" s="436"/>
      <c r="G52" s="436"/>
      <c r="H52" s="436"/>
      <c r="I52" s="436"/>
      <c r="J52" s="231"/>
    </row>
  </sheetData>
  <mergeCells count="2">
    <mergeCell ref="B4:G4"/>
    <mergeCell ref="B52:I52"/>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O61"/>
  <sheetViews>
    <sheetView showGridLines="0" zoomScaleNormal="100" zoomScaleSheetLayoutView="100" workbookViewId="0"/>
  </sheetViews>
  <sheetFormatPr defaultColWidth="9.140625" defaultRowHeight="12" x14ac:dyDescent="0.2"/>
  <cols>
    <col min="1" max="1" width="1.7109375" style="68" customWidth="1"/>
    <col min="2" max="2" width="22.7109375" style="68" customWidth="1"/>
    <col min="3" max="13" width="6.7109375" style="68" customWidth="1"/>
    <col min="14" max="14" width="1.7109375" style="68" customWidth="1"/>
    <col min="15" max="15" width="1.85546875" style="51" customWidth="1"/>
    <col min="16" max="16" width="1.85546875" style="68" customWidth="1"/>
    <col min="17" max="16384" width="9.140625" style="68"/>
  </cols>
  <sheetData>
    <row r="1" spans="1:15" s="74" customFormat="1" ht="16.5" customHeight="1" x14ac:dyDescent="0.3">
      <c r="A1" s="132"/>
      <c r="B1" s="58" t="s">
        <v>305</v>
      </c>
      <c r="C1" s="58"/>
      <c r="D1" s="58"/>
      <c r="E1" s="58"/>
      <c r="F1" s="58"/>
      <c r="G1" s="58"/>
      <c r="H1" s="58"/>
      <c r="I1" s="58"/>
      <c r="J1" s="58"/>
      <c r="K1" s="58"/>
      <c r="L1" s="58"/>
      <c r="M1" s="58"/>
      <c r="N1" s="66"/>
    </row>
    <row r="2" spans="1:15" s="133" customFormat="1" ht="16.5" customHeight="1" x14ac:dyDescent="0.2">
      <c r="B2" s="133" t="s">
        <v>56</v>
      </c>
      <c r="J2" s="134"/>
      <c r="K2" s="134"/>
      <c r="L2" s="134"/>
      <c r="M2" s="134"/>
    </row>
    <row r="3" spans="1:15" s="85" customFormat="1" ht="21" customHeight="1" x14ac:dyDescent="0.2">
      <c r="A3" s="135"/>
      <c r="B3" s="61" t="s">
        <v>506</v>
      </c>
      <c r="C3" s="61"/>
      <c r="D3" s="61"/>
      <c r="E3" s="61"/>
      <c r="F3" s="61"/>
      <c r="G3" s="61"/>
      <c r="H3" s="61"/>
      <c r="I3" s="61"/>
      <c r="J3" s="61"/>
      <c r="K3" s="61"/>
      <c r="L3" s="61"/>
      <c r="M3" s="136" t="s">
        <v>170</v>
      </c>
      <c r="N3" s="61"/>
      <c r="O3" s="86"/>
    </row>
    <row r="4" spans="1:15" ht="30" customHeight="1" x14ac:dyDescent="0.2">
      <c r="A4" s="137"/>
      <c r="B4" s="138"/>
      <c r="C4" s="148" t="s">
        <v>500</v>
      </c>
      <c r="D4" s="88" t="s">
        <v>501</v>
      </c>
      <c r="E4" s="88" t="s">
        <v>502</v>
      </c>
      <c r="F4" s="88" t="s">
        <v>503</v>
      </c>
      <c r="G4" s="88" t="s">
        <v>504</v>
      </c>
      <c r="H4" s="88" t="s">
        <v>505</v>
      </c>
      <c r="I4" s="88" t="s">
        <v>496</v>
      </c>
      <c r="J4" s="88" t="s">
        <v>497</v>
      </c>
      <c r="K4" s="88" t="s">
        <v>181</v>
      </c>
      <c r="L4" s="88" t="s">
        <v>498</v>
      </c>
      <c r="M4" s="88" t="s">
        <v>474</v>
      </c>
      <c r="N4" s="139"/>
    </row>
    <row r="5" spans="1:15" ht="11.45" customHeight="1" x14ac:dyDescent="0.25">
      <c r="A5" s="140"/>
      <c r="B5" s="50" t="s">
        <v>507</v>
      </c>
      <c r="C5" s="141">
        <v>0</v>
      </c>
      <c r="D5" s="141">
        <v>0</v>
      </c>
      <c r="E5" s="141">
        <v>0</v>
      </c>
      <c r="F5" s="141">
        <v>0</v>
      </c>
      <c r="G5" s="141">
        <v>0</v>
      </c>
      <c r="H5" s="141">
        <v>0</v>
      </c>
      <c r="I5" s="141">
        <v>0</v>
      </c>
      <c r="J5" s="141">
        <v>0</v>
      </c>
      <c r="K5" s="142">
        <v>0</v>
      </c>
      <c r="L5" s="143">
        <v>0</v>
      </c>
      <c r="M5" s="143">
        <v>0</v>
      </c>
      <c r="N5" s="139"/>
      <c r="O5" s="144"/>
    </row>
    <row r="6" spans="1:15" ht="11.45" customHeight="1" x14ac:dyDescent="0.2">
      <c r="A6" s="85"/>
      <c r="B6" s="50" t="s">
        <v>508</v>
      </c>
      <c r="C6" s="27">
        <v>0.25490882300000001</v>
      </c>
      <c r="D6" s="27">
        <v>0.39767700000000006</v>
      </c>
      <c r="E6" s="27">
        <v>0.51429411700000005</v>
      </c>
      <c r="F6" s="27">
        <v>1.2441470580000002</v>
      </c>
      <c r="G6" s="27">
        <v>2.120922475</v>
      </c>
      <c r="H6" s="27">
        <v>4.4368524460000005</v>
      </c>
      <c r="I6" s="27">
        <v>4.466102478999999</v>
      </c>
      <c r="J6" s="27">
        <v>3.2133053259999986</v>
      </c>
      <c r="K6" s="28">
        <v>4.1012714400000014</v>
      </c>
      <c r="L6" s="5">
        <v>2.9626804340000019</v>
      </c>
      <c r="M6" s="5">
        <v>5.9665202960000014</v>
      </c>
      <c r="O6" s="145"/>
    </row>
    <row r="7" spans="1:15" ht="11.45" customHeight="1" x14ac:dyDescent="0.2">
      <c r="A7" s="85"/>
      <c r="B7" s="50" t="s">
        <v>509</v>
      </c>
      <c r="C7" s="27">
        <v>3.8888799999999999E-4</v>
      </c>
      <c r="D7" s="27">
        <v>0.128275</v>
      </c>
      <c r="E7" s="27">
        <v>3.8549999999999994E-2</v>
      </c>
      <c r="F7" s="27">
        <v>0.24684952300000002</v>
      </c>
      <c r="G7" s="27">
        <v>0.18694149999999998</v>
      </c>
      <c r="H7" s="27">
        <v>0.30735508</v>
      </c>
      <c r="I7" s="27">
        <v>0.19325131699999995</v>
      </c>
      <c r="J7" s="27">
        <v>0.11090390500000001</v>
      </c>
      <c r="K7" s="28">
        <v>4.4584692999999988E-2</v>
      </c>
      <c r="L7" s="5">
        <v>1.5259976000000001E-2</v>
      </c>
      <c r="M7" s="5">
        <v>5.4647004000000013E-2</v>
      </c>
      <c r="O7" s="145"/>
    </row>
    <row r="8" spans="1:15" ht="11.45" customHeight="1" x14ac:dyDescent="0.2">
      <c r="A8" s="85"/>
      <c r="B8" s="50" t="s">
        <v>510</v>
      </c>
      <c r="C8" s="27">
        <v>0</v>
      </c>
      <c r="D8" s="27">
        <v>4.0800000000000003E-3</v>
      </c>
      <c r="E8" s="27">
        <v>7.7499999999999999E-3</v>
      </c>
      <c r="F8" s="27">
        <v>1.90476E-4</v>
      </c>
      <c r="G8" s="27">
        <v>4.7541665999999996E-2</v>
      </c>
      <c r="H8" s="27">
        <v>9.541665999999999E-3</v>
      </c>
      <c r="I8" s="27">
        <v>2.6756378000000001E-2</v>
      </c>
      <c r="J8" s="27">
        <v>5.3161445000000002E-2</v>
      </c>
      <c r="K8" s="28">
        <v>0</v>
      </c>
      <c r="L8" s="5">
        <v>2.4399999999999999E-3</v>
      </c>
      <c r="M8" s="5">
        <v>1.7032499999999999E-3</v>
      </c>
      <c r="O8" s="145"/>
    </row>
    <row r="9" spans="1:15" ht="11.45" customHeight="1" x14ac:dyDescent="0.2">
      <c r="A9" s="85"/>
      <c r="B9" s="50" t="s">
        <v>511</v>
      </c>
      <c r="C9" s="27">
        <v>4.5222221999999992E-2</v>
      </c>
      <c r="D9" s="27">
        <v>6.4180000000000001E-2</v>
      </c>
      <c r="E9" s="27">
        <v>5.0473683999999998E-2</v>
      </c>
      <c r="F9" s="27">
        <v>7.6950441999999994E-2</v>
      </c>
      <c r="G9" s="27">
        <v>0.36122256600000002</v>
      </c>
      <c r="H9" s="27">
        <v>8.2980159999999997E-2</v>
      </c>
      <c r="I9" s="27">
        <v>0.16028302699999997</v>
      </c>
      <c r="J9" s="27">
        <v>0.237687705</v>
      </c>
      <c r="K9" s="28">
        <v>0.56892783099999988</v>
      </c>
      <c r="L9" s="5">
        <v>0.112859584</v>
      </c>
      <c r="M9" s="5">
        <v>3.7562809000000003E-2</v>
      </c>
      <c r="O9" s="145"/>
    </row>
    <row r="10" spans="1:15" ht="11.45" customHeight="1" x14ac:dyDescent="0.2">
      <c r="A10" s="85"/>
      <c r="B10" s="50" t="s">
        <v>512</v>
      </c>
      <c r="C10" s="27">
        <v>0</v>
      </c>
      <c r="D10" s="27">
        <v>0</v>
      </c>
      <c r="E10" s="27">
        <v>0.49209999999999998</v>
      </c>
      <c r="F10" s="27">
        <v>0.38573343699999996</v>
      </c>
      <c r="G10" s="27">
        <v>0.26684013099999998</v>
      </c>
      <c r="H10" s="27">
        <v>0.41707499999999997</v>
      </c>
      <c r="I10" s="27">
        <v>2.6020183560000008</v>
      </c>
      <c r="J10" s="27">
        <v>1.6431384999999994</v>
      </c>
      <c r="K10" s="28">
        <v>0.73917246200000009</v>
      </c>
      <c r="L10" s="5">
        <v>0.28993110099999991</v>
      </c>
      <c r="M10" s="5">
        <v>2.2819592640000024</v>
      </c>
      <c r="O10" s="145"/>
    </row>
    <row r="11" spans="1:15" ht="11.45" customHeight="1" x14ac:dyDescent="0.2">
      <c r="A11" s="85"/>
      <c r="B11" s="50" t="s">
        <v>513</v>
      </c>
      <c r="C11" s="27">
        <v>0</v>
      </c>
      <c r="D11" s="27">
        <v>0</v>
      </c>
      <c r="E11" s="27">
        <v>0</v>
      </c>
      <c r="F11" s="27">
        <v>0</v>
      </c>
      <c r="G11" s="27">
        <v>3.6190470000000002E-3</v>
      </c>
      <c r="H11" s="27">
        <v>4.0000000000000001E-3</v>
      </c>
      <c r="I11" s="27">
        <v>3.6363859999999997E-3</v>
      </c>
      <c r="J11" s="27">
        <v>0</v>
      </c>
      <c r="K11" s="28">
        <v>0</v>
      </c>
      <c r="L11" s="5">
        <v>0</v>
      </c>
      <c r="M11" s="5">
        <v>1.063065E-3</v>
      </c>
      <c r="O11" s="145"/>
    </row>
    <row r="12" spans="1:15" ht="11.45" customHeight="1" x14ac:dyDescent="0.2">
      <c r="A12" s="85"/>
      <c r="B12" s="50" t="s">
        <v>514</v>
      </c>
      <c r="C12" s="27">
        <v>5.4421051999999991E-2</v>
      </c>
      <c r="D12" s="27">
        <v>0.276904761</v>
      </c>
      <c r="E12" s="27">
        <v>0.35315000000000002</v>
      </c>
      <c r="F12" s="27">
        <v>0.59771428500000001</v>
      </c>
      <c r="G12" s="27">
        <v>1.6033499999999998</v>
      </c>
      <c r="H12" s="27">
        <v>1.2399523800000001</v>
      </c>
      <c r="I12" s="27">
        <v>1.2162727270000011</v>
      </c>
      <c r="J12" s="27">
        <v>2.8683809519999999</v>
      </c>
      <c r="K12" s="28">
        <v>4.1544717410000018</v>
      </c>
      <c r="L12" s="5">
        <v>4.5016786030000011</v>
      </c>
      <c r="M12" s="5">
        <v>25.537781389000006</v>
      </c>
      <c r="O12" s="145"/>
    </row>
    <row r="13" spans="1:15" ht="11.45" customHeight="1" x14ac:dyDescent="0.2">
      <c r="A13" s="85"/>
      <c r="B13" s="50" t="s">
        <v>515</v>
      </c>
      <c r="C13" s="27">
        <v>0</v>
      </c>
      <c r="D13" s="27">
        <v>0</v>
      </c>
      <c r="E13" s="27">
        <v>0</v>
      </c>
      <c r="F13" s="27">
        <v>3.2303030999999996E-2</v>
      </c>
      <c r="G13" s="27">
        <v>2.8150000000000001E-2</v>
      </c>
      <c r="H13" s="27">
        <v>0.20445611000000002</v>
      </c>
      <c r="I13" s="27">
        <v>0.10211704499999999</v>
      </c>
      <c r="J13" s="27">
        <v>6.1691094999999967E-2</v>
      </c>
      <c r="K13" s="28">
        <v>0.165622723</v>
      </c>
      <c r="L13" s="5">
        <v>0.18363248899999995</v>
      </c>
      <c r="M13" s="5">
        <v>0.13258695699999995</v>
      </c>
      <c r="O13" s="145"/>
    </row>
    <row r="14" spans="1:15" ht="11.45" customHeight="1" x14ac:dyDescent="0.2">
      <c r="A14" s="85"/>
      <c r="B14" s="50" t="s">
        <v>516</v>
      </c>
      <c r="C14" s="27">
        <v>0</v>
      </c>
      <c r="D14" s="27">
        <v>0</v>
      </c>
      <c r="E14" s="27">
        <v>0</v>
      </c>
      <c r="F14" s="27">
        <v>0</v>
      </c>
      <c r="G14" s="27">
        <v>0</v>
      </c>
      <c r="H14" s="27">
        <v>6.0181800000000006E-4</v>
      </c>
      <c r="I14" s="27">
        <v>4.9458180000000003E-3</v>
      </c>
      <c r="J14" s="27">
        <v>0.16020967000000003</v>
      </c>
      <c r="K14" s="28">
        <v>0.344394321</v>
      </c>
      <c r="L14" s="5">
        <v>0.15774478999999997</v>
      </c>
      <c r="M14" s="5">
        <v>1.9827716660000003</v>
      </c>
      <c r="O14" s="145"/>
    </row>
    <row r="15" spans="1:15" ht="11.45" customHeight="1" x14ac:dyDescent="0.25">
      <c r="A15" s="140"/>
      <c r="B15" s="50" t="s">
        <v>517</v>
      </c>
      <c r="C15" s="27">
        <v>0</v>
      </c>
      <c r="D15" s="27">
        <v>1.3190475999999998E-2</v>
      </c>
      <c r="E15" s="27">
        <v>1.8550000000000004E-2</v>
      </c>
      <c r="F15" s="27">
        <v>6.7636363000000005E-2</v>
      </c>
      <c r="G15" s="27">
        <v>8.4000000000000005E-2</v>
      </c>
      <c r="H15" s="27">
        <v>7.8857142000000005E-2</v>
      </c>
      <c r="I15" s="27">
        <v>0.24712217600000003</v>
      </c>
      <c r="J15" s="27">
        <v>0.30767379800000005</v>
      </c>
      <c r="K15" s="28">
        <v>0.12881821400000001</v>
      </c>
      <c r="L15" s="5">
        <v>3.4284138999999998E-2</v>
      </c>
      <c r="M15" s="5">
        <v>0.14419575300000001</v>
      </c>
      <c r="O15" s="144"/>
    </row>
    <row r="16" spans="1:15" ht="11.45" customHeight="1" x14ac:dyDescent="0.2">
      <c r="A16" s="146"/>
      <c r="B16" s="50" t="s">
        <v>518</v>
      </c>
      <c r="C16" s="27">
        <v>0</v>
      </c>
      <c r="D16" s="27">
        <v>0</v>
      </c>
      <c r="E16" s="27">
        <v>1.8421049999999999E-3</v>
      </c>
      <c r="F16" s="27">
        <v>3.2875000000000001E-3</v>
      </c>
      <c r="G16" s="27">
        <v>8.7105260000000014E-3</v>
      </c>
      <c r="H16" s="27">
        <v>1.26125E-2</v>
      </c>
      <c r="I16" s="27">
        <v>2.5621290000000002E-3</v>
      </c>
      <c r="J16" s="27">
        <v>9.9327720000000012E-3</v>
      </c>
      <c r="K16" s="28">
        <v>1.6562530999999998E-2</v>
      </c>
      <c r="L16" s="5">
        <v>1.665517100000001E-2</v>
      </c>
      <c r="M16" s="5">
        <v>2.7142522999999998E-2</v>
      </c>
      <c r="O16" s="145"/>
    </row>
    <row r="17" spans="1:15" ht="11.45" customHeight="1" x14ac:dyDescent="0.2">
      <c r="A17" s="146"/>
      <c r="B17" s="1" t="s">
        <v>519</v>
      </c>
      <c r="C17" s="27">
        <v>0</v>
      </c>
      <c r="D17" s="27">
        <v>0</v>
      </c>
      <c r="E17" s="27">
        <v>5.8000000000000005E-3</v>
      </c>
      <c r="F17" s="27">
        <v>5.4761899999999995E-4</v>
      </c>
      <c r="G17" s="27">
        <v>8.7250000000000001E-3</v>
      </c>
      <c r="H17" s="27">
        <v>3.4554007999999997E-2</v>
      </c>
      <c r="I17" s="27">
        <v>5.9119725999999991E-2</v>
      </c>
      <c r="J17" s="27">
        <v>2.8732478000000002E-2</v>
      </c>
      <c r="K17" s="28">
        <v>3.0584430999999999E-2</v>
      </c>
      <c r="L17" s="5">
        <v>2.6792001999999999E-2</v>
      </c>
      <c r="M17" s="5">
        <v>5.3451209E-2</v>
      </c>
      <c r="O17" s="145"/>
    </row>
    <row r="18" spans="1:15" ht="11.45" customHeight="1" x14ac:dyDescent="0.2">
      <c r="A18" s="146"/>
      <c r="B18" s="50" t="s">
        <v>520</v>
      </c>
      <c r="C18" s="27">
        <v>0.85041176399999996</v>
      </c>
      <c r="D18" s="27">
        <v>9.6421052000000007E-2</v>
      </c>
      <c r="E18" s="27">
        <v>0.12438888799999998</v>
      </c>
      <c r="F18" s="27">
        <v>0.151342105</v>
      </c>
      <c r="G18" s="27">
        <v>0.73508333299999995</v>
      </c>
      <c r="H18" s="27">
        <v>1.3270285609999999</v>
      </c>
      <c r="I18" s="27">
        <v>1.195012996</v>
      </c>
      <c r="J18" s="27">
        <v>1.5830499699999996</v>
      </c>
      <c r="K18" s="28">
        <v>1.5426345459999993</v>
      </c>
      <c r="L18" s="5">
        <v>1.4892520930000004</v>
      </c>
      <c r="M18" s="5">
        <v>1.1378370809999998</v>
      </c>
      <c r="O18" s="145"/>
    </row>
    <row r="19" spans="1:15" ht="11.45" customHeight="1" x14ac:dyDescent="0.2">
      <c r="A19" s="146"/>
      <c r="B19" s="50" t="s">
        <v>521</v>
      </c>
      <c r="C19" s="27">
        <v>0</v>
      </c>
      <c r="D19" s="27">
        <v>0</v>
      </c>
      <c r="E19" s="27">
        <v>0</v>
      </c>
      <c r="F19" s="27">
        <v>0</v>
      </c>
      <c r="G19" s="27">
        <v>4.0000000000000002E-4</v>
      </c>
      <c r="H19" s="27">
        <v>0</v>
      </c>
      <c r="I19" s="27">
        <v>8.2118100000000004E-4</v>
      </c>
      <c r="J19" s="27">
        <v>0</v>
      </c>
      <c r="K19" s="28">
        <v>0</v>
      </c>
      <c r="L19" s="5">
        <v>0</v>
      </c>
      <c r="M19" s="5">
        <v>0</v>
      </c>
      <c r="O19" s="145"/>
    </row>
    <row r="20" spans="1:15" ht="11.45" customHeight="1" x14ac:dyDescent="0.2">
      <c r="A20" s="146"/>
      <c r="B20" s="50" t="s">
        <v>522</v>
      </c>
      <c r="C20" s="27">
        <v>4.3888880000000005E-3</v>
      </c>
      <c r="D20" s="27">
        <v>1.2794999999999999E-2</v>
      </c>
      <c r="E20" s="27">
        <v>2.7368419999999997E-3</v>
      </c>
      <c r="F20" s="27">
        <v>6.9999999999999999E-4</v>
      </c>
      <c r="G20" s="27">
        <v>4.6842104999999988E-2</v>
      </c>
      <c r="H20" s="27">
        <v>7.3175000000000018E-2</v>
      </c>
      <c r="I20" s="27">
        <v>7.6435072999999978E-2</v>
      </c>
      <c r="J20" s="27">
        <v>0.15673095400000001</v>
      </c>
      <c r="K20" s="28">
        <v>2.3739235000000001E-2</v>
      </c>
      <c r="L20" s="5">
        <v>6.4785437000000001E-2</v>
      </c>
      <c r="M20" s="5">
        <v>3.0112727000000002E-2</v>
      </c>
      <c r="O20" s="145"/>
    </row>
    <row r="21" spans="1:15" ht="11.45" customHeight="1" x14ac:dyDescent="0.2">
      <c r="A21" s="146"/>
      <c r="B21" s="50" t="s">
        <v>523</v>
      </c>
      <c r="C21" s="27">
        <v>0.33160526299999998</v>
      </c>
      <c r="D21" s="27">
        <v>0.80616666599999998</v>
      </c>
      <c r="E21" s="27">
        <v>0.32560000000000006</v>
      </c>
      <c r="F21" s="27">
        <v>0.98314285699999993</v>
      </c>
      <c r="G21" s="27">
        <v>1.3885999999999998</v>
      </c>
      <c r="H21" s="27">
        <v>4.0252619039999997</v>
      </c>
      <c r="I21" s="27">
        <v>3.3571444160000001</v>
      </c>
      <c r="J21" s="27">
        <v>1.6362322300000005</v>
      </c>
      <c r="K21" s="28">
        <v>2.5133803539999997</v>
      </c>
      <c r="L21" s="5">
        <v>3.7521814520000012</v>
      </c>
      <c r="M21" s="5">
        <v>4.192052071</v>
      </c>
      <c r="O21" s="145"/>
    </row>
    <row r="22" spans="1:15" ht="11.45" customHeight="1" x14ac:dyDescent="0.2">
      <c r="A22" s="146"/>
      <c r="B22" s="50" t="s">
        <v>524</v>
      </c>
      <c r="C22" s="27">
        <v>0.18673677699999999</v>
      </c>
      <c r="D22" s="27">
        <v>0.60201499999999997</v>
      </c>
      <c r="E22" s="27">
        <v>0.21352631500000002</v>
      </c>
      <c r="F22" s="27">
        <v>0.17502499999999999</v>
      </c>
      <c r="G22" s="27">
        <v>0.18471052599999999</v>
      </c>
      <c r="H22" s="27">
        <v>1.3434999999999999</v>
      </c>
      <c r="I22" s="27">
        <v>0.88376190400000043</v>
      </c>
      <c r="J22" s="27">
        <v>1.437989736</v>
      </c>
      <c r="K22" s="28">
        <v>1.1568334009999999</v>
      </c>
      <c r="L22" s="5">
        <v>1.5240326589999997</v>
      </c>
      <c r="M22" s="5">
        <v>2.3547193719999999</v>
      </c>
      <c r="O22" s="145"/>
    </row>
    <row r="23" spans="1:15" ht="11.45" customHeight="1" x14ac:dyDescent="0.2">
      <c r="A23" s="146"/>
      <c r="B23" s="50" t="s">
        <v>525</v>
      </c>
      <c r="C23" s="27">
        <v>6.66666E-4</v>
      </c>
      <c r="D23" s="27">
        <v>9.6600000000000002E-3</v>
      </c>
      <c r="E23" s="27">
        <v>5.2630999999999998E-5</v>
      </c>
      <c r="F23" s="27">
        <v>0</v>
      </c>
      <c r="G23" s="27">
        <v>1.7521050000000001E-3</v>
      </c>
      <c r="H23" s="27">
        <v>3.7085E-3</v>
      </c>
      <c r="I23" s="27">
        <v>0</v>
      </c>
      <c r="J23" s="27">
        <v>3.4077903999999999E-2</v>
      </c>
      <c r="K23" s="28">
        <v>7.4113920000000002E-3</v>
      </c>
      <c r="L23" s="5">
        <v>0</v>
      </c>
      <c r="M23" s="5">
        <v>3.2553094999999997E-2</v>
      </c>
      <c r="O23" s="145"/>
    </row>
    <row r="24" spans="1:15" ht="11.45" customHeight="1" x14ac:dyDescent="0.2">
      <c r="A24" s="146"/>
      <c r="B24" s="50" t="s">
        <v>526</v>
      </c>
      <c r="C24" s="27">
        <v>8.9088235000000016E-2</v>
      </c>
      <c r="D24" s="27">
        <v>0.35134210500000002</v>
      </c>
      <c r="E24" s="27">
        <v>0.49795</v>
      </c>
      <c r="F24" s="27">
        <v>0.97078947300000007</v>
      </c>
      <c r="G24" s="27">
        <v>0.62530555500000007</v>
      </c>
      <c r="H24" s="27">
        <v>7.0378421050000011</v>
      </c>
      <c r="I24" s="27">
        <v>2.5281078250000006</v>
      </c>
      <c r="J24" s="27">
        <v>12.123177599999996</v>
      </c>
      <c r="K24" s="28">
        <v>21.686454157000007</v>
      </c>
      <c r="L24" s="5">
        <v>42.755148833000007</v>
      </c>
      <c r="M24" s="5">
        <v>5.1774402359999998</v>
      </c>
      <c r="O24" s="145"/>
    </row>
    <row r="25" spans="1:15" ht="11.45" customHeight="1" x14ac:dyDescent="0.2">
      <c r="A25" s="146"/>
      <c r="B25" s="50" t="s">
        <v>527</v>
      </c>
      <c r="C25" s="27">
        <v>0</v>
      </c>
      <c r="D25" s="27">
        <v>2.9071428000000003E-2</v>
      </c>
      <c r="E25" s="27">
        <v>0</v>
      </c>
      <c r="F25" s="27">
        <v>0</v>
      </c>
      <c r="G25" s="27">
        <v>5.2630999999999998E-5</v>
      </c>
      <c r="H25" s="27">
        <v>0</v>
      </c>
      <c r="I25" s="27">
        <v>2.0857141999999999E-2</v>
      </c>
      <c r="J25" s="27">
        <v>0</v>
      </c>
      <c r="K25" s="28">
        <v>0</v>
      </c>
      <c r="L25" s="5">
        <v>0</v>
      </c>
      <c r="M25" s="5">
        <v>3.4050359999999995E-2</v>
      </c>
      <c r="O25" s="144"/>
    </row>
    <row r="26" spans="1:15" ht="11.45" customHeight="1" x14ac:dyDescent="0.2">
      <c r="A26" s="146"/>
      <c r="B26" s="50" t="s">
        <v>528</v>
      </c>
      <c r="C26" s="27">
        <v>0</v>
      </c>
      <c r="D26" s="27">
        <v>1.75E-3</v>
      </c>
      <c r="E26" s="27">
        <v>3.7058820000000002E-3</v>
      </c>
      <c r="F26" s="27">
        <v>0.11272500000000001</v>
      </c>
      <c r="G26" s="27">
        <v>0.47905000000000003</v>
      </c>
      <c r="H26" s="27">
        <v>3.1013509999999998E-2</v>
      </c>
      <c r="I26" s="27">
        <v>0.30877826899999988</v>
      </c>
      <c r="J26" s="27">
        <v>0.154939612</v>
      </c>
      <c r="K26" s="28">
        <v>6.2625812000000003E-2</v>
      </c>
      <c r="L26" s="5">
        <v>5.6201555999999993E-2</v>
      </c>
      <c r="M26" s="5">
        <v>0.14713048000000004</v>
      </c>
      <c r="O26" s="145"/>
    </row>
    <row r="27" spans="1:15" ht="11.45" customHeight="1" x14ac:dyDescent="0.2">
      <c r="A27" s="146"/>
      <c r="B27" s="50" t="s">
        <v>529</v>
      </c>
      <c r="C27" s="27">
        <v>0</v>
      </c>
      <c r="D27" s="27">
        <v>4.0947367999999998E-2</v>
      </c>
      <c r="E27" s="27">
        <v>1.7749999999999995E-2</v>
      </c>
      <c r="F27" s="27">
        <v>1.9982142000000005E-2</v>
      </c>
      <c r="G27" s="27">
        <v>0.106560975</v>
      </c>
      <c r="H27" s="27">
        <v>5.3733368999999996E-2</v>
      </c>
      <c r="I27" s="27">
        <v>5.6522351999999977E-2</v>
      </c>
      <c r="J27" s="27">
        <v>2.9297476999999982E-2</v>
      </c>
      <c r="K27" s="28">
        <v>9.1209447000000027E-2</v>
      </c>
      <c r="L27" s="5">
        <v>0.16820410100000008</v>
      </c>
      <c r="M27" s="5">
        <v>0.30583883500000003</v>
      </c>
      <c r="O27" s="145"/>
    </row>
    <row r="28" spans="1:15" ht="11.45" customHeight="1" x14ac:dyDescent="0.2">
      <c r="A28" s="146"/>
      <c r="B28" s="50" t="s">
        <v>530</v>
      </c>
      <c r="C28" s="27">
        <v>1.0811111E-2</v>
      </c>
      <c r="D28" s="27">
        <v>0.34004999999999996</v>
      </c>
      <c r="E28" s="27">
        <v>0.24321052600000001</v>
      </c>
      <c r="F28" s="27">
        <v>0.23097618999999997</v>
      </c>
      <c r="G28" s="27">
        <v>0.39167499999999994</v>
      </c>
      <c r="H28" s="27">
        <v>0.69171428499999998</v>
      </c>
      <c r="I28" s="27">
        <v>0.25807899700000003</v>
      </c>
      <c r="J28" s="27">
        <v>4.0987139999999998E-3</v>
      </c>
      <c r="K28" s="28">
        <v>0.19039605399999998</v>
      </c>
      <c r="L28" s="5"/>
      <c r="M28" s="5"/>
      <c r="O28" s="145"/>
    </row>
    <row r="29" spans="1:15" ht="11.45" customHeight="1" x14ac:dyDescent="0.2">
      <c r="A29" s="146"/>
      <c r="B29" s="50" t="s">
        <v>531</v>
      </c>
      <c r="C29" s="27">
        <v>0</v>
      </c>
      <c r="D29" s="27">
        <v>0</v>
      </c>
      <c r="E29" s="27">
        <v>0</v>
      </c>
      <c r="F29" s="27">
        <v>0</v>
      </c>
      <c r="G29" s="27">
        <v>0</v>
      </c>
      <c r="H29" s="27">
        <v>7.5157894000000003E-2</v>
      </c>
      <c r="I29" s="27">
        <v>1.0624999999999994E-2</v>
      </c>
      <c r="J29" s="27">
        <v>1.2113506000000005E-2</v>
      </c>
      <c r="K29" s="28">
        <v>1.2555555000000001E-2</v>
      </c>
      <c r="L29" s="5">
        <v>7.9166660000000028E-3</v>
      </c>
      <c r="M29" s="5">
        <v>7.637946399999998E-2</v>
      </c>
      <c r="O29" s="145"/>
    </row>
    <row r="30" spans="1:15" ht="11.45" customHeight="1" x14ac:dyDescent="0.2">
      <c r="A30" s="146"/>
      <c r="B30" s="50" t="s">
        <v>532</v>
      </c>
      <c r="C30" s="27">
        <v>0.29161111099999998</v>
      </c>
      <c r="D30" s="27">
        <v>2.0142857E-2</v>
      </c>
      <c r="E30" s="27">
        <v>2.7631578000000004E-2</v>
      </c>
      <c r="F30" s="27">
        <v>0.23245238000000001</v>
      </c>
      <c r="G30" s="27">
        <v>0.12592105199999998</v>
      </c>
      <c r="H30" s="27">
        <v>2.7619047000000001E-2</v>
      </c>
      <c r="I30" s="27">
        <v>0.19756058899999995</v>
      </c>
      <c r="J30" s="27">
        <v>0.35434303499999986</v>
      </c>
      <c r="K30" s="28">
        <v>5.8190147000000012E-2</v>
      </c>
      <c r="L30" s="5">
        <v>6.6414967999999991E-2</v>
      </c>
      <c r="M30" s="5">
        <v>1.7602215999999997E-2</v>
      </c>
      <c r="O30" s="145"/>
    </row>
    <row r="31" spans="1:15" ht="11.45" customHeight="1" x14ac:dyDescent="0.2">
      <c r="A31" s="146"/>
      <c r="B31" s="50" t="s">
        <v>533</v>
      </c>
      <c r="C31" s="27">
        <v>0.57040000000000002</v>
      </c>
      <c r="D31" s="27">
        <v>1.1389285710000001</v>
      </c>
      <c r="E31" s="27">
        <v>0.56964999999999999</v>
      </c>
      <c r="F31" s="27">
        <v>0.96695237999999994</v>
      </c>
      <c r="G31" s="27">
        <v>1.0362749999999998</v>
      </c>
      <c r="H31" s="27">
        <v>2.2355476189999997</v>
      </c>
      <c r="I31" s="27">
        <v>6.3877764030000002</v>
      </c>
      <c r="J31" s="27">
        <v>5.8081841210000009</v>
      </c>
      <c r="K31" s="28">
        <v>6.0487571960000004</v>
      </c>
      <c r="L31" s="5">
        <v>4.4454153370000027</v>
      </c>
      <c r="M31" s="5">
        <v>9.0476914830000048</v>
      </c>
      <c r="O31" s="145"/>
    </row>
    <row r="32" spans="1:15" ht="11.45" customHeight="1" x14ac:dyDescent="0.2">
      <c r="A32" s="146"/>
      <c r="B32" s="50" t="s">
        <v>534</v>
      </c>
      <c r="C32" s="27">
        <v>0</v>
      </c>
      <c r="D32" s="27">
        <v>8.7045449999999993E-3</v>
      </c>
      <c r="E32" s="27">
        <v>5.5750000000000001E-2</v>
      </c>
      <c r="F32" s="27">
        <v>0.28000000000000003</v>
      </c>
      <c r="G32" s="27">
        <v>1.2054285710000003</v>
      </c>
      <c r="H32" s="27">
        <v>0.65366951299999998</v>
      </c>
      <c r="I32" s="27">
        <v>0.78347216599999991</v>
      </c>
      <c r="J32" s="27">
        <v>0.8125653599999999</v>
      </c>
      <c r="K32" s="28">
        <v>1.0428272480000005</v>
      </c>
      <c r="L32" s="5">
        <v>1.4534113890000011</v>
      </c>
      <c r="M32" s="5">
        <v>1.3552058850000015</v>
      </c>
      <c r="O32" s="145"/>
    </row>
    <row r="33" spans="1:15" ht="11.45" customHeight="1" x14ac:dyDescent="0.2">
      <c r="B33" s="50" t="s">
        <v>535</v>
      </c>
      <c r="C33" s="27">
        <v>0</v>
      </c>
      <c r="D33" s="27">
        <v>0</v>
      </c>
      <c r="E33" s="27">
        <v>0</v>
      </c>
      <c r="F33" s="27">
        <v>0</v>
      </c>
      <c r="G33" s="27">
        <v>0</v>
      </c>
      <c r="H33" s="27">
        <v>0</v>
      </c>
      <c r="I33" s="27">
        <v>0</v>
      </c>
      <c r="J33" s="27">
        <v>0</v>
      </c>
      <c r="K33" s="28">
        <v>0</v>
      </c>
      <c r="L33" s="5">
        <v>0</v>
      </c>
      <c r="M33" s="5">
        <v>0</v>
      </c>
      <c r="O33" s="145"/>
    </row>
    <row r="34" spans="1:15" ht="11.45" customHeight="1" x14ac:dyDescent="0.2">
      <c r="B34" s="50" t="s">
        <v>536</v>
      </c>
      <c r="C34" s="27">
        <v>0</v>
      </c>
      <c r="D34" s="27">
        <v>0</v>
      </c>
      <c r="E34" s="27">
        <v>0</v>
      </c>
      <c r="F34" s="27">
        <v>0</v>
      </c>
      <c r="G34" s="27">
        <v>0</v>
      </c>
      <c r="H34" s="27">
        <v>1.9047619000000002E-2</v>
      </c>
      <c r="I34" s="27">
        <v>0</v>
      </c>
      <c r="J34" s="27">
        <v>0</v>
      </c>
      <c r="K34" s="28">
        <v>0</v>
      </c>
      <c r="L34" s="5">
        <v>0</v>
      </c>
      <c r="M34" s="5">
        <v>0</v>
      </c>
      <c r="O34" s="145"/>
    </row>
    <row r="35" spans="1:15" ht="11.45" customHeight="1" x14ac:dyDescent="0.2">
      <c r="B35" s="50" t="s">
        <v>537</v>
      </c>
      <c r="C35" s="27">
        <v>3.6421051999999995E-2</v>
      </c>
      <c r="D35" s="27">
        <v>0.16160952299999998</v>
      </c>
      <c r="E35" s="27">
        <v>6.6476190000000004E-2</v>
      </c>
      <c r="F35" s="27">
        <v>6.9158140000000002E-3</v>
      </c>
      <c r="G35" s="27">
        <v>0.715265174</v>
      </c>
      <c r="H35" s="27">
        <v>2.7925000000000002E-2</v>
      </c>
      <c r="I35" s="27">
        <v>4.1708046999999991E-2</v>
      </c>
      <c r="J35" s="27">
        <v>2.2449563999999995E-2</v>
      </c>
      <c r="K35" s="28">
        <v>1.6663870000000008E-2</v>
      </c>
      <c r="L35" s="5">
        <v>0.25565329199999992</v>
      </c>
      <c r="M35" s="5">
        <v>0.78988468700000003</v>
      </c>
      <c r="O35" s="144"/>
    </row>
    <row r="36" spans="1:15" ht="11.45" customHeight="1" x14ac:dyDescent="0.2">
      <c r="B36" s="50" t="s">
        <v>538</v>
      </c>
      <c r="C36" s="27">
        <v>0</v>
      </c>
      <c r="D36" s="27">
        <v>0</v>
      </c>
      <c r="E36" s="27">
        <v>0</v>
      </c>
      <c r="F36" s="27">
        <v>1.2104165999999998E-2</v>
      </c>
      <c r="G36" s="27">
        <v>3.7180951999999996E-2</v>
      </c>
      <c r="H36" s="27">
        <v>5.5664852000000001E-2</v>
      </c>
      <c r="I36" s="27">
        <v>5.510721599999998E-2</v>
      </c>
      <c r="J36" s="27">
        <v>6.0145108000000003E-2</v>
      </c>
      <c r="K36" s="28">
        <v>2.8369629999999989E-2</v>
      </c>
      <c r="L36" s="5">
        <v>1.4343116999999999E-2</v>
      </c>
      <c r="M36" s="5">
        <v>7.0189255000000006E-2</v>
      </c>
      <c r="O36" s="145"/>
    </row>
    <row r="37" spans="1:15" ht="11.45" customHeight="1" x14ac:dyDescent="0.2">
      <c r="B37" s="50" t="s">
        <v>539</v>
      </c>
      <c r="C37" s="27">
        <v>0</v>
      </c>
      <c r="D37" s="27">
        <v>0</v>
      </c>
      <c r="E37" s="27">
        <v>0</v>
      </c>
      <c r="F37" s="27">
        <v>0</v>
      </c>
      <c r="G37" s="27">
        <v>0</v>
      </c>
      <c r="H37" s="27">
        <v>0</v>
      </c>
      <c r="I37" s="27">
        <v>0</v>
      </c>
      <c r="J37" s="27">
        <v>0</v>
      </c>
      <c r="K37" s="28">
        <v>0</v>
      </c>
      <c r="L37" s="5">
        <v>0</v>
      </c>
      <c r="M37" s="5">
        <v>0</v>
      </c>
      <c r="O37" s="145"/>
    </row>
    <row r="38" spans="1:15" ht="11.45" customHeight="1" x14ac:dyDescent="0.2">
      <c r="B38" s="50" t="s">
        <v>540</v>
      </c>
      <c r="C38" s="27">
        <v>0</v>
      </c>
      <c r="D38" s="27">
        <v>0</v>
      </c>
      <c r="E38" s="27">
        <v>2.8947360000000002E-3</v>
      </c>
      <c r="F38" s="27">
        <v>0.47155499999999995</v>
      </c>
      <c r="G38" s="27">
        <v>1.1736841999999999E-2</v>
      </c>
      <c r="H38" s="27">
        <v>0.15282499999999999</v>
      </c>
      <c r="I38" s="27">
        <v>0.26533372899999996</v>
      </c>
      <c r="J38" s="27">
        <v>9.9452091999999992E-2</v>
      </c>
      <c r="K38" s="28">
        <v>0.24170740999999998</v>
      </c>
      <c r="L38" s="5">
        <v>0.17655636500000002</v>
      </c>
      <c r="M38" s="5">
        <v>0.41336095499999986</v>
      </c>
      <c r="O38" s="145"/>
    </row>
    <row r="39" spans="1:15" ht="11.45" customHeight="1" x14ac:dyDescent="0.2">
      <c r="B39" s="50" t="s">
        <v>541</v>
      </c>
      <c r="C39" s="27">
        <v>0.163611111</v>
      </c>
      <c r="D39" s="27">
        <v>0.19586842099999999</v>
      </c>
      <c r="E39" s="27">
        <v>8.3368420999999984E-2</v>
      </c>
      <c r="F39" s="27">
        <v>0.17799999999999999</v>
      </c>
      <c r="G39" s="27">
        <v>0.39483151000000005</v>
      </c>
      <c r="H39" s="27">
        <v>1.2757695820000001</v>
      </c>
      <c r="I39" s="27">
        <v>0.93792876600000064</v>
      </c>
      <c r="J39" s="27">
        <v>1.9105120469999999</v>
      </c>
      <c r="K39" s="28">
        <v>0.70448254099999996</v>
      </c>
      <c r="L39" s="5">
        <v>1.2908079170000006</v>
      </c>
      <c r="M39" s="5">
        <v>0.79592586300000001</v>
      </c>
      <c r="O39" s="145"/>
    </row>
    <row r="40" spans="1:15" ht="11.45" customHeight="1" x14ac:dyDescent="0.2">
      <c r="B40" s="50" t="s">
        <v>542</v>
      </c>
      <c r="C40" s="27">
        <v>9.2764700000000019E-3</v>
      </c>
      <c r="D40" s="27">
        <v>1.5375E-2</v>
      </c>
      <c r="E40" s="27">
        <v>0.10149999999999998</v>
      </c>
      <c r="F40" s="27">
        <v>1.7179531000000001E-2</v>
      </c>
      <c r="G40" s="27">
        <v>0.34572996699999997</v>
      </c>
      <c r="H40" s="27">
        <v>0.13505</v>
      </c>
      <c r="I40" s="27">
        <v>0.57602226999999995</v>
      </c>
      <c r="J40" s="27">
        <v>0.30841813300000004</v>
      </c>
      <c r="K40" s="28">
        <v>0.24297943999999999</v>
      </c>
      <c r="L40" s="5">
        <v>0.14868786199999995</v>
      </c>
      <c r="M40" s="5">
        <v>0.24128607799999999</v>
      </c>
      <c r="O40" s="145"/>
    </row>
    <row r="41" spans="1:15" ht="11.45" customHeight="1" x14ac:dyDescent="0.2">
      <c r="B41" s="50" t="s">
        <v>543</v>
      </c>
      <c r="C41" s="27">
        <v>5.7647050000000002E-3</v>
      </c>
      <c r="D41" s="27">
        <v>4.1684210000000006E-2</v>
      </c>
      <c r="E41" s="27">
        <v>1.6666666E-2</v>
      </c>
      <c r="F41" s="27">
        <v>1.6402525999999997E-2</v>
      </c>
      <c r="G41" s="27">
        <v>5.3833332999999997E-2</v>
      </c>
      <c r="H41" s="27">
        <v>0.40813157799999999</v>
      </c>
      <c r="I41" s="27">
        <v>0.16270200399999998</v>
      </c>
      <c r="J41" s="27">
        <v>6.2383355999999994E-2</v>
      </c>
      <c r="K41" s="28">
        <v>0.36065789399999998</v>
      </c>
      <c r="L41" s="5">
        <v>0.12814679700000003</v>
      </c>
      <c r="M41" s="5">
        <v>0.23551911199999997</v>
      </c>
      <c r="O41" s="145"/>
    </row>
    <row r="42" spans="1:15" ht="11.45" customHeight="1" x14ac:dyDescent="0.2">
      <c r="B42" s="50" t="s">
        <v>544</v>
      </c>
      <c r="C42" s="27">
        <v>0</v>
      </c>
      <c r="D42" s="27">
        <v>0</v>
      </c>
      <c r="E42" s="27">
        <v>0</v>
      </c>
      <c r="F42" s="27">
        <v>4.217499999999999E-3</v>
      </c>
      <c r="G42" s="27">
        <v>0</v>
      </c>
      <c r="H42" s="27">
        <v>3.0240390000000001E-3</v>
      </c>
      <c r="I42" s="27">
        <v>9.3636359999999998E-3</v>
      </c>
      <c r="J42" s="27">
        <v>9.8321304999999998E-2</v>
      </c>
      <c r="K42" s="28">
        <v>4.1355000000000003E-3</v>
      </c>
      <c r="L42" s="5">
        <v>8.2740498999999995E-2</v>
      </c>
      <c r="M42" s="5">
        <v>0.15593899799999991</v>
      </c>
      <c r="O42" s="145"/>
    </row>
    <row r="43" spans="1:15" ht="11.45" customHeight="1" x14ac:dyDescent="0.2">
      <c r="A43" s="85"/>
      <c r="B43" s="50" t="s">
        <v>545</v>
      </c>
      <c r="C43" s="27">
        <v>0</v>
      </c>
      <c r="D43" s="27">
        <v>0</v>
      </c>
      <c r="E43" s="27">
        <v>3.0000000000000001E-3</v>
      </c>
      <c r="F43" s="27">
        <v>4.6052630000000001E-3</v>
      </c>
      <c r="G43" s="27">
        <v>1.3638888000000002E-2</v>
      </c>
      <c r="H43" s="27">
        <v>0.50813157799999997</v>
      </c>
      <c r="I43" s="27">
        <v>3.0103808999999988E-2</v>
      </c>
      <c r="J43" s="27">
        <v>7.9999999999999967E-3</v>
      </c>
      <c r="K43" s="28">
        <v>3.2675464000000008E-2</v>
      </c>
      <c r="L43" s="5">
        <v>2.5951331999999997E-2</v>
      </c>
      <c r="M43" s="5">
        <v>4.1657172999999999E-2</v>
      </c>
      <c r="O43" s="145"/>
    </row>
    <row r="44" spans="1:15" ht="11.45" customHeight="1" x14ac:dyDescent="0.2">
      <c r="A44" s="85"/>
      <c r="B44" s="50" t="s">
        <v>546</v>
      </c>
      <c r="C44" s="27">
        <v>0</v>
      </c>
      <c r="D44" s="27">
        <v>0</v>
      </c>
      <c r="E44" s="27">
        <v>0</v>
      </c>
      <c r="F44" s="27">
        <v>3.007142E-3</v>
      </c>
      <c r="G44" s="27">
        <v>6.8400000000000002E-2</v>
      </c>
      <c r="H44" s="27">
        <v>7.8952380000000003E-2</v>
      </c>
      <c r="I44" s="27">
        <v>0.125222</v>
      </c>
      <c r="J44" s="27">
        <v>0.16021731499999994</v>
      </c>
      <c r="K44" s="28">
        <v>4.0851558999999996E-2</v>
      </c>
      <c r="L44" s="5">
        <v>8.6634417000000005E-2</v>
      </c>
      <c r="M44" s="5">
        <v>7.7295484999999969E-2</v>
      </c>
      <c r="O44" s="145"/>
    </row>
    <row r="45" spans="1:15" ht="11.45" customHeight="1" x14ac:dyDescent="0.25">
      <c r="A45" s="140"/>
      <c r="B45" s="50" t="s">
        <v>547</v>
      </c>
      <c r="C45" s="27">
        <v>3.2777770000000004E-3</v>
      </c>
      <c r="D45" s="27">
        <v>1.428571E-3</v>
      </c>
      <c r="E45" s="27">
        <v>5.2630999999999998E-5</v>
      </c>
      <c r="F45" s="27">
        <v>0</v>
      </c>
      <c r="G45" s="27">
        <v>0.30834172700000001</v>
      </c>
      <c r="H45" s="27">
        <v>0</v>
      </c>
      <c r="I45" s="27">
        <v>0</v>
      </c>
      <c r="J45" s="27">
        <v>1.5355190000000002E-3</v>
      </c>
      <c r="K45" s="28">
        <v>1.5395239999999998E-3</v>
      </c>
      <c r="L45" s="5">
        <v>1.2106563999999998E-2</v>
      </c>
      <c r="M45" s="5">
        <v>7.1052629999999997E-3</v>
      </c>
      <c r="O45" s="144"/>
    </row>
    <row r="46" spans="1:15" ht="11.45" customHeight="1" x14ac:dyDescent="0.2">
      <c r="A46" s="146"/>
      <c r="B46" s="50" t="s">
        <v>548</v>
      </c>
      <c r="C46" s="27">
        <v>0</v>
      </c>
      <c r="D46" s="27">
        <v>0</v>
      </c>
      <c r="E46" s="27">
        <v>0</v>
      </c>
      <c r="F46" s="27">
        <v>0</v>
      </c>
      <c r="G46" s="27">
        <v>0</v>
      </c>
      <c r="H46" s="27">
        <v>4.461886E-3</v>
      </c>
      <c r="I46" s="27">
        <v>0</v>
      </c>
      <c r="J46" s="27">
        <v>2.0141190000000003E-2</v>
      </c>
      <c r="K46" s="28">
        <v>3.2724080000000005E-3</v>
      </c>
      <c r="L46" s="5">
        <v>0</v>
      </c>
      <c r="M46" s="5">
        <v>0</v>
      </c>
      <c r="O46" s="144"/>
    </row>
    <row r="47" spans="1:15" ht="11.45" customHeight="1" x14ac:dyDescent="0.2">
      <c r="A47" s="146"/>
      <c r="B47" s="50" t="s">
        <v>549</v>
      </c>
      <c r="C47" s="27">
        <v>0</v>
      </c>
      <c r="D47" s="27">
        <v>0</v>
      </c>
      <c r="E47" s="27">
        <v>0</v>
      </c>
      <c r="F47" s="27">
        <v>0</v>
      </c>
      <c r="G47" s="27">
        <v>0</v>
      </c>
      <c r="H47" s="27">
        <v>0</v>
      </c>
      <c r="I47" s="27">
        <v>0.14800186299999998</v>
      </c>
      <c r="J47" s="27">
        <v>5.4925003E-2</v>
      </c>
      <c r="K47" s="28">
        <v>7.7000466000000017E-2</v>
      </c>
      <c r="L47" s="5">
        <v>0</v>
      </c>
      <c r="M47" s="5">
        <v>0</v>
      </c>
      <c r="O47" s="144"/>
    </row>
    <row r="48" spans="1:15" ht="11.45" customHeight="1" x14ac:dyDescent="0.2">
      <c r="A48" s="146"/>
      <c r="B48" s="50" t="s">
        <v>550</v>
      </c>
      <c r="C48" s="27">
        <v>0</v>
      </c>
      <c r="D48" s="27">
        <v>0</v>
      </c>
      <c r="E48" s="27">
        <v>0</v>
      </c>
      <c r="F48" s="27">
        <v>1.08E-3</v>
      </c>
      <c r="G48" s="27">
        <v>0.26330000000000003</v>
      </c>
      <c r="H48" s="27">
        <v>0</v>
      </c>
      <c r="I48" s="27">
        <v>3.3272727000000002E-2</v>
      </c>
      <c r="J48" s="27">
        <v>0</v>
      </c>
      <c r="K48" s="28">
        <v>7.3846149999999998E-3</v>
      </c>
      <c r="L48" s="5">
        <v>2.5970640000000003E-2</v>
      </c>
      <c r="M48" s="5">
        <v>3.649958100000001E-2</v>
      </c>
    </row>
    <row r="49" spans="1:15" ht="11.45" customHeight="1" x14ac:dyDescent="0.2">
      <c r="A49" s="146"/>
      <c r="B49" s="50" t="s">
        <v>551</v>
      </c>
      <c r="C49" s="27">
        <v>0.6385263149999999</v>
      </c>
      <c r="D49" s="27">
        <v>1.3397999999999999</v>
      </c>
      <c r="E49" s="27">
        <v>0.26344999999999996</v>
      </c>
      <c r="F49" s="27">
        <v>0.34588095200000002</v>
      </c>
      <c r="G49" s="27">
        <v>1.1659250000000001</v>
      </c>
      <c r="H49" s="27">
        <v>0.68688095199999999</v>
      </c>
      <c r="I49" s="27">
        <v>1.8429130929999999</v>
      </c>
      <c r="J49" s="27">
        <v>6.1006668090000007</v>
      </c>
      <c r="K49" s="28">
        <v>7.0626179090000036</v>
      </c>
      <c r="L49" s="5">
        <v>6.0718481220000058</v>
      </c>
      <c r="M49" s="5">
        <v>15.650855212</v>
      </c>
    </row>
    <row r="50" spans="1:15" ht="11.45" customHeight="1" x14ac:dyDescent="0.2">
      <c r="A50" s="146"/>
      <c r="B50" s="50" t="s">
        <v>552</v>
      </c>
      <c r="C50" s="27">
        <v>0</v>
      </c>
      <c r="D50" s="27">
        <v>0</v>
      </c>
      <c r="E50" s="27">
        <v>0.10884210500000001</v>
      </c>
      <c r="F50" s="27">
        <v>0</v>
      </c>
      <c r="G50" s="27">
        <v>0</v>
      </c>
      <c r="H50" s="27">
        <v>0</v>
      </c>
      <c r="I50" s="27">
        <v>5.0197000000000007E-5</v>
      </c>
      <c r="J50" s="27">
        <v>5.1963000000000011E-5</v>
      </c>
      <c r="K50" s="28">
        <v>0</v>
      </c>
      <c r="L50" s="5">
        <v>3.6072999999999998E-5</v>
      </c>
      <c r="M50" s="5">
        <v>3.4335170000000001E-3</v>
      </c>
    </row>
    <row r="51" spans="1:15" ht="11.45" customHeight="1" x14ac:dyDescent="0.2">
      <c r="A51" s="146"/>
      <c r="B51" s="50" t="s">
        <v>553</v>
      </c>
      <c r="C51" s="27">
        <v>0</v>
      </c>
      <c r="D51" s="27">
        <v>0</v>
      </c>
      <c r="E51" s="27">
        <v>0</v>
      </c>
      <c r="F51" s="27">
        <v>3.0000000000000001E-3</v>
      </c>
      <c r="G51" s="27">
        <v>0</v>
      </c>
      <c r="H51" s="27">
        <v>0</v>
      </c>
      <c r="I51" s="27">
        <v>0</v>
      </c>
      <c r="J51" s="27">
        <v>0</v>
      </c>
      <c r="K51" s="28">
        <v>0</v>
      </c>
      <c r="L51" s="5">
        <v>0</v>
      </c>
      <c r="M51" s="5">
        <v>0</v>
      </c>
    </row>
    <row r="52" spans="1:15" ht="11.45" customHeight="1" x14ac:dyDescent="0.2">
      <c r="A52" s="146"/>
      <c r="B52" s="50" t="s">
        <v>554</v>
      </c>
      <c r="C52" s="27">
        <v>0</v>
      </c>
      <c r="D52" s="27">
        <v>2.5578947000000005E-2</v>
      </c>
      <c r="E52" s="27">
        <v>6.8333330000000005E-3</v>
      </c>
      <c r="F52" s="27">
        <v>3.2266332999999994E-2</v>
      </c>
      <c r="G52" s="27">
        <v>3.8788888000000001E-2</v>
      </c>
      <c r="H52" s="27">
        <v>3.9289472999999991E-2</v>
      </c>
      <c r="I52" s="27">
        <v>0.12128338499999999</v>
      </c>
      <c r="J52" s="27">
        <v>3.2934479209999998</v>
      </c>
      <c r="K52" s="28">
        <v>2.1470279890000001</v>
      </c>
      <c r="L52" s="5">
        <v>0.29929962700000001</v>
      </c>
      <c r="M52" s="5">
        <v>0.19417321199999993</v>
      </c>
    </row>
    <row r="53" spans="1:15" ht="11.45" customHeight="1" x14ac:dyDescent="0.2">
      <c r="A53" s="146"/>
      <c r="B53" s="50" t="s">
        <v>555</v>
      </c>
      <c r="C53" s="27">
        <v>6.1117646999999997E-2</v>
      </c>
      <c r="D53" s="27">
        <v>0.51526842100000003</v>
      </c>
      <c r="E53" s="27">
        <v>0.16147368399999998</v>
      </c>
      <c r="F53" s="27">
        <v>3.5067398E-2</v>
      </c>
      <c r="G53" s="27">
        <v>0.128401075</v>
      </c>
      <c r="H53" s="27">
        <v>0.65915376899999989</v>
      </c>
      <c r="I53" s="27">
        <v>0.28628095699999995</v>
      </c>
      <c r="J53" s="27">
        <v>0.22684254900000009</v>
      </c>
      <c r="K53" s="28">
        <v>1.9755035429999999</v>
      </c>
      <c r="L53" s="5">
        <v>0.256684566</v>
      </c>
      <c r="M53" s="5">
        <v>2.1686721219999998</v>
      </c>
    </row>
    <row r="54" spans="1:15" ht="11.45" customHeight="1" x14ac:dyDescent="0.2">
      <c r="B54" s="50" t="s">
        <v>556</v>
      </c>
      <c r="C54" s="27">
        <v>2.1833333E-2</v>
      </c>
      <c r="D54" s="27">
        <v>4.8449999999999993E-2</v>
      </c>
      <c r="E54" s="27">
        <v>3.5421052000000001E-2</v>
      </c>
      <c r="F54" s="27">
        <v>1.6399999999999998E-2</v>
      </c>
      <c r="G54" s="27">
        <v>1.9894736E-2</v>
      </c>
      <c r="H54" s="27">
        <v>9.1799999999999993E-2</v>
      </c>
      <c r="I54" s="27">
        <v>0.18069029</v>
      </c>
      <c r="J54" s="27">
        <v>0.17899084000000004</v>
      </c>
      <c r="K54" s="28">
        <v>0.15667993299999991</v>
      </c>
      <c r="L54" s="5">
        <v>1.1605898890000002</v>
      </c>
      <c r="M54" s="5">
        <v>0.95573903300000029</v>
      </c>
    </row>
    <row r="55" spans="1:15" ht="11.45" customHeight="1" x14ac:dyDescent="0.2">
      <c r="B55" s="50" t="s">
        <v>557</v>
      </c>
      <c r="C55" s="27">
        <v>2.2833333000000004E-2</v>
      </c>
      <c r="D55" s="27">
        <v>0.24979499999999999</v>
      </c>
      <c r="E55" s="27">
        <v>6.2105262999999994E-2</v>
      </c>
      <c r="F55" s="27">
        <v>3.2279213000000001E-2</v>
      </c>
      <c r="G55" s="27">
        <v>7.7410526000000007E-2</v>
      </c>
      <c r="H55" s="27">
        <v>2.155E-2</v>
      </c>
      <c r="I55" s="27">
        <v>0.16862166000000006</v>
      </c>
      <c r="J55" s="27">
        <v>1.2501978000000002E-2</v>
      </c>
      <c r="K55" s="28">
        <v>3.6127039999999992E-2</v>
      </c>
      <c r="L55" s="5">
        <v>0.15737087200000002</v>
      </c>
      <c r="M55" s="5">
        <v>4.5724605899999995</v>
      </c>
    </row>
    <row r="56" spans="1:15" ht="11.45" customHeight="1" x14ac:dyDescent="0.2">
      <c r="B56" s="50" t="s">
        <v>558</v>
      </c>
      <c r="C56" s="27">
        <v>0</v>
      </c>
      <c r="D56" s="27">
        <v>7.0833330000000007E-3</v>
      </c>
      <c r="E56" s="27">
        <v>1.3944443999999999E-2</v>
      </c>
      <c r="F56" s="27">
        <v>0.23989155500000001</v>
      </c>
      <c r="G56" s="27">
        <v>0.106305555</v>
      </c>
      <c r="H56" s="27">
        <v>0.11130555499999999</v>
      </c>
      <c r="I56" s="27">
        <v>0.144838684</v>
      </c>
      <c r="J56" s="27">
        <v>0.13355411699999997</v>
      </c>
      <c r="K56" s="28">
        <v>0.15070868799999995</v>
      </c>
      <c r="L56" s="5">
        <v>0.22061417299999991</v>
      </c>
      <c r="M56" s="5">
        <v>0.28052511299999999</v>
      </c>
    </row>
    <row r="57" spans="1:15" ht="11.45" customHeight="1" x14ac:dyDescent="0.2">
      <c r="B57" s="50" t="s">
        <v>559</v>
      </c>
      <c r="C57" s="27">
        <v>0</v>
      </c>
      <c r="D57" s="27">
        <v>0</v>
      </c>
      <c r="E57" s="27">
        <v>0</v>
      </c>
      <c r="F57" s="27">
        <v>7.1258482999999997E-2</v>
      </c>
      <c r="G57" s="27">
        <v>0.55610000000000004</v>
      </c>
      <c r="H57" s="27">
        <v>0.92104761899999998</v>
      </c>
      <c r="I57" s="27">
        <v>1.4261844259999996</v>
      </c>
      <c r="J57" s="27">
        <v>0.88088875799999999</v>
      </c>
      <c r="K57" s="28">
        <v>0.94895364500000012</v>
      </c>
      <c r="L57" s="5">
        <v>0.32248984999999991</v>
      </c>
      <c r="M57" s="5">
        <v>3.6433860000000002E-3</v>
      </c>
    </row>
    <row r="58" spans="1:15" ht="11.45" customHeight="1" x14ac:dyDescent="0.2">
      <c r="B58" s="50" t="s">
        <v>560</v>
      </c>
      <c r="C58" s="27">
        <v>0</v>
      </c>
      <c r="D58" s="27">
        <v>0</v>
      </c>
      <c r="E58" s="27">
        <v>0</v>
      </c>
      <c r="F58" s="27">
        <v>0</v>
      </c>
      <c r="G58" s="27">
        <v>0</v>
      </c>
      <c r="H58" s="27">
        <v>0</v>
      </c>
      <c r="I58" s="27">
        <v>0</v>
      </c>
      <c r="J58" s="27">
        <v>0</v>
      </c>
      <c r="K58" s="28">
        <v>0.20104250800000001</v>
      </c>
      <c r="L58" s="5">
        <v>0.57990529600000007</v>
      </c>
      <c r="M58" s="5">
        <v>0.27137908899999996</v>
      </c>
    </row>
    <row r="59" spans="1:15" ht="11.45" customHeight="1" x14ac:dyDescent="0.2">
      <c r="B59" s="50" t="s">
        <v>561</v>
      </c>
      <c r="C59" s="27">
        <v>1.4207222220000004</v>
      </c>
      <c r="D59" s="27">
        <v>5.1515750000000011</v>
      </c>
      <c r="E59" s="27">
        <v>4.1406315780000007</v>
      </c>
      <c r="F59" s="27">
        <v>15.760175</v>
      </c>
      <c r="G59" s="27">
        <v>17.822710526000002</v>
      </c>
      <c r="H59" s="27">
        <v>18.176675000000003</v>
      </c>
      <c r="I59" s="27">
        <v>32.167379719000003</v>
      </c>
      <c r="J59" s="27">
        <v>52.698607928000015</v>
      </c>
      <c r="K59" s="28">
        <v>78.00079999999997</v>
      </c>
      <c r="L59" s="5">
        <v>79.743551721999978</v>
      </c>
      <c r="M59" s="5">
        <v>97.318573000000001</v>
      </c>
    </row>
    <row r="60" spans="1:15" s="85" customFormat="1" ht="15" customHeight="1" x14ac:dyDescent="0.2">
      <c r="B60" s="81" t="s">
        <v>562</v>
      </c>
      <c r="C60" s="82">
        <v>0.20547368399999999</v>
      </c>
      <c r="D60" s="84">
        <v>1.3575952380000003</v>
      </c>
      <c r="E60" s="84">
        <v>0.63360000000000005</v>
      </c>
      <c r="F60" s="84">
        <v>1.7564999999999997</v>
      </c>
      <c r="G60" s="84">
        <v>6.4855000000000009</v>
      </c>
      <c r="H60" s="84">
        <v>9.092428571000001</v>
      </c>
      <c r="I60" s="84">
        <v>4.3974318180000012</v>
      </c>
      <c r="J60" s="84">
        <v>6.5255952380000002</v>
      </c>
      <c r="K60" s="84">
        <v>6.5502272720000017</v>
      </c>
      <c r="L60" s="84">
        <v>7.9325476190000037</v>
      </c>
      <c r="M60" s="84">
        <v>25.538068180999993</v>
      </c>
      <c r="O60" s="86"/>
    </row>
    <row r="61" spans="1:15" ht="59.1" customHeight="1" x14ac:dyDescent="0.2">
      <c r="A61" s="147" t="s">
        <v>3</v>
      </c>
      <c r="B61" s="470" t="s">
        <v>493</v>
      </c>
      <c r="C61" s="470"/>
      <c r="D61" s="470"/>
      <c r="E61" s="470"/>
      <c r="F61" s="470"/>
      <c r="G61" s="470"/>
      <c r="H61" s="470"/>
      <c r="I61" s="470"/>
      <c r="J61" s="470"/>
      <c r="K61" s="470"/>
      <c r="L61" s="470"/>
      <c r="M61" s="470"/>
      <c r="N61" s="69"/>
    </row>
  </sheetData>
  <mergeCells count="1">
    <mergeCell ref="B61:M61"/>
  </mergeCells>
  <pageMargins left="0.59055118110236204" right="0.59055118110236204" top="0.59055118110236204" bottom="0.59055118110236204" header="0.511811023622047" footer="0.511811023622047"/>
  <pageSetup paperSize="9" orientation="portrait" r:id="rId1"/>
  <headerFooter differentOddEven="1" alignWithMargins="0"/>
  <ignoredErrors>
    <ignoredError sqref="C4:M4" numberStoredAsText="1"/>
  </ignoredError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O62"/>
  <sheetViews>
    <sheetView showGridLines="0" zoomScaleNormal="100" zoomScaleSheetLayoutView="100" workbookViewId="0"/>
  </sheetViews>
  <sheetFormatPr defaultColWidth="9.140625" defaultRowHeight="12" x14ac:dyDescent="0.2"/>
  <cols>
    <col min="1" max="1" width="1.7109375" style="68" customWidth="1"/>
    <col min="2" max="2" width="22.7109375" style="68" customWidth="1"/>
    <col min="3" max="13" width="6.7109375" style="68" customWidth="1"/>
    <col min="14" max="14" width="1.7109375" style="68" customWidth="1"/>
    <col min="15" max="15" width="1.85546875" style="51" customWidth="1"/>
    <col min="16" max="16" width="1.85546875" style="68" customWidth="1"/>
    <col min="17" max="16384" width="9.140625" style="68"/>
  </cols>
  <sheetData>
    <row r="1" spans="1:15" s="74" customFormat="1" ht="16.5" customHeight="1" x14ac:dyDescent="0.3">
      <c r="A1" s="132"/>
      <c r="B1" s="58" t="s">
        <v>305</v>
      </c>
      <c r="C1" s="58"/>
      <c r="D1" s="58"/>
      <c r="E1" s="58"/>
      <c r="F1" s="58"/>
      <c r="G1" s="58"/>
      <c r="H1" s="58"/>
      <c r="I1" s="58"/>
      <c r="J1" s="58"/>
      <c r="K1" s="58"/>
      <c r="L1" s="58"/>
      <c r="M1" s="58"/>
      <c r="N1" s="66"/>
    </row>
    <row r="2" spans="1:15" s="133" customFormat="1" ht="16.5" customHeight="1" x14ac:dyDescent="0.2">
      <c r="B2" s="133" t="s">
        <v>283</v>
      </c>
      <c r="G2" s="134"/>
      <c r="H2" s="134"/>
      <c r="I2" s="134"/>
      <c r="J2" s="134"/>
      <c r="K2" s="134"/>
      <c r="L2" s="134"/>
      <c r="M2" s="134"/>
    </row>
    <row r="3" spans="1:15" s="85" customFormat="1" ht="21" customHeight="1" x14ac:dyDescent="0.2">
      <c r="A3" s="135"/>
      <c r="B3" s="61" t="s">
        <v>506</v>
      </c>
      <c r="C3" s="61"/>
      <c r="D3" s="61"/>
      <c r="E3" s="61"/>
      <c r="F3" s="61"/>
      <c r="G3" s="61"/>
      <c r="H3" s="61"/>
      <c r="I3" s="61"/>
      <c r="J3" s="61"/>
      <c r="K3" s="61"/>
      <c r="L3" s="61"/>
      <c r="M3" s="136" t="s">
        <v>171</v>
      </c>
      <c r="N3" s="61"/>
      <c r="O3" s="86"/>
    </row>
    <row r="4" spans="1:15" ht="30" customHeight="1" x14ac:dyDescent="0.2">
      <c r="A4" s="137"/>
      <c r="B4" s="138"/>
      <c r="C4" s="88" t="s">
        <v>500</v>
      </c>
      <c r="D4" s="88" t="s">
        <v>501</v>
      </c>
      <c r="E4" s="88" t="s">
        <v>502</v>
      </c>
      <c r="F4" s="88" t="s">
        <v>503</v>
      </c>
      <c r="G4" s="88" t="s">
        <v>504</v>
      </c>
      <c r="H4" s="88" t="s">
        <v>505</v>
      </c>
      <c r="I4" s="88" t="s">
        <v>496</v>
      </c>
      <c r="J4" s="88" t="s">
        <v>497</v>
      </c>
      <c r="K4" s="88" t="s">
        <v>181</v>
      </c>
      <c r="L4" s="88" t="s">
        <v>498</v>
      </c>
      <c r="M4" s="88" t="s">
        <v>474</v>
      </c>
      <c r="N4" s="139"/>
    </row>
    <row r="5" spans="1:15" ht="11.45" customHeight="1" x14ac:dyDescent="0.25">
      <c r="A5" s="140"/>
      <c r="B5" s="50" t="s">
        <v>507</v>
      </c>
      <c r="C5" s="141">
        <v>0</v>
      </c>
      <c r="D5" s="141">
        <v>0</v>
      </c>
      <c r="E5" s="141">
        <v>0</v>
      </c>
      <c r="F5" s="141">
        <v>0</v>
      </c>
      <c r="G5" s="141">
        <v>0</v>
      </c>
      <c r="H5" s="141">
        <v>0</v>
      </c>
      <c r="I5" s="141">
        <v>0</v>
      </c>
      <c r="J5" s="141">
        <v>0</v>
      </c>
      <c r="K5" s="142">
        <v>2.8000000000000003E-5</v>
      </c>
      <c r="L5" s="143">
        <v>5.1761999999999999E-4</v>
      </c>
      <c r="M5" s="143">
        <v>5.0368419999999997E-3</v>
      </c>
      <c r="N5" s="139"/>
      <c r="O5" s="144"/>
    </row>
    <row r="6" spans="1:15" ht="11.45" customHeight="1" x14ac:dyDescent="0.2">
      <c r="A6" s="85"/>
      <c r="B6" s="50" t="s">
        <v>508</v>
      </c>
      <c r="C6" s="27">
        <v>0.75003793699999999</v>
      </c>
      <c r="D6" s="27">
        <v>1.3278062049999999</v>
      </c>
      <c r="E6" s="27">
        <v>1.629529411</v>
      </c>
      <c r="F6" s="27">
        <v>3.7851162290000002</v>
      </c>
      <c r="G6" s="27">
        <v>4.6505104560000001</v>
      </c>
      <c r="H6" s="27">
        <v>1.864176499</v>
      </c>
      <c r="I6" s="27">
        <v>2.6295822350000018</v>
      </c>
      <c r="J6" s="27">
        <v>0.98346506599999972</v>
      </c>
      <c r="K6" s="28">
        <v>1.5821453599999999</v>
      </c>
      <c r="L6" s="5">
        <v>1.8102601379999999</v>
      </c>
      <c r="M6" s="5">
        <v>1.1855948810000003</v>
      </c>
      <c r="O6" s="145"/>
    </row>
    <row r="7" spans="1:15" ht="11.45" customHeight="1" x14ac:dyDescent="0.2">
      <c r="A7" s="85"/>
      <c r="B7" s="50" t="s">
        <v>509</v>
      </c>
      <c r="C7" s="27">
        <v>0.14048608999999998</v>
      </c>
      <c r="D7" s="27">
        <v>1.1387499999999999</v>
      </c>
      <c r="E7" s="27">
        <v>0.40810000000000002</v>
      </c>
      <c r="F7" s="27">
        <v>1.0628080340000001</v>
      </c>
      <c r="G7" s="27">
        <v>0.77457365</v>
      </c>
      <c r="H7" s="27">
        <v>0.80195663699999986</v>
      </c>
      <c r="I7" s="27">
        <v>0.18455391099999999</v>
      </c>
      <c r="J7" s="27">
        <v>0.23602816799999998</v>
      </c>
      <c r="K7" s="28">
        <v>0.113333508</v>
      </c>
      <c r="L7" s="5">
        <v>7.4755506999999999E-2</v>
      </c>
      <c r="M7" s="5">
        <v>9.1734629999999984E-2</v>
      </c>
      <c r="O7" s="145"/>
    </row>
    <row r="8" spans="1:15" ht="11.45" customHeight="1" x14ac:dyDescent="0.2">
      <c r="A8" s="85"/>
      <c r="B8" s="50" t="s">
        <v>510</v>
      </c>
      <c r="C8" s="27">
        <v>0.1583707</v>
      </c>
      <c r="D8" s="27">
        <v>0.18042499999999997</v>
      </c>
      <c r="E8" s="27">
        <v>6.0049999999999999E-2</v>
      </c>
      <c r="F8" s="27">
        <v>5.0399414000000003E-2</v>
      </c>
      <c r="G8" s="27">
        <v>0.15756249999999999</v>
      </c>
      <c r="H8" s="27">
        <v>0.11262883999999999</v>
      </c>
      <c r="I8" s="27">
        <v>0.19218971999999995</v>
      </c>
      <c r="J8" s="27">
        <v>0.15020611599999997</v>
      </c>
      <c r="K8" s="28">
        <v>7.6445810000000001E-3</v>
      </c>
      <c r="L8" s="5">
        <v>2.6402251000000012E-2</v>
      </c>
      <c r="M8" s="5">
        <v>4.3099999999999992E-2</v>
      </c>
      <c r="O8" s="145"/>
    </row>
    <row r="9" spans="1:15" ht="11.45" customHeight="1" x14ac:dyDescent="0.2">
      <c r="A9" s="85"/>
      <c r="B9" s="50" t="s">
        <v>511</v>
      </c>
      <c r="C9" s="27">
        <v>0.36983333299999999</v>
      </c>
      <c r="D9" s="27">
        <v>0.73881999999999992</v>
      </c>
      <c r="E9" s="27">
        <v>0.34599999999999997</v>
      </c>
      <c r="F9" s="27">
        <v>1.0453439180000001</v>
      </c>
      <c r="G9" s="27">
        <v>1.511439725</v>
      </c>
      <c r="H9" s="27">
        <v>0.51021248299999999</v>
      </c>
      <c r="I9" s="27">
        <v>0.47792401599999995</v>
      </c>
      <c r="J9" s="27">
        <v>0.29510952299999998</v>
      </c>
      <c r="K9" s="28">
        <v>0.33094986599999987</v>
      </c>
      <c r="L9" s="5">
        <v>0.32933540000000011</v>
      </c>
      <c r="M9" s="5">
        <v>0.12031907499999997</v>
      </c>
      <c r="O9" s="145"/>
    </row>
    <row r="10" spans="1:15" ht="11.45" customHeight="1" x14ac:dyDescent="0.2">
      <c r="A10" s="85"/>
      <c r="B10" s="50" t="s">
        <v>512</v>
      </c>
      <c r="C10" s="27">
        <v>0</v>
      </c>
      <c r="D10" s="27">
        <v>0</v>
      </c>
      <c r="E10" s="27">
        <v>0.19190000000000002</v>
      </c>
      <c r="F10" s="27">
        <v>0.10513224999999998</v>
      </c>
      <c r="G10" s="27">
        <v>3.8172309000000008E-2</v>
      </c>
      <c r="H10" s="27">
        <v>0.84107499999999991</v>
      </c>
      <c r="I10" s="27">
        <v>8.5017121999999987E-2</v>
      </c>
      <c r="J10" s="27">
        <v>1.7357462499999998</v>
      </c>
      <c r="K10" s="28">
        <v>1.5922632989999992</v>
      </c>
      <c r="L10" s="5">
        <v>1.4262513100000005</v>
      </c>
      <c r="M10" s="5">
        <v>2.6825391719999998</v>
      </c>
      <c r="O10" s="145"/>
    </row>
    <row r="11" spans="1:15" ht="11.45" customHeight="1" x14ac:dyDescent="0.2">
      <c r="A11" s="85"/>
      <c r="B11" s="50" t="s">
        <v>513</v>
      </c>
      <c r="C11" s="27">
        <v>0</v>
      </c>
      <c r="D11" s="27">
        <v>0</v>
      </c>
      <c r="E11" s="27">
        <v>0</v>
      </c>
      <c r="F11" s="27">
        <v>0</v>
      </c>
      <c r="G11" s="27">
        <v>7.6190399999999999E-4</v>
      </c>
      <c r="H11" s="27">
        <v>0</v>
      </c>
      <c r="I11" s="27">
        <v>0</v>
      </c>
      <c r="J11" s="27">
        <v>0</v>
      </c>
      <c r="K11" s="28">
        <v>1.979962E-3</v>
      </c>
      <c r="L11" s="5">
        <v>0</v>
      </c>
      <c r="M11" s="5">
        <v>0</v>
      </c>
      <c r="O11" s="145"/>
    </row>
    <row r="12" spans="1:15" ht="11.45" customHeight="1" x14ac:dyDescent="0.2">
      <c r="A12" s="85"/>
      <c r="B12" s="50" t="s">
        <v>514</v>
      </c>
      <c r="C12" s="27">
        <v>0.78768421</v>
      </c>
      <c r="D12" s="27">
        <v>0.86554761899999999</v>
      </c>
      <c r="E12" s="27">
        <v>2.2460500000000003</v>
      </c>
      <c r="F12" s="27">
        <v>4.7785952380000003</v>
      </c>
      <c r="G12" s="27">
        <v>2.6011500000000001</v>
      </c>
      <c r="H12" s="27">
        <v>2.2318333330000004</v>
      </c>
      <c r="I12" s="27">
        <v>3.0660000000000016</v>
      </c>
      <c r="J12" s="27">
        <v>4.8104761900000002</v>
      </c>
      <c r="K12" s="28">
        <v>3.7940300830000009</v>
      </c>
      <c r="L12" s="5">
        <v>5.6230047130000003</v>
      </c>
      <c r="M12" s="5">
        <v>5.6882444709999964</v>
      </c>
      <c r="O12" s="145"/>
    </row>
    <row r="13" spans="1:15" ht="11.45" customHeight="1" x14ac:dyDescent="0.2">
      <c r="A13" s="85"/>
      <c r="B13" s="50" t="s">
        <v>515</v>
      </c>
      <c r="C13" s="27">
        <v>0</v>
      </c>
      <c r="D13" s="27">
        <v>0</v>
      </c>
      <c r="E13" s="27">
        <v>0</v>
      </c>
      <c r="F13" s="27">
        <v>0</v>
      </c>
      <c r="G13" s="27">
        <v>2.5000000000000001E-4</v>
      </c>
      <c r="H13" s="27">
        <v>1.921428E-3</v>
      </c>
      <c r="I13" s="27">
        <v>0.139585454</v>
      </c>
      <c r="J13" s="27">
        <v>2.0742761000000002E-2</v>
      </c>
      <c r="K13" s="28">
        <v>1.1871876999999999E-2</v>
      </c>
      <c r="L13" s="5">
        <v>8.3472330000000008E-3</v>
      </c>
      <c r="M13" s="5">
        <v>1.4567845000000006E-2</v>
      </c>
      <c r="O13" s="145"/>
    </row>
    <row r="14" spans="1:15" ht="11.45" customHeight="1" x14ac:dyDescent="0.2">
      <c r="A14" s="85"/>
      <c r="B14" s="50" t="s">
        <v>516</v>
      </c>
      <c r="C14" s="27">
        <v>0</v>
      </c>
      <c r="D14" s="27">
        <v>0</v>
      </c>
      <c r="E14" s="27">
        <v>0</v>
      </c>
      <c r="F14" s="27">
        <v>0</v>
      </c>
      <c r="G14" s="27">
        <v>0</v>
      </c>
      <c r="H14" s="27">
        <v>9.0735454000000007E-2</v>
      </c>
      <c r="I14" s="27">
        <v>0.3637117809999999</v>
      </c>
      <c r="J14" s="27">
        <v>2.7905395030000006</v>
      </c>
      <c r="K14" s="28">
        <v>2.557167080000001</v>
      </c>
      <c r="L14" s="5">
        <v>8.2473623890000045</v>
      </c>
      <c r="M14" s="5">
        <v>17.045891054000009</v>
      </c>
      <c r="O14" s="145"/>
    </row>
    <row r="15" spans="1:15" ht="11.45" customHeight="1" x14ac:dyDescent="0.25">
      <c r="A15" s="140"/>
      <c r="B15" s="50" t="s">
        <v>517</v>
      </c>
      <c r="C15" s="27">
        <v>0</v>
      </c>
      <c r="D15" s="27">
        <v>0.15123809499999999</v>
      </c>
      <c r="E15" s="27">
        <v>0.49454999999999993</v>
      </c>
      <c r="F15" s="27">
        <v>1.1244712269999999</v>
      </c>
      <c r="G15" s="27">
        <v>0.88072499999999998</v>
      </c>
      <c r="H15" s="27">
        <v>1.5363713569999999</v>
      </c>
      <c r="I15" s="27">
        <v>3.8963297230000009</v>
      </c>
      <c r="J15" s="27">
        <v>1.074885893</v>
      </c>
      <c r="K15" s="28">
        <v>0.87425473899999995</v>
      </c>
      <c r="L15" s="5">
        <v>0.82946944299999992</v>
      </c>
      <c r="M15" s="5">
        <v>0.85103599700000043</v>
      </c>
      <c r="O15" s="144"/>
    </row>
    <row r="16" spans="1:15" ht="11.45" customHeight="1" x14ac:dyDescent="0.2">
      <c r="A16" s="146"/>
      <c r="B16" s="50" t="s">
        <v>518</v>
      </c>
      <c r="C16" s="27">
        <v>0</v>
      </c>
      <c r="D16" s="27">
        <v>0</v>
      </c>
      <c r="E16" s="27">
        <v>7.8947299999999995E-4</v>
      </c>
      <c r="F16" s="27">
        <v>1.2899999999999998E-2</v>
      </c>
      <c r="G16" s="27">
        <v>8.8059729999999999E-3</v>
      </c>
      <c r="H16" s="27">
        <v>1.7194382000000005E-2</v>
      </c>
      <c r="I16" s="27">
        <v>5.3791885999999969E-2</v>
      </c>
      <c r="J16" s="27">
        <v>1.4377601E-2</v>
      </c>
      <c r="K16" s="28">
        <v>8.558442099999998E-2</v>
      </c>
      <c r="L16" s="5">
        <v>5.9777264000000004E-2</v>
      </c>
      <c r="M16" s="5">
        <v>0.14030543999999995</v>
      </c>
      <c r="O16" s="145"/>
    </row>
    <row r="17" spans="1:15" ht="11.45" customHeight="1" x14ac:dyDescent="0.2">
      <c r="A17" s="146"/>
      <c r="B17" s="1" t="s">
        <v>519</v>
      </c>
      <c r="C17" s="27">
        <v>0</v>
      </c>
      <c r="D17" s="27">
        <v>0.10100000000000001</v>
      </c>
      <c r="E17" s="27">
        <v>5.9799999999999999E-2</v>
      </c>
      <c r="F17" s="27">
        <v>6.0972837999999994E-2</v>
      </c>
      <c r="G17" s="27">
        <v>7.2974999999999998E-2</v>
      </c>
      <c r="H17" s="27">
        <v>3.5258094999999996E-2</v>
      </c>
      <c r="I17" s="27">
        <v>9.1967912999999998E-2</v>
      </c>
      <c r="J17" s="27">
        <v>8.294133699999999E-2</v>
      </c>
      <c r="K17" s="28">
        <v>3.4254435999999999E-2</v>
      </c>
      <c r="L17" s="5">
        <v>5.1593159999999992E-2</v>
      </c>
      <c r="M17" s="5">
        <v>9.3101141999999984E-2</v>
      </c>
      <c r="O17" s="145"/>
    </row>
    <row r="18" spans="1:15" ht="11.45" customHeight="1" x14ac:dyDescent="0.2">
      <c r="A18" s="146"/>
      <c r="B18" s="50" t="s">
        <v>520</v>
      </c>
      <c r="C18" s="27">
        <v>0.41755882299999997</v>
      </c>
      <c r="D18" s="27">
        <v>0.66626315699999994</v>
      </c>
      <c r="E18" s="27">
        <v>0.39549999999999996</v>
      </c>
      <c r="F18" s="27">
        <v>1.034736842</v>
      </c>
      <c r="G18" s="27">
        <v>1.3815555549999998</v>
      </c>
      <c r="H18" s="27">
        <v>2.637480789</v>
      </c>
      <c r="I18" s="27">
        <v>3.3227581280000003</v>
      </c>
      <c r="J18" s="27">
        <v>1.0593155259999998</v>
      </c>
      <c r="K18" s="28">
        <v>0.73552937799999984</v>
      </c>
      <c r="L18" s="5">
        <v>1.1492185310000003</v>
      </c>
      <c r="M18" s="5">
        <v>1.2611660080000007</v>
      </c>
      <c r="O18" s="145"/>
    </row>
    <row r="19" spans="1:15" ht="11.45" customHeight="1" x14ac:dyDescent="0.2">
      <c r="A19" s="146"/>
      <c r="B19" s="50" t="s">
        <v>521</v>
      </c>
      <c r="C19" s="27">
        <v>0</v>
      </c>
      <c r="D19" s="27">
        <v>0</v>
      </c>
      <c r="E19" s="27">
        <v>0</v>
      </c>
      <c r="F19" s="27">
        <v>0</v>
      </c>
      <c r="G19" s="27">
        <v>4.3500000000000006E-3</v>
      </c>
      <c r="H19" s="27">
        <v>3.0476190000000001E-3</v>
      </c>
      <c r="I19" s="27">
        <v>2.0909089999999993E-3</v>
      </c>
      <c r="J19" s="27">
        <v>0</v>
      </c>
      <c r="K19" s="28">
        <v>0</v>
      </c>
      <c r="L19" s="5">
        <v>0</v>
      </c>
      <c r="M19" s="5">
        <v>0</v>
      </c>
      <c r="O19" s="145"/>
    </row>
    <row r="20" spans="1:15" ht="11.45" customHeight="1" x14ac:dyDescent="0.2">
      <c r="A20" s="146"/>
      <c r="B20" s="50" t="s">
        <v>522</v>
      </c>
      <c r="C20" s="27">
        <v>0.11304999999999998</v>
      </c>
      <c r="D20" s="27">
        <v>0.22575000000000001</v>
      </c>
      <c r="E20" s="27">
        <v>5.7210526000000005E-2</v>
      </c>
      <c r="F20" s="27">
        <v>5.0150000000000007E-2</v>
      </c>
      <c r="G20" s="27">
        <v>0.125028947</v>
      </c>
      <c r="H20" s="27">
        <v>7.5650000000000009E-2</v>
      </c>
      <c r="I20" s="27">
        <v>0.29620728600000001</v>
      </c>
      <c r="J20" s="27">
        <v>0.34476125599999996</v>
      </c>
      <c r="K20" s="28">
        <v>0.25545184299999996</v>
      </c>
      <c r="L20" s="5">
        <v>0.44241137300000011</v>
      </c>
      <c r="M20" s="5">
        <v>0.19004590699999999</v>
      </c>
      <c r="O20" s="145"/>
    </row>
    <row r="21" spans="1:15" ht="11.45" customHeight="1" x14ac:dyDescent="0.2">
      <c r="A21" s="146"/>
      <c r="B21" s="50" t="s">
        <v>523</v>
      </c>
      <c r="C21" s="27">
        <v>3.1262631570000003</v>
      </c>
      <c r="D21" s="27">
        <v>4.465119047</v>
      </c>
      <c r="E21" s="27">
        <v>1.3523499999999999</v>
      </c>
      <c r="F21" s="27">
        <v>1.5634047609999997</v>
      </c>
      <c r="G21" s="27">
        <v>5.538450000000001</v>
      </c>
      <c r="H21" s="27">
        <v>6.2503095230000021</v>
      </c>
      <c r="I21" s="27">
        <v>5.3879629299999987</v>
      </c>
      <c r="J21" s="27">
        <v>4.4748910789999989</v>
      </c>
      <c r="K21" s="28">
        <v>4.0829800589999996</v>
      </c>
      <c r="L21" s="5">
        <v>4.9371352230000003</v>
      </c>
      <c r="M21" s="5">
        <v>11.53217472</v>
      </c>
      <c r="O21" s="145"/>
    </row>
    <row r="22" spans="1:15" ht="11.45" customHeight="1" x14ac:dyDescent="0.2">
      <c r="A22" s="146"/>
      <c r="B22" s="50" t="s">
        <v>524</v>
      </c>
      <c r="C22" s="27">
        <v>2.7284846720000004</v>
      </c>
      <c r="D22" s="27">
        <v>4.7169599999999994</v>
      </c>
      <c r="E22" s="27">
        <v>2.7722105260000003</v>
      </c>
      <c r="F22" s="27">
        <v>2.7383999999999995</v>
      </c>
      <c r="G22" s="27">
        <v>2.4750789470000005</v>
      </c>
      <c r="H22" s="27">
        <v>5.1891249999999998</v>
      </c>
      <c r="I22" s="27">
        <v>2.6682142849999999</v>
      </c>
      <c r="J22" s="27">
        <v>1.1213593910000001</v>
      </c>
      <c r="K22" s="28">
        <v>1.6676842380000005</v>
      </c>
      <c r="L22" s="5">
        <v>2.9654635320000016</v>
      </c>
      <c r="M22" s="5">
        <v>8.4450535580000032</v>
      </c>
      <c r="O22" s="145"/>
    </row>
    <row r="23" spans="1:15" ht="11.45" customHeight="1" x14ac:dyDescent="0.2">
      <c r="A23" s="146"/>
      <c r="B23" s="50" t="s">
        <v>525</v>
      </c>
      <c r="C23" s="27">
        <v>6.8611660000000001E-3</v>
      </c>
      <c r="D23" s="27">
        <v>1.3250000000000002E-3</v>
      </c>
      <c r="E23" s="27">
        <v>5.3684210000000008E-3</v>
      </c>
      <c r="F23" s="27">
        <v>5.4658783999999995E-2</v>
      </c>
      <c r="G23" s="27">
        <v>0.12150511499999998</v>
      </c>
      <c r="H23" s="27">
        <v>0.18893173299999999</v>
      </c>
      <c r="I23" s="27">
        <v>3.3165904999999996E-2</v>
      </c>
      <c r="J23" s="27">
        <v>1.0410806999999999E-2</v>
      </c>
      <c r="K23" s="28">
        <v>6.9786359999999978E-2</v>
      </c>
      <c r="L23" s="5">
        <v>1.0954001000000003E-2</v>
      </c>
      <c r="M23" s="5">
        <v>6.5977047999999983E-2</v>
      </c>
      <c r="O23" s="145"/>
    </row>
    <row r="24" spans="1:15" ht="11.45" customHeight="1" x14ac:dyDescent="0.2">
      <c r="A24" s="146"/>
      <c r="B24" s="50" t="s">
        <v>526</v>
      </c>
      <c r="C24" s="27">
        <v>0.62476470500000003</v>
      </c>
      <c r="D24" s="27">
        <v>0.983268421</v>
      </c>
      <c r="E24" s="27">
        <v>1.0298500000000002</v>
      </c>
      <c r="F24" s="27">
        <v>2.8459473679999996</v>
      </c>
      <c r="G24" s="27">
        <v>5.7066388879999987</v>
      </c>
      <c r="H24" s="27">
        <v>7.6537368419999998</v>
      </c>
      <c r="I24" s="27">
        <v>9.4691493500000021</v>
      </c>
      <c r="J24" s="27">
        <v>12.772426250000001</v>
      </c>
      <c r="K24" s="28">
        <v>22.933863052</v>
      </c>
      <c r="L24" s="5">
        <v>18.961150694000001</v>
      </c>
      <c r="M24" s="5">
        <v>50.324225077999998</v>
      </c>
      <c r="O24" s="145"/>
    </row>
    <row r="25" spans="1:15" ht="11.45" customHeight="1" x14ac:dyDescent="0.2">
      <c r="A25" s="146"/>
      <c r="B25" s="50" t="s">
        <v>527</v>
      </c>
      <c r="C25" s="27">
        <v>0</v>
      </c>
      <c r="D25" s="27">
        <v>1.6666660000000002E-3</v>
      </c>
      <c r="E25" s="27">
        <v>6.1999999999999998E-3</v>
      </c>
      <c r="F25" s="27">
        <v>4.5714285000000007E-2</v>
      </c>
      <c r="G25" s="27">
        <v>0.142315789</v>
      </c>
      <c r="H25" s="27">
        <v>5.3168579000000007E-2</v>
      </c>
      <c r="I25" s="27">
        <v>7.4571428000000009E-2</v>
      </c>
      <c r="J25" s="27">
        <v>6.0962025000000003E-2</v>
      </c>
      <c r="K25" s="28">
        <v>5.8835855999999985E-2</v>
      </c>
      <c r="L25" s="5">
        <v>3.8399753000000002E-2</v>
      </c>
      <c r="M25" s="5">
        <v>0.10017080899999999</v>
      </c>
      <c r="O25" s="144"/>
    </row>
    <row r="26" spans="1:15" ht="11.45" customHeight="1" x14ac:dyDescent="0.2">
      <c r="A26" s="146"/>
      <c r="B26" s="50" t="s">
        <v>528</v>
      </c>
      <c r="C26" s="27">
        <v>0</v>
      </c>
      <c r="D26" s="27">
        <v>2.8250000000000003E-3</v>
      </c>
      <c r="E26" s="27">
        <v>4.1176470000000003E-3</v>
      </c>
      <c r="F26" s="27">
        <v>0.12165545</v>
      </c>
      <c r="G26" s="27">
        <v>3.8002079999999996</v>
      </c>
      <c r="H26" s="27">
        <v>1.3248826370000002</v>
      </c>
      <c r="I26" s="27">
        <v>0.58200493999999992</v>
      </c>
      <c r="J26" s="27">
        <v>0.85603899599999966</v>
      </c>
      <c r="K26" s="28">
        <v>0.80461364600000007</v>
      </c>
      <c r="L26" s="5">
        <v>1.1530942480000006</v>
      </c>
      <c r="M26" s="5">
        <v>3.0368626379999983</v>
      </c>
      <c r="O26" s="145"/>
    </row>
    <row r="27" spans="1:15" ht="11.45" customHeight="1" x14ac:dyDescent="0.2">
      <c r="A27" s="146"/>
      <c r="B27" s="50" t="s">
        <v>529</v>
      </c>
      <c r="C27" s="27">
        <v>0</v>
      </c>
      <c r="D27" s="27">
        <v>0.18460526299999999</v>
      </c>
      <c r="E27" s="27">
        <v>0</v>
      </c>
      <c r="F27" s="27">
        <v>1.1190475999999998E-2</v>
      </c>
      <c r="G27" s="27">
        <v>0.123067932</v>
      </c>
      <c r="H27" s="27">
        <v>8.7809500000000007E-4</v>
      </c>
      <c r="I27" s="27">
        <v>1.8100009E-2</v>
      </c>
      <c r="J27" s="27">
        <v>6.3837849999999995E-3</v>
      </c>
      <c r="K27" s="28">
        <v>4.9906621999999998E-2</v>
      </c>
      <c r="L27" s="5">
        <v>7.6598264999999971E-2</v>
      </c>
      <c r="M27" s="5">
        <v>2.7429172000000009E-2</v>
      </c>
      <c r="O27" s="145"/>
    </row>
    <row r="28" spans="1:15" ht="11.45" customHeight="1" x14ac:dyDescent="0.2">
      <c r="A28" s="146"/>
      <c r="B28" s="50" t="s">
        <v>530</v>
      </c>
      <c r="C28" s="27">
        <v>4.2277769999999994E-3</v>
      </c>
      <c r="D28" s="27">
        <v>0.28249999999999997</v>
      </c>
      <c r="E28" s="27">
        <v>0.17236842099999999</v>
      </c>
      <c r="F28" s="27">
        <v>0.20492857099999998</v>
      </c>
      <c r="G28" s="27">
        <v>0.45444999999999997</v>
      </c>
      <c r="H28" s="27">
        <v>7.4523808999999996E-2</v>
      </c>
      <c r="I28" s="27">
        <v>7.3408179999999981E-3</v>
      </c>
      <c r="J28" s="27">
        <v>9.5095739999999998E-3</v>
      </c>
      <c r="K28" s="28">
        <v>4.464229000000001E-3</v>
      </c>
      <c r="L28" s="5"/>
      <c r="M28" s="5"/>
      <c r="O28" s="145"/>
    </row>
    <row r="29" spans="1:15" ht="11.45" customHeight="1" x14ac:dyDescent="0.2">
      <c r="A29" s="146"/>
      <c r="B29" s="50" t="s">
        <v>531</v>
      </c>
      <c r="C29" s="27">
        <v>0</v>
      </c>
      <c r="D29" s="27">
        <v>0</v>
      </c>
      <c r="E29" s="27">
        <v>0</v>
      </c>
      <c r="F29" s="27">
        <v>0.18984210500000001</v>
      </c>
      <c r="G29" s="27">
        <v>0.40849999999999997</v>
      </c>
      <c r="H29" s="27">
        <v>0.48897368399999996</v>
      </c>
      <c r="I29" s="27">
        <v>0.44195000000000001</v>
      </c>
      <c r="J29" s="27">
        <v>0.24208601299999999</v>
      </c>
      <c r="K29" s="28">
        <v>0.44300734400000008</v>
      </c>
      <c r="L29" s="5">
        <v>0.2900694439999999</v>
      </c>
      <c r="M29" s="5">
        <v>0.36034226899999988</v>
      </c>
      <c r="O29" s="145"/>
    </row>
    <row r="30" spans="1:15" ht="11.45" customHeight="1" x14ac:dyDescent="0.2">
      <c r="A30" s="146"/>
      <c r="B30" s="50" t="s">
        <v>532</v>
      </c>
      <c r="C30" s="27">
        <v>0.23211111099999998</v>
      </c>
      <c r="D30" s="27">
        <v>0.33464285700000002</v>
      </c>
      <c r="E30" s="27">
        <v>0.59494736799999992</v>
      </c>
      <c r="F30" s="27">
        <v>3.2724761899999999</v>
      </c>
      <c r="G30" s="27">
        <v>1.8642368419999999</v>
      </c>
      <c r="H30" s="27">
        <v>0.55673809499999993</v>
      </c>
      <c r="I30" s="27">
        <v>0.79300456499999994</v>
      </c>
      <c r="J30" s="27">
        <v>0.63039076900000002</v>
      </c>
      <c r="K30" s="28">
        <v>1.3279284550000003</v>
      </c>
      <c r="L30" s="5">
        <v>0.52657056400000013</v>
      </c>
      <c r="M30" s="5">
        <v>0.864820386</v>
      </c>
      <c r="O30" s="145"/>
    </row>
    <row r="31" spans="1:15" ht="11.45" customHeight="1" x14ac:dyDescent="0.2">
      <c r="A31" s="146"/>
      <c r="B31" s="50" t="s">
        <v>533</v>
      </c>
      <c r="C31" s="27">
        <v>5.7861499999999992</v>
      </c>
      <c r="D31" s="27">
        <v>9.2894523799999984</v>
      </c>
      <c r="E31" s="27">
        <v>5.3523500000000004</v>
      </c>
      <c r="F31" s="27">
        <v>7.5406190469999999</v>
      </c>
      <c r="G31" s="27">
        <v>10.761324999999999</v>
      </c>
      <c r="H31" s="27">
        <v>8.7468809519999997</v>
      </c>
      <c r="I31" s="27">
        <v>6.4193444119999992</v>
      </c>
      <c r="J31" s="27">
        <v>14.891657454999999</v>
      </c>
      <c r="K31" s="28">
        <v>15.420969813000001</v>
      </c>
      <c r="L31" s="5">
        <v>12.100694870000002</v>
      </c>
      <c r="M31" s="5">
        <v>12.360285314000006</v>
      </c>
      <c r="O31" s="145"/>
    </row>
    <row r="32" spans="1:15" ht="11.45" customHeight="1" x14ac:dyDescent="0.2">
      <c r="A32" s="146"/>
      <c r="B32" s="50" t="s">
        <v>534</v>
      </c>
      <c r="C32" s="27">
        <v>0</v>
      </c>
      <c r="D32" s="27">
        <v>4.6318180999999993E-2</v>
      </c>
      <c r="E32" s="27">
        <v>0.15589999999999998</v>
      </c>
      <c r="F32" s="27">
        <v>0.44072500000000003</v>
      </c>
      <c r="G32" s="27">
        <v>0.63285714199999998</v>
      </c>
      <c r="H32" s="27">
        <v>0.16147715499999996</v>
      </c>
      <c r="I32" s="27">
        <v>0.55408495000000002</v>
      </c>
      <c r="J32" s="27">
        <v>0.21253906299999994</v>
      </c>
      <c r="K32" s="28">
        <v>0.30514755300000007</v>
      </c>
      <c r="L32" s="5">
        <v>0.38684661799999992</v>
      </c>
      <c r="M32" s="5">
        <v>0.20611260400000003</v>
      </c>
      <c r="O32" s="145"/>
    </row>
    <row r="33" spans="1:15" ht="11.45" customHeight="1" x14ac:dyDescent="0.2">
      <c r="B33" s="50" t="s">
        <v>535</v>
      </c>
      <c r="C33" s="27">
        <v>0</v>
      </c>
      <c r="D33" s="27">
        <v>0</v>
      </c>
      <c r="E33" s="27">
        <v>0</v>
      </c>
      <c r="F33" s="27">
        <v>0</v>
      </c>
      <c r="G33" s="27">
        <v>0</v>
      </c>
      <c r="H33" s="27">
        <v>0</v>
      </c>
      <c r="I33" s="27">
        <v>0</v>
      </c>
      <c r="J33" s="27">
        <v>0</v>
      </c>
      <c r="K33" s="28">
        <v>0</v>
      </c>
      <c r="L33" s="5">
        <v>0</v>
      </c>
      <c r="M33" s="5">
        <v>0</v>
      </c>
      <c r="O33" s="145"/>
    </row>
    <row r="34" spans="1:15" ht="11.45" customHeight="1" x14ac:dyDescent="0.2">
      <c r="B34" s="50" t="s">
        <v>536</v>
      </c>
      <c r="C34" s="27">
        <v>0</v>
      </c>
      <c r="D34" s="27">
        <v>0</v>
      </c>
      <c r="E34" s="27">
        <v>0</v>
      </c>
      <c r="F34" s="27">
        <v>0</v>
      </c>
      <c r="G34" s="27">
        <v>5.1892999999999999E-5</v>
      </c>
      <c r="H34" s="27">
        <v>7.4546999999999992E-4</v>
      </c>
      <c r="I34" s="27">
        <v>7.2060000000000006E-4</v>
      </c>
      <c r="J34" s="27">
        <v>1.9802000000000001E-5</v>
      </c>
      <c r="K34" s="28">
        <v>0</v>
      </c>
      <c r="L34" s="5">
        <v>1.9543999999999998E-5</v>
      </c>
      <c r="M34" s="5">
        <v>0</v>
      </c>
      <c r="O34" s="145"/>
    </row>
    <row r="35" spans="1:15" ht="11.45" customHeight="1" x14ac:dyDescent="0.2">
      <c r="B35" s="50" t="s">
        <v>537</v>
      </c>
      <c r="C35" s="27">
        <v>0.14194736799999999</v>
      </c>
      <c r="D35" s="27">
        <v>0.37939047599999992</v>
      </c>
      <c r="E35" s="27">
        <v>0.10971428499999998</v>
      </c>
      <c r="F35" s="27">
        <v>0.11740548799999999</v>
      </c>
      <c r="G35" s="27">
        <v>0.56989578900000004</v>
      </c>
      <c r="H35" s="27">
        <v>0.30602895000000002</v>
      </c>
      <c r="I35" s="27">
        <v>0.25973330299999997</v>
      </c>
      <c r="J35" s="27">
        <v>0.14315812699999997</v>
      </c>
      <c r="K35" s="28">
        <v>0.95990781800000013</v>
      </c>
      <c r="L35" s="5">
        <v>8.6321326999999962E-2</v>
      </c>
      <c r="M35" s="5">
        <v>1.7658325720000005</v>
      </c>
      <c r="O35" s="144"/>
    </row>
    <row r="36" spans="1:15" ht="11.45" customHeight="1" x14ac:dyDescent="0.2">
      <c r="B36" s="50" t="s">
        <v>538</v>
      </c>
      <c r="C36" s="27">
        <v>0</v>
      </c>
      <c r="D36" s="27">
        <v>2.8E-3</v>
      </c>
      <c r="E36" s="27">
        <v>0.11333333300000001</v>
      </c>
      <c r="F36" s="27">
        <v>2.9124999999999998E-2</v>
      </c>
      <c r="G36" s="27">
        <v>2.8261903999999997E-2</v>
      </c>
      <c r="H36" s="27">
        <v>7.9104595999999985E-2</v>
      </c>
      <c r="I36" s="27">
        <v>0.179068649</v>
      </c>
      <c r="J36" s="27">
        <v>0.14230235099999997</v>
      </c>
      <c r="K36" s="28">
        <v>0.15293470299999998</v>
      </c>
      <c r="L36" s="5">
        <v>0.14354655199999997</v>
      </c>
      <c r="M36" s="5">
        <v>0.12470313999999993</v>
      </c>
      <c r="O36" s="145"/>
    </row>
    <row r="37" spans="1:15" ht="11.45" customHeight="1" x14ac:dyDescent="0.2">
      <c r="B37" s="50" t="s">
        <v>539</v>
      </c>
      <c r="C37" s="27">
        <v>0</v>
      </c>
      <c r="D37" s="27">
        <v>0</v>
      </c>
      <c r="E37" s="27">
        <v>0</v>
      </c>
      <c r="F37" s="27">
        <v>0</v>
      </c>
      <c r="G37" s="27">
        <v>0</v>
      </c>
      <c r="H37" s="27">
        <v>0</v>
      </c>
      <c r="I37" s="27">
        <v>0</v>
      </c>
      <c r="J37" s="27">
        <v>0</v>
      </c>
      <c r="K37" s="28">
        <v>0</v>
      </c>
      <c r="L37" s="5">
        <v>0</v>
      </c>
      <c r="M37" s="5">
        <v>0</v>
      </c>
      <c r="O37" s="145"/>
    </row>
    <row r="38" spans="1:15" ht="11.45" customHeight="1" x14ac:dyDescent="0.2">
      <c r="B38" s="50" t="s">
        <v>540</v>
      </c>
      <c r="C38" s="27">
        <v>0</v>
      </c>
      <c r="D38" s="27">
        <v>3.6590000000000004E-2</v>
      </c>
      <c r="E38" s="27">
        <v>1.6368421000000001E-2</v>
      </c>
      <c r="F38" s="27">
        <v>0.23277868000000002</v>
      </c>
      <c r="G38" s="27">
        <v>0.12826315699999996</v>
      </c>
      <c r="H38" s="27">
        <v>0.18080000000000002</v>
      </c>
      <c r="I38" s="27">
        <v>0.31628792799999988</v>
      </c>
      <c r="J38" s="27">
        <v>0.6502538099999996</v>
      </c>
      <c r="K38" s="28">
        <v>0.50120538399999992</v>
      </c>
      <c r="L38" s="5">
        <v>0.42478510299999989</v>
      </c>
      <c r="M38" s="5">
        <v>1.2381509130000001</v>
      </c>
      <c r="O38" s="145"/>
    </row>
    <row r="39" spans="1:15" ht="11.45" customHeight="1" x14ac:dyDescent="0.2">
      <c r="B39" s="50" t="s">
        <v>541</v>
      </c>
      <c r="C39" s="27">
        <v>0.84761111100000008</v>
      </c>
      <c r="D39" s="27">
        <v>1.5199105259999999</v>
      </c>
      <c r="E39" s="27">
        <v>0.46642105199999989</v>
      </c>
      <c r="F39" s="27">
        <v>2.9488750000000001</v>
      </c>
      <c r="G39" s="27">
        <v>0.65725711499999995</v>
      </c>
      <c r="H39" s="27">
        <v>0.11661838499999999</v>
      </c>
      <c r="I39" s="27">
        <v>1.018235781</v>
      </c>
      <c r="J39" s="27">
        <v>2.1561822369999999</v>
      </c>
      <c r="K39" s="28">
        <v>9.1857539999999988E-2</v>
      </c>
      <c r="L39" s="5">
        <v>0.17959019399999998</v>
      </c>
      <c r="M39" s="5">
        <v>0.124685775</v>
      </c>
      <c r="O39" s="145"/>
    </row>
    <row r="40" spans="1:15" ht="11.45" customHeight="1" x14ac:dyDescent="0.2">
      <c r="B40" s="50" t="s">
        <v>542</v>
      </c>
      <c r="C40" s="27">
        <v>7.7238235000000002E-2</v>
      </c>
      <c r="D40" s="27">
        <v>4.3549999999999998E-2</v>
      </c>
      <c r="E40" s="27">
        <v>2.75E-2</v>
      </c>
      <c r="F40" s="27">
        <v>0.10879804799999999</v>
      </c>
      <c r="G40" s="27">
        <v>0.19310205599999999</v>
      </c>
      <c r="H40" s="27">
        <v>4.7809499999999998E-2</v>
      </c>
      <c r="I40" s="27">
        <v>2.2276995000000004E-2</v>
      </c>
      <c r="J40" s="27">
        <v>5.0122317E-2</v>
      </c>
      <c r="K40" s="28">
        <v>6.3284164000000004E-2</v>
      </c>
      <c r="L40" s="5">
        <v>6.2930804000000007E-2</v>
      </c>
      <c r="M40" s="5">
        <v>4.9739343999999984E-2</v>
      </c>
      <c r="O40" s="145"/>
    </row>
    <row r="41" spans="1:15" ht="11.45" customHeight="1" x14ac:dyDescent="0.2">
      <c r="B41" s="50" t="s">
        <v>543</v>
      </c>
      <c r="C41" s="27">
        <v>4.0647058E-2</v>
      </c>
      <c r="D41" s="27">
        <v>4.9631578000000003E-2</v>
      </c>
      <c r="E41" s="27">
        <v>9.5888888000000005E-2</v>
      </c>
      <c r="F41" s="27">
        <v>4.9326160000000001E-2</v>
      </c>
      <c r="G41" s="27">
        <v>0.10919444399999999</v>
      </c>
      <c r="H41" s="27">
        <v>0.14299999999999999</v>
      </c>
      <c r="I41" s="27">
        <v>0.128413005</v>
      </c>
      <c r="J41" s="27">
        <v>0.12728477599999999</v>
      </c>
      <c r="K41" s="28">
        <v>7.2210526000000011E-2</v>
      </c>
      <c r="L41" s="5">
        <v>5.2020255000000015E-2</v>
      </c>
      <c r="M41" s="5">
        <v>2.8363476000000002E-2</v>
      </c>
      <c r="O41" s="145"/>
    </row>
    <row r="42" spans="1:15" ht="11.45" customHeight="1" x14ac:dyDescent="0.2">
      <c r="B42" s="50" t="s">
        <v>544</v>
      </c>
      <c r="C42" s="27">
        <v>0</v>
      </c>
      <c r="D42" s="27">
        <v>0</v>
      </c>
      <c r="E42" s="27">
        <v>0</v>
      </c>
      <c r="F42" s="27">
        <v>0</v>
      </c>
      <c r="G42" s="27">
        <v>0</v>
      </c>
      <c r="H42" s="27">
        <v>3.5999999999999995E-3</v>
      </c>
      <c r="I42" s="27">
        <v>9.8636359999999985E-3</v>
      </c>
      <c r="J42" s="27">
        <v>2.7453230000000005E-3</v>
      </c>
      <c r="K42" s="28">
        <v>3.3254390000000012E-3</v>
      </c>
      <c r="L42" s="5">
        <v>8.3923419999999971E-3</v>
      </c>
      <c r="M42" s="5">
        <v>1.0769076999999998E-2</v>
      </c>
      <c r="O42" s="145"/>
    </row>
    <row r="43" spans="1:15" ht="11.45" customHeight="1" x14ac:dyDescent="0.2">
      <c r="A43" s="85"/>
      <c r="B43" s="50" t="s">
        <v>545</v>
      </c>
      <c r="C43" s="27">
        <v>0</v>
      </c>
      <c r="D43" s="27">
        <v>0</v>
      </c>
      <c r="E43" s="27">
        <v>0</v>
      </c>
      <c r="F43" s="27">
        <v>2.3684209999999999E-3</v>
      </c>
      <c r="G43" s="27">
        <v>4.0000000000000001E-3</v>
      </c>
      <c r="H43" s="27">
        <v>0.53371052600000002</v>
      </c>
      <c r="I43" s="27">
        <v>2.2708095000000005E-2</v>
      </c>
      <c r="J43" s="27">
        <v>1.0619046999999998E-2</v>
      </c>
      <c r="K43" s="28">
        <v>1.2905263000000002E-2</v>
      </c>
      <c r="L43" s="5">
        <v>2.0400458999999999E-2</v>
      </c>
      <c r="M43" s="5">
        <v>5.6471860000000002E-3</v>
      </c>
      <c r="O43" s="145"/>
    </row>
    <row r="44" spans="1:15" ht="11.45" customHeight="1" x14ac:dyDescent="0.2">
      <c r="A44" s="85"/>
      <c r="B44" s="50" t="s">
        <v>546</v>
      </c>
      <c r="C44" s="27">
        <v>0</v>
      </c>
      <c r="D44" s="27">
        <v>0</v>
      </c>
      <c r="E44" s="27">
        <v>0</v>
      </c>
      <c r="F44" s="27">
        <v>0.17693178399999998</v>
      </c>
      <c r="G44" s="27">
        <v>0.34317499999999995</v>
      </c>
      <c r="H44" s="27">
        <v>0.12795237999999998</v>
      </c>
      <c r="I44" s="27">
        <v>6.9772306000000006E-2</v>
      </c>
      <c r="J44" s="27">
        <v>6.9723671000000001E-2</v>
      </c>
      <c r="K44" s="28">
        <v>0.11791813399999997</v>
      </c>
      <c r="L44" s="5">
        <v>0.12737301699999995</v>
      </c>
      <c r="M44" s="5">
        <v>0.55947776500000002</v>
      </c>
      <c r="O44" s="145"/>
    </row>
    <row r="45" spans="1:15" ht="11.45" customHeight="1" x14ac:dyDescent="0.25">
      <c r="A45" s="140"/>
      <c r="B45" s="50" t="s">
        <v>547</v>
      </c>
      <c r="C45" s="27">
        <v>1.1499999999999998E-2</v>
      </c>
      <c r="D45" s="27">
        <v>3.7190476E-2</v>
      </c>
      <c r="E45" s="27">
        <v>1.2421051999999998E-2</v>
      </c>
      <c r="F45" s="27">
        <v>1.0537004999999999E-2</v>
      </c>
      <c r="G45" s="27">
        <v>0.68765223899999983</v>
      </c>
      <c r="H45" s="27">
        <v>0.12369709600000001</v>
      </c>
      <c r="I45" s="27">
        <v>0.19673783399999994</v>
      </c>
      <c r="J45" s="27">
        <v>3.7561857000000004E-2</v>
      </c>
      <c r="K45" s="28">
        <v>1.2977460999999994E-2</v>
      </c>
      <c r="L45" s="5">
        <v>1.1166209999999999E-2</v>
      </c>
      <c r="M45" s="5">
        <v>1.2028734999999999E-2</v>
      </c>
      <c r="O45" s="144"/>
    </row>
    <row r="46" spans="1:15" ht="11.45" customHeight="1" x14ac:dyDescent="0.2">
      <c r="A46" s="146"/>
      <c r="B46" s="50" t="s">
        <v>548</v>
      </c>
      <c r="C46" s="27">
        <v>0</v>
      </c>
      <c r="D46" s="27">
        <v>0</v>
      </c>
      <c r="E46" s="27">
        <v>0</v>
      </c>
      <c r="F46" s="27">
        <v>0</v>
      </c>
      <c r="G46" s="27">
        <v>1.0699999999999999E-2</v>
      </c>
      <c r="H46" s="27">
        <v>3.3171721999999994E-2</v>
      </c>
      <c r="I46" s="27">
        <v>1.1530416999999998E-2</v>
      </c>
      <c r="J46" s="27">
        <v>7.1378469999999992E-3</v>
      </c>
      <c r="K46" s="28">
        <v>8.1921240000000003E-3</v>
      </c>
      <c r="L46" s="5">
        <v>4.8817819999999994E-3</v>
      </c>
      <c r="M46" s="5">
        <v>1.0354363000000002E-2</v>
      </c>
      <c r="O46" s="144"/>
    </row>
    <row r="47" spans="1:15" ht="11.45" customHeight="1" x14ac:dyDescent="0.2">
      <c r="A47" s="146"/>
      <c r="B47" s="50" t="s">
        <v>549</v>
      </c>
      <c r="C47" s="27">
        <v>0</v>
      </c>
      <c r="D47" s="27">
        <v>0.146404545</v>
      </c>
      <c r="E47" s="27">
        <v>0</v>
      </c>
      <c r="F47" s="27">
        <v>0</v>
      </c>
      <c r="G47" s="27">
        <v>1.986038E-2</v>
      </c>
      <c r="H47" s="27">
        <v>0.105013909</v>
      </c>
      <c r="I47" s="27">
        <v>0.50245192699999996</v>
      </c>
      <c r="J47" s="27">
        <v>0.18462166000000005</v>
      </c>
      <c r="K47" s="28">
        <v>0.20653726900000008</v>
      </c>
      <c r="L47" s="5">
        <v>0</v>
      </c>
      <c r="M47" s="5">
        <v>0</v>
      </c>
      <c r="O47" s="144"/>
    </row>
    <row r="48" spans="1:15" ht="11.45" customHeight="1" x14ac:dyDescent="0.2">
      <c r="A48" s="146"/>
      <c r="B48" s="50" t="s">
        <v>550</v>
      </c>
      <c r="C48" s="27">
        <v>0</v>
      </c>
      <c r="D48" s="27">
        <v>9.1227271999999998E-2</v>
      </c>
      <c r="E48" s="27">
        <v>5.7272727000000002E-2</v>
      </c>
      <c r="F48" s="27">
        <v>7.2520000000000001E-2</v>
      </c>
      <c r="G48" s="27">
        <v>8.7999999999999995E-2</v>
      </c>
      <c r="H48" s="27">
        <v>0.109523809</v>
      </c>
      <c r="I48" s="27">
        <v>0.62522727200000006</v>
      </c>
      <c r="J48" s="27">
        <v>0.25879750699999993</v>
      </c>
      <c r="K48" s="28">
        <v>3.0615383999999999E-2</v>
      </c>
      <c r="L48" s="5">
        <v>7.4680139999999994E-3</v>
      </c>
      <c r="M48" s="5">
        <v>1.1889711000000001E-2</v>
      </c>
    </row>
    <row r="49" spans="1:14" ht="11.45" customHeight="1" x14ac:dyDescent="0.2">
      <c r="A49" s="146"/>
      <c r="B49" s="50" t="s">
        <v>551</v>
      </c>
      <c r="C49" s="27">
        <v>1.195631578</v>
      </c>
      <c r="D49" s="27">
        <v>4.6102499999999997</v>
      </c>
      <c r="E49" s="27">
        <v>2.7651500000000002</v>
      </c>
      <c r="F49" s="27">
        <v>8.0113376190000007</v>
      </c>
      <c r="G49" s="27">
        <v>10.063700000000001</v>
      </c>
      <c r="H49" s="27">
        <v>15.940595238000002</v>
      </c>
      <c r="I49" s="27">
        <v>43.447212936999996</v>
      </c>
      <c r="J49" s="27">
        <v>36.777165758000002</v>
      </c>
      <c r="K49" s="28">
        <v>44.889620034999972</v>
      </c>
      <c r="L49" s="5">
        <v>56.309761566999988</v>
      </c>
      <c r="M49" s="5">
        <v>135.47958397100001</v>
      </c>
    </row>
    <row r="50" spans="1:14" ht="11.45" customHeight="1" x14ac:dyDescent="0.2">
      <c r="A50" s="146"/>
      <c r="B50" s="50" t="s">
        <v>552</v>
      </c>
      <c r="C50" s="27">
        <v>0</v>
      </c>
      <c r="D50" s="27">
        <v>0</v>
      </c>
      <c r="E50" s="27">
        <v>0</v>
      </c>
      <c r="F50" s="27">
        <v>0</v>
      </c>
      <c r="G50" s="27">
        <v>4.2506841999999996E-2</v>
      </c>
      <c r="H50" s="27">
        <v>6.1442598999999994E-2</v>
      </c>
      <c r="I50" s="27">
        <v>3.1916289E-2</v>
      </c>
      <c r="J50" s="27">
        <v>2.3318199999999997E-2</v>
      </c>
      <c r="K50" s="28">
        <v>3.8427392999999997E-2</v>
      </c>
      <c r="L50" s="5">
        <v>8.2941680000000011E-3</v>
      </c>
      <c r="M50" s="5">
        <v>7.6327900000000013E-3</v>
      </c>
    </row>
    <row r="51" spans="1:14" ht="11.45" customHeight="1" x14ac:dyDescent="0.2">
      <c r="A51" s="146"/>
      <c r="B51" s="50" t="s">
        <v>553</v>
      </c>
      <c r="C51" s="27">
        <v>0</v>
      </c>
      <c r="D51" s="27">
        <v>0</v>
      </c>
      <c r="E51" s="27">
        <v>0</v>
      </c>
      <c r="F51" s="27">
        <v>2.9999999999999997E-4</v>
      </c>
      <c r="G51" s="27">
        <v>4.9555555000000008E-2</v>
      </c>
      <c r="H51" s="27">
        <v>0</v>
      </c>
      <c r="I51" s="27">
        <v>0</v>
      </c>
      <c r="J51" s="27">
        <v>0</v>
      </c>
      <c r="K51" s="28">
        <v>0</v>
      </c>
      <c r="L51" s="5">
        <v>0</v>
      </c>
      <c r="M51" s="5">
        <v>0</v>
      </c>
    </row>
    <row r="52" spans="1:14" ht="11.45" customHeight="1" x14ac:dyDescent="0.2">
      <c r="A52" s="146"/>
      <c r="B52" s="50" t="s">
        <v>554</v>
      </c>
      <c r="C52" s="27">
        <v>0.18644117599999999</v>
      </c>
      <c r="D52" s="27">
        <v>5.9578947000000007E-2</v>
      </c>
      <c r="E52" s="27">
        <v>8.6722222000000002E-2</v>
      </c>
      <c r="F52" s="27">
        <v>7.1941054999999976E-2</v>
      </c>
      <c r="G52" s="27">
        <v>8.0884999999999971E-2</v>
      </c>
      <c r="H52" s="27">
        <v>0.50192105199999992</v>
      </c>
      <c r="I52" s="27">
        <v>0.466813969</v>
      </c>
      <c r="J52" s="27">
        <v>0.48434703499999998</v>
      </c>
      <c r="K52" s="28">
        <v>2.0498142419999987</v>
      </c>
      <c r="L52" s="5">
        <v>1.3944977310000002</v>
      </c>
      <c r="M52" s="5">
        <v>0.78130019700000042</v>
      </c>
    </row>
    <row r="53" spans="1:14" ht="11.45" customHeight="1" x14ac:dyDescent="0.2">
      <c r="A53" s="146"/>
      <c r="B53" s="50" t="s">
        <v>555</v>
      </c>
      <c r="C53" s="27">
        <v>0.10705882299999998</v>
      </c>
      <c r="D53" s="27">
        <v>0.14788947300000002</v>
      </c>
      <c r="E53" s="27">
        <v>0.39536842100000003</v>
      </c>
      <c r="F53" s="27">
        <v>0.33693946299999999</v>
      </c>
      <c r="G53" s="27">
        <v>0.736784985</v>
      </c>
      <c r="H53" s="27">
        <v>0.89051066300000004</v>
      </c>
      <c r="I53" s="27">
        <v>1.071354497</v>
      </c>
      <c r="J53" s="27">
        <v>0.9009881420000001</v>
      </c>
      <c r="K53" s="28">
        <v>0.76591428100000014</v>
      </c>
      <c r="L53" s="5">
        <v>1.5067939109999997</v>
      </c>
      <c r="M53" s="5">
        <v>3.720088495000001</v>
      </c>
    </row>
    <row r="54" spans="1:14" ht="11.45" customHeight="1" x14ac:dyDescent="0.2">
      <c r="B54" s="50" t="s">
        <v>556</v>
      </c>
      <c r="C54" s="27">
        <v>0.41600000000000004</v>
      </c>
      <c r="D54" s="27">
        <v>0.705125</v>
      </c>
      <c r="E54" s="27">
        <v>0.79684210499999997</v>
      </c>
      <c r="F54" s="27">
        <v>0.96755000000000013</v>
      </c>
      <c r="G54" s="27">
        <v>1.734963571</v>
      </c>
      <c r="H54" s="27">
        <v>1.6534570000000002</v>
      </c>
      <c r="I54" s="27">
        <v>0.90064372599999998</v>
      </c>
      <c r="J54" s="27">
        <v>0.91583372299999999</v>
      </c>
      <c r="K54" s="28">
        <v>0.6008144150000001</v>
      </c>
      <c r="L54" s="5">
        <v>0.40629685900000023</v>
      </c>
      <c r="M54" s="5">
        <v>0.31711900600000009</v>
      </c>
    </row>
    <row r="55" spans="1:14" ht="11.45" customHeight="1" x14ac:dyDescent="0.2">
      <c r="B55" s="50" t="s">
        <v>557</v>
      </c>
      <c r="C55" s="27">
        <v>1.9461931359999998</v>
      </c>
      <c r="D55" s="27">
        <v>9.6504949999999994</v>
      </c>
      <c r="E55" s="27">
        <v>5.4534736839999995</v>
      </c>
      <c r="F55" s="27">
        <v>6.1236998889999992</v>
      </c>
      <c r="G55" s="27">
        <v>11.870492586999999</v>
      </c>
      <c r="H55" s="27">
        <v>8.015429503</v>
      </c>
      <c r="I55" s="27">
        <v>8.0783677670000031</v>
      </c>
      <c r="J55" s="27">
        <v>6.2387175040000029</v>
      </c>
      <c r="K55" s="28">
        <v>20.497236088999998</v>
      </c>
      <c r="L55" s="5">
        <v>12.183417398000005</v>
      </c>
      <c r="M55" s="5">
        <v>15.046106965000005</v>
      </c>
    </row>
    <row r="56" spans="1:14" ht="11.45" customHeight="1" x14ac:dyDescent="0.2">
      <c r="B56" s="50" t="s">
        <v>558</v>
      </c>
      <c r="C56" s="27">
        <v>0</v>
      </c>
      <c r="D56" s="27">
        <v>7.0055554999999992E-2</v>
      </c>
      <c r="E56" s="27">
        <v>1.888888E-3</v>
      </c>
      <c r="F56" s="27">
        <v>9.8555550000000002E-3</v>
      </c>
      <c r="G56" s="27">
        <v>3.627777699999999E-2</v>
      </c>
      <c r="H56" s="27">
        <v>9.0111110999999994E-2</v>
      </c>
      <c r="I56" s="27">
        <v>0.127446842</v>
      </c>
      <c r="J56" s="27">
        <v>3.1372351999999999E-2</v>
      </c>
      <c r="K56" s="28">
        <v>7.4000204E-2</v>
      </c>
      <c r="L56" s="5">
        <v>0.19965490899999999</v>
      </c>
      <c r="M56" s="5">
        <v>0.17001924599999998</v>
      </c>
    </row>
    <row r="57" spans="1:14" ht="11.45" customHeight="1" x14ac:dyDescent="0.2">
      <c r="B57" s="50" t="s">
        <v>559</v>
      </c>
      <c r="C57" s="27">
        <v>0</v>
      </c>
      <c r="D57" s="27">
        <v>0</v>
      </c>
      <c r="E57" s="27">
        <v>0</v>
      </c>
      <c r="F57" s="27">
        <v>3.0952380000000002E-3</v>
      </c>
      <c r="G57" s="27">
        <v>0.17825785699999999</v>
      </c>
      <c r="H57" s="27">
        <v>1.0603989519999997</v>
      </c>
      <c r="I57" s="27">
        <v>1.3843231419999995</v>
      </c>
      <c r="J57" s="27">
        <v>0.81865205699999999</v>
      </c>
      <c r="K57" s="28">
        <v>0.52570165200000007</v>
      </c>
      <c r="L57" s="5">
        <v>0.37289438600000008</v>
      </c>
      <c r="M57" s="5">
        <v>0.5393207200000002</v>
      </c>
    </row>
    <row r="58" spans="1:14" ht="11.45" customHeight="1" x14ac:dyDescent="0.2">
      <c r="B58" s="50" t="s">
        <v>560</v>
      </c>
      <c r="C58" s="27">
        <v>0</v>
      </c>
      <c r="D58" s="27">
        <v>0</v>
      </c>
      <c r="E58" s="27">
        <v>0</v>
      </c>
      <c r="F58" s="27">
        <v>0</v>
      </c>
      <c r="G58" s="27">
        <v>0</v>
      </c>
      <c r="H58" s="27">
        <v>0</v>
      </c>
      <c r="I58" s="27">
        <v>0</v>
      </c>
      <c r="J58" s="27">
        <v>0</v>
      </c>
      <c r="K58" s="28">
        <v>1.2265296889999999</v>
      </c>
      <c r="L58" s="5">
        <v>0.82997134200000056</v>
      </c>
      <c r="M58" s="5">
        <v>2.1830246890000002</v>
      </c>
    </row>
    <row r="59" spans="1:14" ht="11.45" customHeight="1" x14ac:dyDescent="0.2">
      <c r="B59" s="50" t="s">
        <v>561</v>
      </c>
      <c r="C59" s="27">
        <v>13.634694444000001</v>
      </c>
      <c r="D59" s="27">
        <v>42.697099999999999</v>
      </c>
      <c r="E59" s="27">
        <v>33.129421052000005</v>
      </c>
      <c r="F59" s="27">
        <v>64.629774999999995</v>
      </c>
      <c r="G59" s="27">
        <v>106.28413157800001</v>
      </c>
      <c r="H59" s="27">
        <v>135.39907500000001</v>
      </c>
      <c r="I59" s="27">
        <v>226.52395215000007</v>
      </c>
      <c r="J59" s="27">
        <v>142.24776684200003</v>
      </c>
      <c r="K59" s="28">
        <v>167.32795000000004</v>
      </c>
      <c r="L59" s="5">
        <v>175.16835401400002</v>
      </c>
      <c r="M59" s="5">
        <v>374.00106000000017</v>
      </c>
    </row>
    <row r="60" spans="1:14" ht="11.45" customHeight="1" x14ac:dyDescent="0.2">
      <c r="B60" s="50" t="s">
        <v>562</v>
      </c>
      <c r="C60" s="5">
        <v>21.207894736000004</v>
      </c>
      <c r="D60" s="5">
        <v>31.136952380000004</v>
      </c>
      <c r="E60" s="5">
        <v>18.293650000000003</v>
      </c>
      <c r="F60" s="5">
        <v>35.59595238</v>
      </c>
      <c r="G60" s="5">
        <v>75.105214284999988</v>
      </c>
      <c r="H60" s="5">
        <v>39.479071427999997</v>
      </c>
      <c r="I60" s="5">
        <v>70.773090909000004</v>
      </c>
      <c r="J60" s="5">
        <v>74.223857142</v>
      </c>
      <c r="K60" s="5">
        <v>62.562340908999992</v>
      </c>
      <c r="L60" s="5">
        <v>70.996571427999967</v>
      </c>
      <c r="M60" s="5">
        <v>147.625045454</v>
      </c>
    </row>
    <row r="61" spans="1:14" ht="3" customHeight="1" x14ac:dyDescent="0.2">
      <c r="A61" s="85"/>
      <c r="B61" s="52"/>
      <c r="C61" s="53"/>
      <c r="D61" s="53"/>
      <c r="E61" s="53"/>
      <c r="F61" s="53"/>
      <c r="G61" s="53"/>
      <c r="H61" s="53"/>
      <c r="I61" s="53"/>
      <c r="J61" s="53"/>
      <c r="K61" s="54"/>
      <c r="L61" s="55"/>
      <c r="M61" s="55"/>
    </row>
    <row r="62" spans="1:14" ht="59.1" customHeight="1" x14ac:dyDescent="0.2">
      <c r="A62" s="147" t="s">
        <v>3</v>
      </c>
      <c r="B62" s="470" t="s">
        <v>493</v>
      </c>
      <c r="C62" s="470"/>
      <c r="D62" s="470"/>
      <c r="E62" s="470"/>
      <c r="F62" s="470"/>
      <c r="G62" s="470"/>
      <c r="H62" s="470"/>
      <c r="I62" s="470"/>
      <c r="J62" s="470"/>
      <c r="K62" s="470"/>
      <c r="L62" s="470"/>
      <c r="M62" s="470"/>
      <c r="N62" s="69"/>
    </row>
  </sheetData>
  <mergeCells count="1">
    <mergeCell ref="B62:M62"/>
  </mergeCells>
  <pageMargins left="0.59055118110236204" right="0.59055118110236204" top="0.59055118110236204" bottom="0.59055118110236204" header="0.511811023622047" footer="0.511811023622047"/>
  <pageSetup paperSize="9" orientation="portrait" r:id="rId1"/>
  <headerFooter differentOddEven="1" alignWithMargins="0"/>
  <ignoredErrors>
    <ignoredError sqref="C4:M4" numberStoredAsText="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C9CBB-AEEA-4B23-8EED-A6972B46C62F}">
  <sheetPr codeName="Sheet15">
    <pageSetUpPr fitToPage="1"/>
  </sheetPr>
  <dimension ref="A1:P48"/>
  <sheetViews>
    <sheetView showGridLines="0" zoomScaleNormal="100" zoomScaleSheetLayoutView="100" workbookViewId="0"/>
  </sheetViews>
  <sheetFormatPr defaultColWidth="9.140625" defaultRowHeight="15" x14ac:dyDescent="0.25"/>
  <cols>
    <col min="1" max="1" width="1.7109375" style="120" customWidth="1"/>
    <col min="2" max="2" width="10.7109375" style="120" customWidth="1"/>
    <col min="3" max="3" width="8.7109375" style="120" customWidth="1"/>
    <col min="4" max="4" width="5.7109375" style="120" customWidth="1"/>
    <col min="5" max="5" width="8.7109375" style="120" customWidth="1"/>
    <col min="6" max="6" width="5.7109375" style="120" customWidth="1"/>
    <col min="7" max="7" width="8.7109375" style="120" customWidth="1"/>
    <col min="8" max="8" width="5.7109375" style="120" customWidth="1"/>
    <col min="9" max="9" width="8.7109375" style="120" customWidth="1"/>
    <col min="10" max="10" width="5.7109375" style="120" customWidth="1"/>
    <col min="11" max="11" width="8.7109375" style="120" customWidth="1"/>
    <col min="12" max="12" width="5.7109375" style="120" customWidth="1"/>
    <col min="13" max="13" width="8.7109375" style="120" customWidth="1"/>
    <col min="14" max="14" width="5.5703125" style="120" customWidth="1"/>
    <col min="15" max="15" width="0.7109375" style="120" customWidth="1"/>
    <col min="16" max="16" width="1.7109375" style="120" customWidth="1"/>
    <col min="17" max="16384" width="9.140625" style="105"/>
  </cols>
  <sheetData>
    <row r="1" spans="1:16" ht="16.5" customHeight="1" x14ac:dyDescent="0.3">
      <c r="A1" s="101"/>
      <c r="B1" s="75" t="s">
        <v>306</v>
      </c>
      <c r="C1" s="75"/>
      <c r="D1" s="75"/>
      <c r="E1" s="75"/>
      <c r="F1" s="75"/>
      <c r="G1" s="75"/>
      <c r="H1" s="75"/>
      <c r="I1" s="75"/>
      <c r="J1" s="75"/>
      <c r="K1" s="75"/>
      <c r="L1" s="75"/>
      <c r="M1" s="75"/>
      <c r="N1" s="75"/>
      <c r="O1" s="103"/>
      <c r="P1" s="104"/>
    </row>
    <row r="2" spans="1:16" s="111" customFormat="1" ht="21" customHeight="1" x14ac:dyDescent="0.2">
      <c r="A2" s="106"/>
      <c r="B2" s="61" t="s">
        <v>495</v>
      </c>
      <c r="C2" s="61"/>
      <c r="D2" s="61"/>
      <c r="E2" s="61"/>
      <c r="F2" s="61"/>
      <c r="G2" s="61"/>
      <c r="H2" s="61"/>
      <c r="I2" s="61"/>
      <c r="J2" s="61"/>
      <c r="K2" s="61"/>
      <c r="L2" s="61"/>
      <c r="M2" s="107"/>
      <c r="N2" s="108" t="s">
        <v>259</v>
      </c>
      <c r="O2" s="109"/>
      <c r="P2" s="110"/>
    </row>
    <row r="3" spans="1:16" ht="15" customHeight="1" x14ac:dyDescent="0.2">
      <c r="A3" s="471" t="s">
        <v>254</v>
      </c>
      <c r="B3" s="472"/>
      <c r="C3" s="78" t="s">
        <v>500</v>
      </c>
      <c r="D3" s="129"/>
      <c r="E3" s="78" t="s">
        <v>501</v>
      </c>
      <c r="F3" s="129"/>
      <c r="G3" s="78" t="s">
        <v>502</v>
      </c>
      <c r="H3" s="129"/>
      <c r="I3" s="78" t="s">
        <v>503</v>
      </c>
      <c r="J3" s="129"/>
      <c r="K3" s="78" t="s">
        <v>504</v>
      </c>
      <c r="L3" s="62"/>
      <c r="M3" s="78" t="s">
        <v>505</v>
      </c>
      <c r="N3" s="62"/>
      <c r="O3" s="113"/>
      <c r="P3" s="114"/>
    </row>
    <row r="4" spans="1:16" ht="15" customHeight="1" x14ac:dyDescent="0.2">
      <c r="A4" s="473"/>
      <c r="B4" s="474"/>
      <c r="C4" s="63" t="s">
        <v>255</v>
      </c>
      <c r="D4" s="64" t="s">
        <v>256</v>
      </c>
      <c r="E4" s="63" t="s">
        <v>255</v>
      </c>
      <c r="F4" s="64" t="s">
        <v>256</v>
      </c>
      <c r="G4" s="63" t="s">
        <v>255</v>
      </c>
      <c r="H4" s="64" t="s">
        <v>256</v>
      </c>
      <c r="I4" s="63" t="s">
        <v>255</v>
      </c>
      <c r="J4" s="65" t="s">
        <v>256</v>
      </c>
      <c r="K4" s="63" t="s">
        <v>255</v>
      </c>
      <c r="L4" s="65" t="s">
        <v>256</v>
      </c>
      <c r="M4" s="63" t="s">
        <v>255</v>
      </c>
      <c r="N4" s="65" t="s">
        <v>256</v>
      </c>
      <c r="O4" s="115"/>
      <c r="P4" s="114"/>
    </row>
    <row r="5" spans="1:16" ht="15" customHeight="1" x14ac:dyDescent="0.2">
      <c r="A5" s="71"/>
      <c r="B5" s="21" t="s">
        <v>21</v>
      </c>
      <c r="C5" s="18">
        <v>981.19794334100004</v>
      </c>
      <c r="D5" s="19">
        <v>83.015033779305639</v>
      </c>
      <c r="E5" s="18">
        <v>1325.0724522839998</v>
      </c>
      <c r="F5" s="19">
        <v>86.801122095110401</v>
      </c>
      <c r="G5" s="18">
        <v>1113.6912082930007</v>
      </c>
      <c r="H5" s="19">
        <v>89.863811496610637</v>
      </c>
      <c r="I5" s="18">
        <v>1702.2258090090002</v>
      </c>
      <c r="J5" s="19">
        <v>88.008564872909787</v>
      </c>
      <c r="K5" s="18">
        <v>2845.4449969640018</v>
      </c>
      <c r="L5" s="19">
        <v>85.596929937101351</v>
      </c>
      <c r="M5" s="18">
        <v>3371.3539399290007</v>
      </c>
      <c r="N5" s="20">
        <v>84.860678216909562</v>
      </c>
      <c r="O5" s="70"/>
      <c r="P5" s="114"/>
    </row>
    <row r="6" spans="1:16" ht="12" customHeight="1" x14ac:dyDescent="0.2">
      <c r="A6" s="71"/>
      <c r="B6" s="21" t="s">
        <v>23</v>
      </c>
      <c r="C6" s="18">
        <v>0</v>
      </c>
      <c r="D6" s="19">
        <v>0</v>
      </c>
      <c r="E6" s="18">
        <v>0</v>
      </c>
      <c r="F6" s="19">
        <v>0</v>
      </c>
      <c r="G6" s="18">
        <v>469.85067233000018</v>
      </c>
      <c r="H6" s="19">
        <v>37.912279396130941</v>
      </c>
      <c r="I6" s="18">
        <v>723.55442155800029</v>
      </c>
      <c r="J6" s="19">
        <v>37.409247299475823</v>
      </c>
      <c r="K6" s="18">
        <v>1231.1942622460003</v>
      </c>
      <c r="L6" s="19">
        <v>37.036895500308745</v>
      </c>
      <c r="M6" s="18">
        <v>1551.089460979</v>
      </c>
      <c r="N6" s="20">
        <v>39.042623817940225</v>
      </c>
      <c r="O6" s="70"/>
      <c r="P6" s="116"/>
    </row>
    <row r="7" spans="1:16" ht="12" customHeight="1" x14ac:dyDescent="0.2">
      <c r="A7" s="71"/>
      <c r="B7" s="21" t="s">
        <v>24</v>
      </c>
      <c r="C7" s="18">
        <v>290.79835149999997</v>
      </c>
      <c r="D7" s="19">
        <v>24.603226226238828</v>
      </c>
      <c r="E7" s="18">
        <v>331.63638931299977</v>
      </c>
      <c r="F7" s="19">
        <v>21.724405084658365</v>
      </c>
      <c r="G7" s="18">
        <v>291.65905705299991</v>
      </c>
      <c r="H7" s="19">
        <v>23.533987095455743</v>
      </c>
      <c r="I7" s="18">
        <v>402.89133123699952</v>
      </c>
      <c r="J7" s="19">
        <v>20.830307985135821</v>
      </c>
      <c r="K7" s="18">
        <v>573.41384203499979</v>
      </c>
      <c r="L7" s="19">
        <v>17.249486289140499</v>
      </c>
      <c r="M7" s="18">
        <v>754.28581592100011</v>
      </c>
      <c r="N7" s="20">
        <v>18.986201700851105</v>
      </c>
      <c r="O7" s="70"/>
      <c r="P7" s="116"/>
    </row>
    <row r="8" spans="1:16" ht="12" customHeight="1" x14ac:dyDescent="0.2">
      <c r="A8" s="71"/>
      <c r="B8" s="21" t="s">
        <v>25</v>
      </c>
      <c r="C8" s="18">
        <v>109.51664520599986</v>
      </c>
      <c r="D8" s="19">
        <v>9.2657430265451453</v>
      </c>
      <c r="E8" s="18">
        <v>168.18069301899999</v>
      </c>
      <c r="F8" s="19">
        <v>11.016962011110984</v>
      </c>
      <c r="G8" s="18">
        <v>161.68057505100006</v>
      </c>
      <c r="H8" s="19">
        <v>13.04601545819529</v>
      </c>
      <c r="I8" s="18">
        <v>319.08118913300007</v>
      </c>
      <c r="J8" s="19">
        <v>16.497151779108265</v>
      </c>
      <c r="K8" s="18">
        <v>494.20704390600037</v>
      </c>
      <c r="L8" s="19">
        <v>14.866780330239877</v>
      </c>
      <c r="M8" s="18">
        <v>511.65264765000074</v>
      </c>
      <c r="N8" s="20">
        <v>12.878858602419808</v>
      </c>
      <c r="O8" s="70"/>
      <c r="P8" s="116"/>
    </row>
    <row r="9" spans="1:16" ht="12" customHeight="1" x14ac:dyDescent="0.2">
      <c r="A9" s="71"/>
      <c r="B9" s="21" t="s">
        <v>31</v>
      </c>
      <c r="C9" s="18">
        <v>0</v>
      </c>
      <c r="D9" s="19">
        <v>0</v>
      </c>
      <c r="E9" s="18">
        <v>0.21134090900000002</v>
      </c>
      <c r="F9" s="19">
        <v>1.3844245281969574E-2</v>
      </c>
      <c r="G9" s="18">
        <v>9.5398127999999999E-2</v>
      </c>
      <c r="H9" s="19">
        <v>7.6976807645464558E-3</v>
      </c>
      <c r="I9" s="18">
        <v>1.8554397450000011</v>
      </c>
      <c r="J9" s="19">
        <v>9.5930039540802425E-2</v>
      </c>
      <c r="K9" s="18">
        <v>15.007703753999998</v>
      </c>
      <c r="L9" s="19">
        <v>0.45146308156318316</v>
      </c>
      <c r="M9" s="18">
        <v>34.255513579000016</v>
      </c>
      <c r="N9" s="20">
        <v>0.86224886700674197</v>
      </c>
      <c r="O9" s="70"/>
      <c r="P9" s="116"/>
    </row>
    <row r="10" spans="1:16" ht="12" customHeight="1" x14ac:dyDescent="0.2">
      <c r="A10" s="71"/>
      <c r="B10" s="21" t="s">
        <v>26</v>
      </c>
      <c r="C10" s="18">
        <v>85.139167657000044</v>
      </c>
      <c r="D10" s="19">
        <v>7.2032671154218981</v>
      </c>
      <c r="E10" s="18">
        <v>107.746477876</v>
      </c>
      <c r="F10" s="19">
        <v>7.0581160790959396</v>
      </c>
      <c r="G10" s="18">
        <v>74.10905642100002</v>
      </c>
      <c r="H10" s="19">
        <v>5.9798642808863081</v>
      </c>
      <c r="I10" s="18">
        <v>116.61601503500002</v>
      </c>
      <c r="J10" s="19">
        <v>6.0292871075683232</v>
      </c>
      <c r="K10" s="18">
        <v>226.82074939499986</v>
      </c>
      <c r="L10" s="19">
        <v>6.8232419937689803</v>
      </c>
      <c r="M10" s="18">
        <v>250.45384480100006</v>
      </c>
      <c r="N10" s="20">
        <v>6.3041981086960766</v>
      </c>
      <c r="O10" s="70"/>
      <c r="P10" s="116"/>
    </row>
    <row r="11" spans="1:16" ht="12" customHeight="1" x14ac:dyDescent="0.2">
      <c r="A11" s="71"/>
      <c r="B11" s="21" t="s">
        <v>28</v>
      </c>
      <c r="C11" s="18">
        <v>31.198217243000016</v>
      </c>
      <c r="D11" s="19">
        <v>2.6395500274521826</v>
      </c>
      <c r="E11" s="18">
        <v>46.301589324999995</v>
      </c>
      <c r="F11" s="19">
        <v>3.0330642685005382</v>
      </c>
      <c r="G11" s="18">
        <v>53.585954078000015</v>
      </c>
      <c r="H11" s="19">
        <v>4.3238539015785555</v>
      </c>
      <c r="I11" s="18">
        <v>116.47445013300003</v>
      </c>
      <c r="J11" s="19">
        <v>6.0219679118450209</v>
      </c>
      <c r="K11" s="18">
        <v>219.96755150699994</v>
      </c>
      <c r="L11" s="19">
        <v>6.617083484259882</v>
      </c>
      <c r="M11" s="18">
        <v>301.33907506499997</v>
      </c>
      <c r="N11" s="20">
        <v>7.5850351932525513</v>
      </c>
      <c r="O11" s="70"/>
      <c r="P11" s="116"/>
    </row>
    <row r="12" spans="1:16" ht="12" customHeight="1" x14ac:dyDescent="0.2">
      <c r="A12" s="71"/>
      <c r="B12" s="21" t="s">
        <v>27</v>
      </c>
      <c r="C12" s="18">
        <v>40.388541834000023</v>
      </c>
      <c r="D12" s="19">
        <v>3.4171047619911064</v>
      </c>
      <c r="E12" s="18">
        <v>53.822718830000007</v>
      </c>
      <c r="F12" s="19">
        <v>3.5257486340470052</v>
      </c>
      <c r="G12" s="18">
        <v>55.615776690000033</v>
      </c>
      <c r="H12" s="19">
        <v>4.4876404118949225</v>
      </c>
      <c r="I12" s="18">
        <v>81.22347175000003</v>
      </c>
      <c r="J12" s="19">
        <v>4.1994200445559322</v>
      </c>
      <c r="K12" s="18">
        <v>142.598668747</v>
      </c>
      <c r="L12" s="19">
        <v>4.2896658592537555</v>
      </c>
      <c r="M12" s="18">
        <v>209.8767108819998</v>
      </c>
      <c r="N12" s="20">
        <v>5.2828271207133541</v>
      </c>
      <c r="O12" s="70"/>
      <c r="P12" s="116"/>
    </row>
    <row r="13" spans="1:16" ht="12" customHeight="1" x14ac:dyDescent="0.2">
      <c r="A13" s="71"/>
      <c r="B13" s="21" t="s">
        <v>34</v>
      </c>
      <c r="C13" s="18">
        <v>13.102867908999988</v>
      </c>
      <c r="D13" s="19">
        <v>1.1085785793309479</v>
      </c>
      <c r="E13" s="18">
        <v>15.096352631000009</v>
      </c>
      <c r="F13" s="19">
        <v>0.98891222563384917</v>
      </c>
      <c r="G13" s="18">
        <v>27.741045689000007</v>
      </c>
      <c r="H13" s="19">
        <v>2.2384266679595615</v>
      </c>
      <c r="I13" s="18">
        <v>34.021723083000012</v>
      </c>
      <c r="J13" s="19">
        <v>1.7589928475949619</v>
      </c>
      <c r="K13" s="18">
        <v>89.915758724000014</v>
      </c>
      <c r="L13" s="19">
        <v>2.7048538657227499</v>
      </c>
      <c r="M13" s="18">
        <v>93.993706035999949</v>
      </c>
      <c r="N13" s="20">
        <v>2.3659247247424164</v>
      </c>
      <c r="O13" s="70"/>
      <c r="P13" s="116"/>
    </row>
    <row r="14" spans="1:16" ht="12" customHeight="1" x14ac:dyDescent="0.2">
      <c r="A14" s="71"/>
      <c r="B14" s="21" t="s">
        <v>46</v>
      </c>
      <c r="C14" s="18">
        <v>5.3945263150000029</v>
      </c>
      <c r="D14" s="19">
        <v>0.4564081970435227</v>
      </c>
      <c r="E14" s="18">
        <v>16.893549999999998</v>
      </c>
      <c r="F14" s="19">
        <v>1.1066406924710304</v>
      </c>
      <c r="G14" s="18">
        <v>13.066310083999998</v>
      </c>
      <c r="H14" s="19">
        <v>1.0543213573038475</v>
      </c>
      <c r="I14" s="18">
        <v>17.520782332000003</v>
      </c>
      <c r="J14" s="19">
        <v>0.90586037429879018</v>
      </c>
      <c r="K14" s="18">
        <v>38.80308359</v>
      </c>
      <c r="L14" s="19">
        <v>1.1672778180356922</v>
      </c>
      <c r="M14" s="18">
        <v>56.312766151000019</v>
      </c>
      <c r="N14" s="20">
        <v>1.417454118728551</v>
      </c>
      <c r="O14" s="70"/>
      <c r="P14" s="116"/>
    </row>
    <row r="15" spans="1:16" ht="12" customHeight="1" x14ac:dyDescent="0.2">
      <c r="A15" s="71"/>
      <c r="B15" s="21" t="s">
        <v>36</v>
      </c>
      <c r="C15" s="18">
        <v>0</v>
      </c>
      <c r="D15" s="19">
        <v>0</v>
      </c>
      <c r="E15" s="18">
        <v>1.337305</v>
      </c>
      <c r="F15" s="19">
        <v>8.7602435914592935E-2</v>
      </c>
      <c r="G15" s="18">
        <v>2.8413636610000004</v>
      </c>
      <c r="H15" s="19">
        <v>0.22926980703815281</v>
      </c>
      <c r="I15" s="18">
        <v>6.2622302229999987</v>
      </c>
      <c r="J15" s="19">
        <v>0.32377014372191187</v>
      </c>
      <c r="K15" s="18">
        <v>23.62443562399999</v>
      </c>
      <c r="L15" s="19">
        <v>0.71067237745543788</v>
      </c>
      <c r="M15" s="18">
        <v>37.734380410000021</v>
      </c>
      <c r="N15" s="20">
        <v>0.94981576267097712</v>
      </c>
      <c r="O15" s="70"/>
      <c r="P15" s="117"/>
    </row>
    <row r="16" spans="1:16" ht="12" customHeight="1" x14ac:dyDescent="0.2">
      <c r="A16" s="71"/>
      <c r="B16" s="21" t="s">
        <v>38</v>
      </c>
      <c r="C16" s="18">
        <v>0</v>
      </c>
      <c r="D16" s="19">
        <v>0</v>
      </c>
      <c r="E16" s="18">
        <v>2.2949045449999996</v>
      </c>
      <c r="F16" s="19">
        <v>0.15033162093424501</v>
      </c>
      <c r="G16" s="18">
        <v>9.9612560190000039</v>
      </c>
      <c r="H16" s="19">
        <v>0.80377435549027698</v>
      </c>
      <c r="I16" s="18">
        <v>22.075788635000009</v>
      </c>
      <c r="J16" s="19">
        <v>1.1413635405605405</v>
      </c>
      <c r="K16" s="18">
        <v>38.424615266999993</v>
      </c>
      <c r="L16" s="19">
        <v>1.155892700220444</v>
      </c>
      <c r="M16" s="18">
        <v>60.256405935000011</v>
      </c>
      <c r="N16" s="20">
        <v>1.5167198596375204</v>
      </c>
      <c r="O16" s="70"/>
      <c r="P16" s="117"/>
    </row>
    <row r="17" spans="1:16" ht="12" customHeight="1" x14ac:dyDescent="0.2">
      <c r="A17" s="71"/>
      <c r="B17" s="21" t="s">
        <v>29</v>
      </c>
      <c r="C17" s="18">
        <v>7.3239722220000036</v>
      </c>
      <c r="D17" s="19">
        <v>0.61965050531778954</v>
      </c>
      <c r="E17" s="18">
        <v>5.0474750000000004</v>
      </c>
      <c r="F17" s="19">
        <v>0.33064342481184922</v>
      </c>
      <c r="G17" s="18">
        <v>30.972065763</v>
      </c>
      <c r="H17" s="19">
        <v>2.4991378747192292</v>
      </c>
      <c r="I17" s="18">
        <v>42.405040395999997</v>
      </c>
      <c r="J17" s="19">
        <v>2.1924275433248317</v>
      </c>
      <c r="K17" s="18">
        <v>89.766053812999999</v>
      </c>
      <c r="L17" s="19">
        <v>2.7003504292508516</v>
      </c>
      <c r="M17" s="18">
        <v>87.016278073000052</v>
      </c>
      <c r="N17" s="20">
        <v>2.1902952062462742</v>
      </c>
      <c r="O17" s="70"/>
      <c r="P17" s="117"/>
    </row>
    <row r="18" spans="1:16" ht="12" customHeight="1" x14ac:dyDescent="0.2">
      <c r="A18" s="71"/>
      <c r="B18" s="21" t="s">
        <v>39</v>
      </c>
      <c r="C18" s="18">
        <v>0</v>
      </c>
      <c r="D18" s="19">
        <v>0</v>
      </c>
      <c r="E18" s="18">
        <v>6.9920550000000015</v>
      </c>
      <c r="F18" s="19">
        <v>0.45802644127466002</v>
      </c>
      <c r="G18" s="18">
        <v>10.255445429000003</v>
      </c>
      <c r="H18" s="19">
        <v>0.8275125169192965</v>
      </c>
      <c r="I18" s="18">
        <v>21.403527115000003</v>
      </c>
      <c r="J18" s="19">
        <v>1.106606241451719</v>
      </c>
      <c r="K18" s="18">
        <v>43.564130710000015</v>
      </c>
      <c r="L18" s="19">
        <v>1.3105000617243603</v>
      </c>
      <c r="M18" s="18">
        <v>49.935398562999993</v>
      </c>
      <c r="N18" s="20">
        <v>1.2569287783462781</v>
      </c>
      <c r="O18" s="70"/>
      <c r="P18" s="117"/>
    </row>
    <row r="19" spans="1:16" ht="12" customHeight="1" x14ac:dyDescent="0.2">
      <c r="A19" s="71"/>
      <c r="B19" s="21" t="s">
        <v>41</v>
      </c>
      <c r="C19" s="18">
        <v>2.8018039110000008</v>
      </c>
      <c r="D19" s="19">
        <v>0.23704885226591027</v>
      </c>
      <c r="E19" s="18">
        <v>3.2855999999999987</v>
      </c>
      <c r="F19" s="19">
        <v>0.21522880976365633</v>
      </c>
      <c r="G19" s="18">
        <v>6.8803346170000017</v>
      </c>
      <c r="H19" s="19">
        <v>0.5551746197254942</v>
      </c>
      <c r="I19" s="18">
        <v>20.509768129000015</v>
      </c>
      <c r="J19" s="19">
        <v>1.0603970691528222</v>
      </c>
      <c r="K19" s="18">
        <v>63.019610675999999</v>
      </c>
      <c r="L19" s="19">
        <v>1.8957615436082949</v>
      </c>
      <c r="M19" s="18">
        <v>63.24890891200004</v>
      </c>
      <c r="N19" s="20">
        <v>1.5920444433861172</v>
      </c>
      <c r="O19" s="70"/>
      <c r="P19" s="117"/>
    </row>
    <row r="20" spans="1:16" ht="12" customHeight="1" x14ac:dyDescent="0.2">
      <c r="A20" s="71"/>
      <c r="B20" s="21" t="s">
        <v>40</v>
      </c>
      <c r="C20" s="18">
        <v>2.5313823520000001</v>
      </c>
      <c r="D20" s="19">
        <v>0.21416962080462321</v>
      </c>
      <c r="E20" s="18">
        <v>3.5185947360000065</v>
      </c>
      <c r="F20" s="19">
        <v>0.23049152577001106</v>
      </c>
      <c r="G20" s="18">
        <v>18.06122744</v>
      </c>
      <c r="H20" s="19">
        <v>1.457361543289263</v>
      </c>
      <c r="I20" s="18">
        <v>26.673408407000014</v>
      </c>
      <c r="J20" s="19">
        <v>1.3790699105518418</v>
      </c>
      <c r="K20" s="18">
        <v>69.937940308999998</v>
      </c>
      <c r="L20" s="19">
        <v>2.1038793520739367</v>
      </c>
      <c r="M20" s="18">
        <v>52.473639123000041</v>
      </c>
      <c r="N20" s="20">
        <v>1.3208190785749776</v>
      </c>
      <c r="O20" s="70"/>
      <c r="P20" s="118"/>
    </row>
    <row r="21" spans="1:16" ht="12" customHeight="1" x14ac:dyDescent="0.2">
      <c r="A21" s="71"/>
      <c r="B21" s="21" t="s">
        <v>47</v>
      </c>
      <c r="C21" s="18">
        <v>0</v>
      </c>
      <c r="D21" s="19">
        <v>0</v>
      </c>
      <c r="E21" s="18">
        <v>1.6870952380000008</v>
      </c>
      <c r="F21" s="19">
        <v>0.11051603969828125</v>
      </c>
      <c r="G21" s="18">
        <v>3.3330666650000005</v>
      </c>
      <c r="H21" s="19">
        <v>0.26894535240902745</v>
      </c>
      <c r="I21" s="18">
        <v>8.0811868000000011</v>
      </c>
      <c r="J21" s="19">
        <v>0.41781392866552525</v>
      </c>
      <c r="K21" s="18">
        <v>12.082243096999999</v>
      </c>
      <c r="L21" s="19">
        <v>0.36345911341122267</v>
      </c>
      <c r="M21" s="18">
        <v>19.01438042800001</v>
      </c>
      <c r="N21" s="20">
        <v>0.4786128207673126</v>
      </c>
      <c r="O21" s="70"/>
      <c r="P21" s="119"/>
    </row>
    <row r="22" spans="1:16" ht="12" customHeight="1" x14ac:dyDescent="0.2">
      <c r="A22" s="71"/>
      <c r="B22" s="21" t="s">
        <v>30</v>
      </c>
      <c r="C22" s="18">
        <v>0</v>
      </c>
      <c r="D22" s="19">
        <v>0</v>
      </c>
      <c r="E22" s="18">
        <v>3.4180000000000001</v>
      </c>
      <c r="F22" s="19">
        <v>0.22390189669228688</v>
      </c>
      <c r="G22" s="18">
        <v>5.8925553429999988</v>
      </c>
      <c r="H22" s="19">
        <v>0.47547064988357574</v>
      </c>
      <c r="I22" s="18">
        <v>5.1434939820000007</v>
      </c>
      <c r="J22" s="19">
        <v>0.26592918600605875</v>
      </c>
      <c r="K22" s="18">
        <v>13.099514045999999</v>
      </c>
      <c r="L22" s="19">
        <v>0.39406074874120028</v>
      </c>
      <c r="M22" s="18">
        <v>27.213220181000004</v>
      </c>
      <c r="N22" s="20">
        <v>0.68498661433168428</v>
      </c>
      <c r="O22" s="70"/>
      <c r="P22" s="119"/>
    </row>
    <row r="23" spans="1:16" ht="12" customHeight="1" x14ac:dyDescent="0.25">
      <c r="A23" s="71"/>
      <c r="B23" s="21" t="s">
        <v>45</v>
      </c>
      <c r="C23" s="18">
        <v>3.5684520580000028</v>
      </c>
      <c r="D23" s="19">
        <v>0.30191172958028817</v>
      </c>
      <c r="E23" s="18">
        <v>6.1476842100000022</v>
      </c>
      <c r="F23" s="19">
        <v>0.40271449821071492</v>
      </c>
      <c r="G23" s="18">
        <v>11.694102831000013</v>
      </c>
      <c r="H23" s="19">
        <v>0.94359787039864207</v>
      </c>
      <c r="I23" s="18">
        <v>13.997330457000006</v>
      </c>
      <c r="J23" s="19">
        <v>0.72369068724766805</v>
      </c>
      <c r="K23" s="18">
        <v>30.293664313999997</v>
      </c>
      <c r="L23" s="19">
        <v>0.91129670915804739</v>
      </c>
      <c r="M23" s="18">
        <v>28.672360535000013</v>
      </c>
      <c r="N23" s="20">
        <v>0.72171477822678387</v>
      </c>
      <c r="O23" s="70"/>
    </row>
    <row r="24" spans="1:16" ht="12" customHeight="1" x14ac:dyDescent="0.25">
      <c r="A24" s="71"/>
      <c r="B24" s="21" t="s">
        <v>43</v>
      </c>
      <c r="C24" s="18">
        <v>0</v>
      </c>
      <c r="D24" s="19">
        <v>0</v>
      </c>
      <c r="E24" s="18">
        <v>0.90971428499999996</v>
      </c>
      <c r="F24" s="19">
        <v>5.9592379713156111E-2</v>
      </c>
      <c r="G24" s="18">
        <v>5.6004029099999988</v>
      </c>
      <c r="H24" s="19">
        <v>0.4518968522528764</v>
      </c>
      <c r="I24" s="18">
        <v>7.2958725290000022</v>
      </c>
      <c r="J24" s="19">
        <v>0.37721157050649684</v>
      </c>
      <c r="K24" s="18">
        <v>25.355342347000004</v>
      </c>
      <c r="L24" s="19">
        <v>0.76274166772615903</v>
      </c>
      <c r="M24" s="18">
        <v>32.001842487999994</v>
      </c>
      <c r="N24" s="20">
        <v>0.80552149258454397</v>
      </c>
      <c r="O24" s="70"/>
    </row>
    <row r="25" spans="1:16" ht="12" customHeight="1" x14ac:dyDescent="0.25">
      <c r="A25" s="71"/>
      <c r="B25" s="21" t="s">
        <v>33</v>
      </c>
      <c r="C25" s="18">
        <v>6.1187647050000029</v>
      </c>
      <c r="D25" s="19">
        <v>0.51768296307635897</v>
      </c>
      <c r="E25" s="18">
        <v>4.0268578940000026</v>
      </c>
      <c r="F25" s="19">
        <v>0.26378616740108496</v>
      </c>
      <c r="G25" s="18">
        <v>14.750428613000002</v>
      </c>
      <c r="H25" s="19">
        <v>1.1902129840860798</v>
      </c>
      <c r="I25" s="18">
        <v>16.777704468000003</v>
      </c>
      <c r="J25" s="19">
        <v>0.86744172499071748</v>
      </c>
      <c r="K25" s="18">
        <v>27.987371440999993</v>
      </c>
      <c r="L25" s="19">
        <v>0.84191860145424391</v>
      </c>
      <c r="M25" s="18">
        <v>22.526144459000001</v>
      </c>
      <c r="N25" s="20">
        <v>0.56700777505522804</v>
      </c>
      <c r="O25" s="70"/>
    </row>
    <row r="26" spans="1:16" ht="12" customHeight="1" x14ac:dyDescent="0.25">
      <c r="A26" s="71"/>
      <c r="B26" s="21" t="s">
        <v>37</v>
      </c>
      <c r="C26" s="18">
        <v>0</v>
      </c>
      <c r="D26" s="19">
        <v>0</v>
      </c>
      <c r="E26" s="18">
        <v>1.060947368000001</v>
      </c>
      <c r="F26" s="19">
        <v>6.9499159738411309E-2</v>
      </c>
      <c r="G26" s="18">
        <v>0.5645342419999998</v>
      </c>
      <c r="H26" s="19">
        <v>4.5552302405464526E-2</v>
      </c>
      <c r="I26" s="18">
        <v>2.0829281930000003</v>
      </c>
      <c r="J26" s="19">
        <v>0.10769165878525581</v>
      </c>
      <c r="K26" s="18">
        <v>3.667915594000001</v>
      </c>
      <c r="L26" s="19">
        <v>0.11033856372195112</v>
      </c>
      <c r="M26" s="18">
        <v>6.0175454770000014</v>
      </c>
      <c r="N26" s="20">
        <v>0.15146822299828619</v>
      </c>
      <c r="O26" s="70"/>
    </row>
    <row r="27" spans="1:16" ht="12" customHeight="1" x14ac:dyDescent="0.25">
      <c r="A27" s="71"/>
      <c r="B27" s="21" t="s">
        <v>49</v>
      </c>
      <c r="C27" s="18">
        <v>0</v>
      </c>
      <c r="D27" s="19">
        <v>0</v>
      </c>
      <c r="E27" s="18">
        <v>0</v>
      </c>
      <c r="F27" s="19">
        <v>0</v>
      </c>
      <c r="G27" s="18">
        <v>0.43401633099999998</v>
      </c>
      <c r="H27" s="19">
        <v>3.5020804209467592E-2</v>
      </c>
      <c r="I27" s="18">
        <v>2.0422607539999991</v>
      </c>
      <c r="J27" s="19">
        <v>0.10558906879719167</v>
      </c>
      <c r="K27" s="18">
        <v>5.9403264399999971</v>
      </c>
      <c r="L27" s="19">
        <v>0.17869742927054136</v>
      </c>
      <c r="M27" s="18">
        <v>29.283639954000016</v>
      </c>
      <c r="N27" s="20">
        <v>0.73710135198933313</v>
      </c>
      <c r="O27" s="70"/>
    </row>
    <row r="28" spans="1:16" ht="12" customHeight="1" x14ac:dyDescent="0.25">
      <c r="A28" s="71"/>
      <c r="B28" s="21" t="s">
        <v>48</v>
      </c>
      <c r="C28" s="18">
        <v>0</v>
      </c>
      <c r="D28" s="19">
        <v>0</v>
      </c>
      <c r="E28" s="18">
        <v>2.1809833329999995</v>
      </c>
      <c r="F28" s="19">
        <v>0.14286901840636787</v>
      </c>
      <c r="G28" s="18">
        <v>1.8741158379999983</v>
      </c>
      <c r="H28" s="19">
        <v>0.15122252122918439</v>
      </c>
      <c r="I28" s="18">
        <v>3.8713022919999993</v>
      </c>
      <c r="J28" s="19">
        <v>0.20015426690450613</v>
      </c>
      <c r="K28" s="18">
        <v>6.4987299520000033</v>
      </c>
      <c r="L28" s="19">
        <v>0.19549537347409979</v>
      </c>
      <c r="M28" s="18">
        <v>7.6504222830000037</v>
      </c>
      <c r="N28" s="20">
        <v>0.1925695240395941</v>
      </c>
      <c r="O28" s="70"/>
    </row>
    <row r="29" spans="1:16" ht="12" customHeight="1" x14ac:dyDescent="0.25">
      <c r="A29" s="71"/>
      <c r="B29" s="21" t="s">
        <v>67</v>
      </c>
      <c r="C29" s="18">
        <v>0</v>
      </c>
      <c r="D29" s="19">
        <v>0</v>
      </c>
      <c r="E29" s="18">
        <v>0</v>
      </c>
      <c r="F29" s="19">
        <v>0</v>
      </c>
      <c r="G29" s="18">
        <v>1.2417499999999999</v>
      </c>
      <c r="H29" s="19">
        <v>0.10019688320692793</v>
      </c>
      <c r="I29" s="18">
        <v>2.1591315779999993</v>
      </c>
      <c r="J29" s="19">
        <v>0.11163153005075623</v>
      </c>
      <c r="K29" s="18">
        <v>5.1317878470000018</v>
      </c>
      <c r="L29" s="19">
        <v>0.15437489927248962</v>
      </c>
      <c r="M29" s="18">
        <v>5.9660592410000026</v>
      </c>
      <c r="N29" s="20">
        <v>0.15017225793984212</v>
      </c>
      <c r="O29" s="70"/>
    </row>
    <row r="30" spans="1:16" ht="12" customHeight="1" x14ac:dyDescent="0.25">
      <c r="A30" s="71"/>
      <c r="B30" s="21" t="s">
        <v>35</v>
      </c>
      <c r="C30" s="18">
        <v>0</v>
      </c>
      <c r="D30" s="19">
        <v>0</v>
      </c>
      <c r="E30" s="18">
        <v>0.55709523800000016</v>
      </c>
      <c r="F30" s="19">
        <v>3.649346999018168E-2</v>
      </c>
      <c r="G30" s="18">
        <v>0.19843645799999995</v>
      </c>
      <c r="H30" s="19">
        <v>1.6011849894280217E-2</v>
      </c>
      <c r="I30" s="18">
        <v>3.708429911000001</v>
      </c>
      <c r="J30" s="19">
        <v>0.19173343082425151</v>
      </c>
      <c r="K30" s="18">
        <v>8.9453010429999988</v>
      </c>
      <c r="L30" s="19">
        <v>0.26909334303102589</v>
      </c>
      <c r="M30" s="18">
        <v>17.154168205999998</v>
      </c>
      <c r="N30" s="20">
        <v>0.43178923783919387</v>
      </c>
      <c r="O30" s="70"/>
    </row>
    <row r="31" spans="1:16" ht="12" customHeight="1" x14ac:dyDescent="0.25">
      <c r="A31" s="71"/>
      <c r="B31" s="21" t="s">
        <v>32</v>
      </c>
      <c r="C31" s="18">
        <v>0</v>
      </c>
      <c r="D31" s="19">
        <v>0</v>
      </c>
      <c r="E31" s="18">
        <v>4.1690999999999994</v>
      </c>
      <c r="F31" s="19">
        <v>0.27310397820357313</v>
      </c>
      <c r="G31" s="18">
        <v>2.2964644150000013</v>
      </c>
      <c r="H31" s="19">
        <v>0.18530185365703342</v>
      </c>
      <c r="I31" s="18">
        <v>2.9179050960000019</v>
      </c>
      <c r="J31" s="19">
        <v>0.15086167685579513</v>
      </c>
      <c r="K31" s="18">
        <v>7.1173669130000006</v>
      </c>
      <c r="L31" s="19">
        <v>0.21410526565747273</v>
      </c>
      <c r="M31" s="18">
        <v>7.6029039730000001</v>
      </c>
      <c r="N31" s="20">
        <v>0.19137343603276602</v>
      </c>
      <c r="O31" s="70"/>
    </row>
    <row r="32" spans="1:16" ht="12" customHeight="1" x14ac:dyDescent="0.25">
      <c r="A32" s="71"/>
      <c r="B32" s="21" t="s">
        <v>63</v>
      </c>
      <c r="C32" s="18">
        <v>0</v>
      </c>
      <c r="D32" s="19">
        <v>0</v>
      </c>
      <c r="E32" s="18">
        <v>1.212428571</v>
      </c>
      <c r="F32" s="19">
        <v>7.9422193285786716E-2</v>
      </c>
      <c r="G32" s="18">
        <v>2.2819000000000007</v>
      </c>
      <c r="H32" s="19">
        <v>0.18412665012272111</v>
      </c>
      <c r="I32" s="18">
        <v>2.3433311110000004</v>
      </c>
      <c r="J32" s="19">
        <v>0.12115502362240407</v>
      </c>
      <c r="K32" s="18">
        <v>3.5356676889999989</v>
      </c>
      <c r="L32" s="19">
        <v>0.10636027046002137</v>
      </c>
      <c r="M32" s="18">
        <v>6.5104206619999996</v>
      </c>
      <c r="N32" s="20">
        <v>0.16387443226039217</v>
      </c>
      <c r="O32" s="70"/>
    </row>
    <row r="33" spans="1:15" ht="12" customHeight="1" x14ac:dyDescent="0.25">
      <c r="A33" s="71"/>
      <c r="B33" s="21" t="s">
        <v>42</v>
      </c>
      <c r="C33" s="18">
        <v>0</v>
      </c>
      <c r="D33" s="19">
        <v>0</v>
      </c>
      <c r="E33" s="18">
        <v>0.40797500000000003</v>
      </c>
      <c r="F33" s="19">
        <v>2.672509546607248E-2</v>
      </c>
      <c r="G33" s="18">
        <v>0.50489448200000009</v>
      </c>
      <c r="H33" s="19">
        <v>4.0739966534951794E-2</v>
      </c>
      <c r="I33" s="18">
        <v>0.77357666800000013</v>
      </c>
      <c r="J33" s="19">
        <v>3.999550001505555E-2</v>
      </c>
      <c r="K33" s="18">
        <v>3.5076629389999998</v>
      </c>
      <c r="L33" s="19">
        <v>0.10551782907520683</v>
      </c>
      <c r="M33" s="18">
        <v>6.7070474790000034</v>
      </c>
      <c r="N33" s="20">
        <v>0.16882374501234959</v>
      </c>
      <c r="O33" s="70"/>
    </row>
    <row r="34" spans="1:15" ht="12" customHeight="1" x14ac:dyDescent="0.25">
      <c r="A34" s="71"/>
      <c r="B34" s="21" t="s">
        <v>65</v>
      </c>
      <c r="C34" s="18">
        <v>0</v>
      </c>
      <c r="D34" s="19">
        <v>0</v>
      </c>
      <c r="E34" s="18">
        <v>0</v>
      </c>
      <c r="F34" s="19">
        <v>0</v>
      </c>
      <c r="G34" s="18">
        <v>0.37352631500000011</v>
      </c>
      <c r="H34" s="19">
        <v>3.0139861130476498E-2</v>
      </c>
      <c r="I34" s="18">
        <v>0.68526641500000007</v>
      </c>
      <c r="J34" s="19">
        <v>3.5429678847875436E-2</v>
      </c>
      <c r="K34" s="18">
        <v>1.7308972099999997</v>
      </c>
      <c r="L34" s="19">
        <v>5.2069004099807088E-2</v>
      </c>
      <c r="M34" s="18">
        <v>3.967996728000001</v>
      </c>
      <c r="N34" s="20">
        <v>9.9878831917496441E-2</v>
      </c>
      <c r="O34" s="70"/>
    </row>
    <row r="35" spans="1:15" ht="12" customHeight="1" x14ac:dyDescent="0.25">
      <c r="A35" s="71"/>
      <c r="B35" s="21" t="s">
        <v>68</v>
      </c>
      <c r="C35" s="18">
        <v>0</v>
      </c>
      <c r="D35" s="19">
        <v>0</v>
      </c>
      <c r="E35" s="18">
        <v>0.57947499999999996</v>
      </c>
      <c r="F35" s="19">
        <v>3.7959494320000849E-2</v>
      </c>
      <c r="G35" s="18">
        <v>0.922916666000001</v>
      </c>
      <c r="H35" s="19">
        <v>7.447020204785941E-2</v>
      </c>
      <c r="I35" s="18">
        <v>0.99922916600000045</v>
      </c>
      <c r="J35" s="19">
        <v>5.1662196879749933E-2</v>
      </c>
      <c r="K35" s="18">
        <v>4.429260534</v>
      </c>
      <c r="L35" s="19">
        <v>0.13324141004534854</v>
      </c>
      <c r="M35" s="18">
        <v>10.935872764000001</v>
      </c>
      <c r="N35" s="20">
        <v>0.27526791792926175</v>
      </c>
      <c r="O35" s="70"/>
    </row>
    <row r="36" spans="1:15" ht="12" customHeight="1" x14ac:dyDescent="0.25">
      <c r="A36" s="71"/>
      <c r="B36" s="21" t="s">
        <v>77</v>
      </c>
      <c r="C36" s="18">
        <v>0</v>
      </c>
      <c r="D36" s="19">
        <v>0</v>
      </c>
      <c r="E36" s="18">
        <v>0</v>
      </c>
      <c r="F36" s="19">
        <v>0</v>
      </c>
      <c r="G36" s="18">
        <v>0</v>
      </c>
      <c r="H36" s="19">
        <v>0</v>
      </c>
      <c r="I36" s="18">
        <v>0</v>
      </c>
      <c r="J36" s="19">
        <v>0</v>
      </c>
      <c r="K36" s="18">
        <v>0</v>
      </c>
      <c r="L36" s="19">
        <v>0</v>
      </c>
      <c r="M36" s="18">
        <v>0</v>
      </c>
      <c r="N36" s="20">
        <v>0</v>
      </c>
      <c r="O36" s="70"/>
    </row>
    <row r="37" spans="1:15" ht="12" customHeight="1" x14ac:dyDescent="0.25">
      <c r="A37" s="71"/>
      <c r="B37" s="21" t="s">
        <v>74</v>
      </c>
      <c r="C37" s="18">
        <v>0</v>
      </c>
      <c r="D37" s="19">
        <v>0</v>
      </c>
      <c r="E37" s="18">
        <v>1.234818181000001</v>
      </c>
      <c r="F37" s="19">
        <v>8.0888862725576299E-2</v>
      </c>
      <c r="G37" s="18">
        <v>0.84009090900000105</v>
      </c>
      <c r="H37" s="19">
        <v>6.7786986665814411E-2</v>
      </c>
      <c r="I37" s="18">
        <v>0.68906000000000023</v>
      </c>
      <c r="J37" s="19">
        <v>3.5625814971418167E-2</v>
      </c>
      <c r="K37" s="18">
        <v>1.8870926550000013</v>
      </c>
      <c r="L37" s="19">
        <v>5.6767689393820743E-2</v>
      </c>
      <c r="M37" s="18">
        <v>3.2178282880000011</v>
      </c>
      <c r="N37" s="20">
        <v>8.0996269086771627E-2</v>
      </c>
      <c r="O37" s="70"/>
    </row>
    <row r="38" spans="1:15" ht="12" customHeight="1" x14ac:dyDescent="0.25">
      <c r="A38" s="71"/>
      <c r="B38" s="21" t="s">
        <v>71</v>
      </c>
      <c r="C38" s="18">
        <v>0</v>
      </c>
      <c r="D38" s="19">
        <v>0</v>
      </c>
      <c r="E38" s="18">
        <v>0</v>
      </c>
      <c r="F38" s="19">
        <v>0</v>
      </c>
      <c r="G38" s="18">
        <v>0</v>
      </c>
      <c r="H38" s="19">
        <v>0</v>
      </c>
      <c r="I38" s="18">
        <v>0</v>
      </c>
      <c r="J38" s="19">
        <v>0</v>
      </c>
      <c r="K38" s="18">
        <v>1.6445300180000002</v>
      </c>
      <c r="L38" s="19">
        <v>4.947089853446459E-2</v>
      </c>
      <c r="M38" s="18">
        <v>2.9062468370000007</v>
      </c>
      <c r="N38" s="20">
        <v>7.3153422051783185E-2</v>
      </c>
      <c r="O38" s="70"/>
    </row>
    <row r="39" spans="1:15" ht="12" customHeight="1" x14ac:dyDescent="0.25">
      <c r="A39" s="71"/>
      <c r="B39" s="21" t="s">
        <v>70</v>
      </c>
      <c r="C39" s="18">
        <v>0</v>
      </c>
      <c r="D39" s="19">
        <v>0</v>
      </c>
      <c r="E39" s="18">
        <v>0</v>
      </c>
      <c r="F39" s="19">
        <v>0</v>
      </c>
      <c r="G39" s="18">
        <v>0.202789473</v>
      </c>
      <c r="H39" s="19">
        <v>1.6363094940024536E-2</v>
      </c>
      <c r="I39" s="18">
        <v>0.25282225000000008</v>
      </c>
      <c r="J39" s="19">
        <v>1.3071428756795674E-2</v>
      </c>
      <c r="K39" s="18">
        <v>0.66512202400000009</v>
      </c>
      <c r="L39" s="19">
        <v>2.0008259990509775E-2</v>
      </c>
      <c r="M39" s="18">
        <v>1.2007564800000003</v>
      </c>
      <c r="N39" s="20">
        <v>3.0224358249461916E-2</v>
      </c>
      <c r="O39" s="70"/>
    </row>
    <row r="40" spans="1:15" ht="12" customHeight="1" x14ac:dyDescent="0.25">
      <c r="A40" s="71"/>
      <c r="B40" s="21" t="s">
        <v>60</v>
      </c>
      <c r="C40" s="18">
        <v>0</v>
      </c>
      <c r="D40" s="19">
        <v>0</v>
      </c>
      <c r="E40" s="18">
        <v>0</v>
      </c>
      <c r="F40" s="19">
        <v>0</v>
      </c>
      <c r="G40" s="18">
        <v>0</v>
      </c>
      <c r="H40" s="19">
        <v>0</v>
      </c>
      <c r="I40" s="18">
        <v>0</v>
      </c>
      <c r="J40" s="19">
        <v>0</v>
      </c>
      <c r="K40" s="18">
        <v>0.23356078600000002</v>
      </c>
      <c r="L40" s="19">
        <v>7.0259963754798413E-3</v>
      </c>
      <c r="M40" s="18">
        <v>0.53442236500000018</v>
      </c>
      <c r="N40" s="20">
        <v>1.3451997374425744E-2</v>
      </c>
      <c r="O40" s="70"/>
    </row>
    <row r="41" spans="1:15" ht="12" customHeight="1" x14ac:dyDescent="0.25">
      <c r="A41" s="71"/>
      <c r="B41" s="21" t="s">
        <v>44</v>
      </c>
      <c r="C41" s="18">
        <v>0</v>
      </c>
      <c r="D41" s="19">
        <v>0</v>
      </c>
      <c r="E41" s="18">
        <v>4.645436363</v>
      </c>
      <c r="F41" s="19">
        <v>0.30430720088912194</v>
      </c>
      <c r="G41" s="18">
        <v>4.2815928549999995</v>
      </c>
      <c r="H41" s="19">
        <v>0.34548198850980644</v>
      </c>
      <c r="I41" s="18">
        <v>12.214136265999997</v>
      </c>
      <c r="J41" s="19">
        <v>0.63149589099382364</v>
      </c>
      <c r="K41" s="18">
        <v>24.908078455000005</v>
      </c>
      <c r="L41" s="19">
        <v>0.7492870354743435</v>
      </c>
      <c r="M41" s="18">
        <v>35.837767149000008</v>
      </c>
      <c r="N41" s="20">
        <v>0.90207592564661687</v>
      </c>
      <c r="O41" s="70"/>
    </row>
    <row r="42" spans="1:15" ht="12" customHeight="1" x14ac:dyDescent="0.25">
      <c r="A42" s="71"/>
      <c r="B42" s="21" t="s">
        <v>58</v>
      </c>
      <c r="C42" s="18">
        <v>0</v>
      </c>
      <c r="D42" s="19">
        <v>0</v>
      </c>
      <c r="E42" s="18">
        <v>2.1306100000000003</v>
      </c>
      <c r="F42" s="19">
        <v>0.13956922765112736</v>
      </c>
      <c r="G42" s="18">
        <v>0</v>
      </c>
      <c r="H42" s="19">
        <v>0</v>
      </c>
      <c r="I42" s="18">
        <v>0.68372075200000004</v>
      </c>
      <c r="J42" s="19">
        <v>3.5349764901272576E-2</v>
      </c>
      <c r="K42" s="18">
        <v>1.1103668300000005</v>
      </c>
      <c r="L42" s="19">
        <v>3.3402153917366263E-2</v>
      </c>
      <c r="M42" s="18">
        <v>1.6040414319999994</v>
      </c>
      <c r="N42" s="20">
        <v>4.0375483035284453E-2</v>
      </c>
      <c r="O42" s="70"/>
    </row>
    <row r="43" spans="1:15" ht="12" customHeight="1" x14ac:dyDescent="0.25">
      <c r="A43" s="71"/>
      <c r="B43" s="21" t="s">
        <v>61</v>
      </c>
      <c r="C43" s="18">
        <v>5.278819999999998E-2</v>
      </c>
      <c r="D43" s="19">
        <v>4.4661877207235129E-3</v>
      </c>
      <c r="E43" s="18">
        <v>2.0285000000000001E-2</v>
      </c>
      <c r="F43" s="19">
        <v>1.3288033863086714E-3</v>
      </c>
      <c r="G43" s="18">
        <v>9.5500000000000002E-2</v>
      </c>
      <c r="H43" s="19">
        <v>7.7059008224373811E-3</v>
      </c>
      <c r="I43" s="18">
        <v>3.0881214000000004E-2</v>
      </c>
      <c r="J43" s="19">
        <v>1.5966220881443824E-3</v>
      </c>
      <c r="K43" s="18">
        <v>7.0223176000000012E-2</v>
      </c>
      <c r="L43" s="19">
        <v>2.1124598375460296E-3</v>
      </c>
      <c r="M43" s="18">
        <v>0.21097364100000007</v>
      </c>
      <c r="N43" s="20">
        <v>5.3104380554976202E-3</v>
      </c>
      <c r="O43" s="70"/>
    </row>
    <row r="44" spans="1:15" ht="12" customHeight="1" x14ac:dyDescent="0.25">
      <c r="A44" s="71"/>
      <c r="B44" s="21" t="s">
        <v>499</v>
      </c>
      <c r="C44" s="18">
        <v>0</v>
      </c>
      <c r="D44" s="19">
        <v>0</v>
      </c>
      <c r="E44" s="18">
        <v>0</v>
      </c>
      <c r="F44" s="19">
        <v>0</v>
      </c>
      <c r="G44" s="18">
        <v>0.33036842100000002</v>
      </c>
      <c r="H44" s="19">
        <v>2.6657448032369E-2</v>
      </c>
      <c r="I44" s="18">
        <v>0.87154675000000004</v>
      </c>
      <c r="J44" s="19">
        <v>4.5060754149770461E-2</v>
      </c>
      <c r="K44" s="18">
        <v>3.0076346240000005</v>
      </c>
      <c r="L44" s="19">
        <v>9.0475932749223054E-2</v>
      </c>
      <c r="M44" s="18">
        <v>0</v>
      </c>
      <c r="N44" s="20">
        <v>0</v>
      </c>
      <c r="O44" s="70"/>
    </row>
    <row r="45" spans="1:15" ht="12" customHeight="1" x14ac:dyDescent="0.25">
      <c r="A45" s="71"/>
      <c r="B45" s="21" t="s">
        <v>257</v>
      </c>
      <c r="C45" s="18">
        <v>784.77079547299968</v>
      </c>
      <c r="D45" s="19">
        <v>66.396158427905021</v>
      </c>
      <c r="E45" s="18">
        <v>931.29685947500047</v>
      </c>
      <c r="F45" s="19">
        <v>61.006182919842814</v>
      </c>
      <c r="G45" s="18">
        <v>80.839813917000356</v>
      </c>
      <c r="H45" s="19">
        <v>6.5229695135989303</v>
      </c>
      <c r="I45" s="18">
        <v>125.90301180599999</v>
      </c>
      <c r="J45" s="19">
        <v>6.5094438843421933</v>
      </c>
      <c r="K45" s="18">
        <v>249.91431597698374</v>
      </c>
      <c r="L45" s="19">
        <v>7.517944721400327</v>
      </c>
      <c r="M45" s="18">
        <v>183.60645956500048</v>
      </c>
      <c r="N45" s="20">
        <v>4.6215760674536739</v>
      </c>
      <c r="O45" s="70"/>
    </row>
    <row r="46" spans="1:15" ht="12" customHeight="1" x14ac:dyDescent="0.25">
      <c r="A46" s="71"/>
      <c r="B46" s="21" t="s">
        <v>0</v>
      </c>
      <c r="C46" s="18">
        <v>1181.9521099629999</v>
      </c>
      <c r="D46" s="19">
        <v>200</v>
      </c>
      <c r="E46" s="18">
        <v>1526.5614318120004</v>
      </c>
      <c r="F46" s="19">
        <v>200</v>
      </c>
      <c r="G46" s="18">
        <v>1239.3100067150006</v>
      </c>
      <c r="H46" s="19">
        <v>200</v>
      </c>
      <c r="I46" s="18">
        <v>1934.1592621890009</v>
      </c>
      <c r="J46" s="19">
        <v>200</v>
      </c>
      <c r="K46" s="18">
        <v>3324.2372116089937</v>
      </c>
      <c r="L46" s="19">
        <v>200</v>
      </c>
      <c r="M46" s="18">
        <v>3972.8105063119988</v>
      </c>
      <c r="N46" s="20">
        <v>200</v>
      </c>
      <c r="O46" s="70"/>
    </row>
    <row r="47" spans="1:15" ht="5.0999999999999996" customHeight="1" x14ac:dyDescent="0.25">
      <c r="A47" s="71"/>
      <c r="B47" s="130"/>
      <c r="C47" s="123"/>
      <c r="D47" s="123"/>
      <c r="E47" s="123"/>
      <c r="F47" s="123"/>
      <c r="G47" s="123"/>
      <c r="H47" s="123"/>
      <c r="I47" s="123"/>
      <c r="J47" s="123"/>
      <c r="K47" s="123"/>
      <c r="L47" s="124"/>
      <c r="M47" s="123"/>
      <c r="N47" s="124"/>
      <c r="O47" s="131"/>
    </row>
    <row r="48" spans="1:15" ht="54.95" customHeight="1" x14ac:dyDescent="0.25">
      <c r="A48" s="126"/>
      <c r="B48" s="475" t="s">
        <v>258</v>
      </c>
      <c r="C48" s="475"/>
      <c r="D48" s="475"/>
      <c r="E48" s="475"/>
      <c r="F48" s="475"/>
      <c r="G48" s="475"/>
      <c r="H48" s="475"/>
      <c r="I48" s="475"/>
      <c r="J48" s="475"/>
      <c r="K48" s="475"/>
      <c r="L48" s="475"/>
      <c r="M48" s="475"/>
      <c r="N48" s="475"/>
      <c r="O48" s="127"/>
    </row>
  </sheetData>
  <mergeCells count="2">
    <mergeCell ref="A3:B4"/>
    <mergeCell ref="B48:N48"/>
  </mergeCells>
  <pageMargins left="0.59055118110236204" right="0.59055118110236204" top="0.59055118110236204" bottom="0.59055118110236204" header="0.511811023622047" footer="0.511811023622047"/>
  <pageSetup paperSize="9" orientation="portrait" r:id="rId1"/>
  <headerFooter differentOddEven="1" alignWithMargins="0"/>
  <ignoredErrors>
    <ignoredError sqref="C3:M3" numberStoredAsText="1"/>
  </ignoredError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A552C-0B52-447C-BADA-0170078C0210}">
  <sheetPr codeName="Sheet16">
    <pageSetUpPr fitToPage="1"/>
  </sheetPr>
  <dimension ref="A1:P50"/>
  <sheetViews>
    <sheetView showGridLines="0" zoomScaleNormal="100" zoomScaleSheetLayoutView="100" workbookViewId="0"/>
  </sheetViews>
  <sheetFormatPr defaultColWidth="9.140625" defaultRowHeight="15" x14ac:dyDescent="0.25"/>
  <cols>
    <col min="1" max="1" width="1.7109375" style="120" customWidth="1"/>
    <col min="2" max="2" width="10.7109375" style="120" customWidth="1"/>
    <col min="3" max="3" width="8.7109375" style="120" customWidth="1"/>
    <col min="4" max="4" width="7" style="120" bestFit="1" customWidth="1"/>
    <col min="5" max="5" width="8.7109375" style="120" customWidth="1"/>
    <col min="6" max="6" width="5.7109375" style="120" customWidth="1"/>
    <col min="7" max="7" width="8.7109375" style="120" customWidth="1"/>
    <col min="8" max="8" width="5.7109375" style="120" customWidth="1"/>
    <col min="9" max="9" width="8.7109375" style="120" customWidth="1"/>
    <col min="10" max="10" width="5.7109375" style="120" customWidth="1"/>
    <col min="11" max="11" width="8.7109375" style="120" customWidth="1"/>
    <col min="12" max="12" width="5.7109375" style="120" customWidth="1"/>
    <col min="13" max="13" width="8.42578125" style="120" bestFit="1" customWidth="1"/>
    <col min="14" max="14" width="5.28515625" style="120" customWidth="1"/>
    <col min="15" max="16" width="1.7109375" style="120" customWidth="1"/>
    <col min="17" max="16384" width="9.140625" style="105"/>
  </cols>
  <sheetData>
    <row r="1" spans="1:16" ht="16.5" customHeight="1" x14ac:dyDescent="0.3">
      <c r="A1" s="101"/>
      <c r="B1" s="75" t="s">
        <v>306</v>
      </c>
      <c r="C1" s="75"/>
      <c r="D1" s="75"/>
      <c r="E1" s="75"/>
      <c r="F1" s="75"/>
      <c r="G1" s="75"/>
      <c r="H1" s="75"/>
      <c r="I1" s="75"/>
      <c r="J1" s="75"/>
      <c r="K1" s="75"/>
      <c r="L1" s="75"/>
      <c r="M1" s="102"/>
      <c r="N1" s="102"/>
      <c r="O1" s="103"/>
      <c r="P1" s="104"/>
    </row>
    <row r="2" spans="1:16" s="111" customFormat="1" ht="21" customHeight="1" x14ac:dyDescent="0.2">
      <c r="A2" s="106"/>
      <c r="B2" s="61" t="s">
        <v>495</v>
      </c>
      <c r="C2" s="61"/>
      <c r="D2" s="61"/>
      <c r="E2" s="61"/>
      <c r="F2" s="61"/>
      <c r="G2" s="61"/>
      <c r="H2" s="61"/>
      <c r="I2" s="61"/>
      <c r="J2" s="61"/>
      <c r="K2" s="61"/>
      <c r="L2" s="61"/>
      <c r="M2" s="107"/>
      <c r="N2" s="108" t="s">
        <v>261</v>
      </c>
      <c r="O2" s="109"/>
      <c r="P2" s="110"/>
    </row>
    <row r="3" spans="1:16" ht="30" customHeight="1" x14ac:dyDescent="0.2">
      <c r="A3" s="471" t="s">
        <v>254</v>
      </c>
      <c r="B3" s="472"/>
      <c r="C3" s="478" t="s">
        <v>260</v>
      </c>
      <c r="D3" s="479"/>
      <c r="E3" s="479"/>
      <c r="F3" s="479"/>
      <c r="G3" s="479"/>
      <c r="H3" s="479"/>
      <c r="I3" s="479"/>
      <c r="J3" s="479"/>
      <c r="K3" s="479"/>
      <c r="L3" s="480"/>
      <c r="M3" s="481" t="s">
        <v>320</v>
      </c>
      <c r="N3" s="482"/>
      <c r="O3" s="112"/>
      <c r="P3" s="112"/>
    </row>
    <row r="4" spans="1:16" ht="15" customHeight="1" x14ac:dyDescent="0.2">
      <c r="A4" s="476"/>
      <c r="B4" s="477"/>
      <c r="C4" s="90">
        <v>2013</v>
      </c>
      <c r="D4" s="79"/>
      <c r="E4" s="90">
        <v>2016</v>
      </c>
      <c r="F4" s="80"/>
      <c r="G4" s="79" t="s">
        <v>181</v>
      </c>
      <c r="H4" s="79"/>
      <c r="I4" s="78" t="s">
        <v>498</v>
      </c>
      <c r="J4" s="80"/>
      <c r="K4" s="90">
        <v>2025</v>
      </c>
      <c r="L4" s="62"/>
      <c r="M4" s="483">
        <v>2025</v>
      </c>
      <c r="N4" s="484"/>
      <c r="O4" s="113"/>
      <c r="P4" s="114"/>
    </row>
    <row r="5" spans="1:16" ht="15" customHeight="1" x14ac:dyDescent="0.2">
      <c r="A5" s="473"/>
      <c r="B5" s="474"/>
      <c r="C5" s="63" t="s">
        <v>255</v>
      </c>
      <c r="D5" s="64" t="s">
        <v>256</v>
      </c>
      <c r="E5" s="63" t="s">
        <v>255</v>
      </c>
      <c r="F5" s="64" t="s">
        <v>256</v>
      </c>
      <c r="G5" s="65" t="s">
        <v>255</v>
      </c>
      <c r="H5" s="64" t="s">
        <v>256</v>
      </c>
      <c r="I5" s="63" t="s">
        <v>255</v>
      </c>
      <c r="J5" s="64" t="s">
        <v>256</v>
      </c>
      <c r="K5" s="65" t="s">
        <v>255</v>
      </c>
      <c r="L5" s="64" t="s">
        <v>256</v>
      </c>
      <c r="M5" s="65" t="s">
        <v>255</v>
      </c>
      <c r="N5" s="65" t="s">
        <v>256</v>
      </c>
      <c r="O5" s="115"/>
      <c r="P5" s="114"/>
    </row>
    <row r="6" spans="1:16" ht="15" customHeight="1" x14ac:dyDescent="0.2">
      <c r="A6" s="71"/>
      <c r="B6" s="17" t="s">
        <v>21</v>
      </c>
      <c r="C6" s="18">
        <v>4662.3420117629976</v>
      </c>
      <c r="D6" s="19">
        <v>87.03969483252159</v>
      </c>
      <c r="E6" s="18">
        <v>4437.0773656829997</v>
      </c>
      <c r="F6" s="19">
        <v>87.578262238904301</v>
      </c>
      <c r="G6" s="18">
        <v>5810.7549970089985</v>
      </c>
      <c r="H6" s="19">
        <v>88.296694376692955</v>
      </c>
      <c r="I6" s="18">
        <v>6599.3121723309987</v>
      </c>
      <c r="J6" s="19">
        <v>88.373296126030297</v>
      </c>
      <c r="K6" s="18">
        <v>8560.3498796289969</v>
      </c>
      <c r="L6" s="19">
        <v>89.212421363112952</v>
      </c>
      <c r="M6" s="30">
        <v>205.28726059999983</v>
      </c>
      <c r="N6" s="29">
        <v>98.938023524176728</v>
      </c>
      <c r="O6" s="70"/>
      <c r="P6" s="114"/>
    </row>
    <row r="7" spans="1:16" ht="12" customHeight="1" x14ac:dyDescent="0.2">
      <c r="A7" s="71"/>
      <c r="B7" s="17" t="s">
        <v>23</v>
      </c>
      <c r="C7" s="18">
        <v>1789.6240278059993</v>
      </c>
      <c r="D7" s="19">
        <v>33.409889032632499</v>
      </c>
      <c r="E7" s="18">
        <v>1590.4323876270005</v>
      </c>
      <c r="F7" s="19">
        <v>31.391678178548876</v>
      </c>
      <c r="G7" s="18">
        <v>2126.3077629540003</v>
      </c>
      <c r="H7" s="19">
        <v>32.310077914656276</v>
      </c>
      <c r="I7" s="18">
        <v>2285.6272967259988</v>
      </c>
      <c r="J7" s="19">
        <v>30.607495546912247</v>
      </c>
      <c r="K7" s="18">
        <v>2773.2498114889986</v>
      </c>
      <c r="L7" s="19">
        <v>28.901661054355493</v>
      </c>
      <c r="M7" s="18">
        <v>47.585097899999994</v>
      </c>
      <c r="N7" s="20">
        <v>22.93359812815611</v>
      </c>
      <c r="O7" s="70"/>
      <c r="P7" s="116"/>
    </row>
    <row r="8" spans="1:16" ht="12" customHeight="1" x14ac:dyDescent="0.2">
      <c r="A8" s="71"/>
      <c r="B8" s="17" t="s">
        <v>24</v>
      </c>
      <c r="C8" s="18">
        <v>1234.5540942740006</v>
      </c>
      <c r="D8" s="19">
        <v>23.04747514205129</v>
      </c>
      <c r="E8" s="18">
        <v>1095.5604560269999</v>
      </c>
      <c r="F8" s="19">
        <v>21.623981961319036</v>
      </c>
      <c r="G8" s="18">
        <v>1107.5375742710005</v>
      </c>
      <c r="H8" s="19">
        <v>16.829466524822912</v>
      </c>
      <c r="I8" s="18">
        <v>1248.5128222699998</v>
      </c>
      <c r="J8" s="19">
        <v>16.719195952301813</v>
      </c>
      <c r="K8" s="18">
        <v>1609.6045106729998</v>
      </c>
      <c r="L8" s="19">
        <v>16.774631627597721</v>
      </c>
      <c r="M8" s="18">
        <v>23.626760500000003</v>
      </c>
      <c r="N8" s="20">
        <v>11.386897459281952</v>
      </c>
      <c r="O8" s="70"/>
      <c r="P8" s="116"/>
    </row>
    <row r="9" spans="1:16" ht="12" customHeight="1" x14ac:dyDescent="0.2">
      <c r="A9" s="71"/>
      <c r="B9" s="17" t="s">
        <v>25</v>
      </c>
      <c r="C9" s="18">
        <v>632.90787449400011</v>
      </c>
      <c r="D9" s="19">
        <v>11.815544229503418</v>
      </c>
      <c r="E9" s="18">
        <v>648.63135551499988</v>
      </c>
      <c r="F9" s="19">
        <v>12.802573015520199</v>
      </c>
      <c r="G9" s="18">
        <v>842.80447534299935</v>
      </c>
      <c r="H9" s="19">
        <v>12.806743567225748</v>
      </c>
      <c r="I9" s="18">
        <v>965.5984041760006</v>
      </c>
      <c r="J9" s="19">
        <v>12.930607233409111</v>
      </c>
      <c r="K9" s="18">
        <v>981.37072120700043</v>
      </c>
      <c r="L9" s="19">
        <v>10.227439243118342</v>
      </c>
      <c r="M9" s="18">
        <v>11.456197299999998</v>
      </c>
      <c r="N9" s="20">
        <v>5.5213047056706177</v>
      </c>
      <c r="O9" s="70"/>
      <c r="P9" s="116"/>
    </row>
    <row r="10" spans="1:16" ht="12" customHeight="1" x14ac:dyDescent="0.2">
      <c r="A10" s="71"/>
      <c r="B10" s="17" t="s">
        <v>31</v>
      </c>
      <c r="C10" s="18">
        <v>119.56345485999996</v>
      </c>
      <c r="D10" s="19">
        <v>2.2320899234505531</v>
      </c>
      <c r="E10" s="18">
        <v>202.067418629</v>
      </c>
      <c r="F10" s="19">
        <v>3.988371605935467</v>
      </c>
      <c r="G10" s="18">
        <v>285.03278647400009</v>
      </c>
      <c r="H10" s="19">
        <v>4.3311846477069755</v>
      </c>
      <c r="I10" s="18">
        <v>523.82921267899997</v>
      </c>
      <c r="J10" s="19">
        <v>7.0147483438709957</v>
      </c>
      <c r="K10" s="18">
        <v>817.478941298</v>
      </c>
      <c r="L10" s="19">
        <v>8.5194269851163362</v>
      </c>
      <c r="M10" s="18">
        <v>35.713794599999993</v>
      </c>
      <c r="N10" s="20">
        <v>17.212233433020042</v>
      </c>
      <c r="O10" s="70"/>
      <c r="P10" s="116"/>
    </row>
    <row r="11" spans="1:16" ht="12" customHeight="1" x14ac:dyDescent="0.2">
      <c r="A11" s="71"/>
      <c r="B11" s="17" t="s">
        <v>26</v>
      </c>
      <c r="C11" s="18">
        <v>276.43439572200003</v>
      </c>
      <c r="D11" s="19">
        <v>5.1606607546487488</v>
      </c>
      <c r="E11" s="18">
        <v>243.41855238599993</v>
      </c>
      <c r="F11" s="19">
        <v>4.8045531005506952</v>
      </c>
      <c r="G11" s="18">
        <v>325.65577158599984</v>
      </c>
      <c r="H11" s="19">
        <v>4.9484667914128249</v>
      </c>
      <c r="I11" s="18">
        <v>388.15264586199999</v>
      </c>
      <c r="J11" s="19">
        <v>5.197864234803804</v>
      </c>
      <c r="K11" s="18">
        <v>611.68006190599999</v>
      </c>
      <c r="L11" s="19">
        <v>6.3746762912146426</v>
      </c>
      <c r="M11" s="18">
        <v>7.3016012000000003</v>
      </c>
      <c r="N11" s="20">
        <v>3.5190005905790609</v>
      </c>
      <c r="O11" s="70"/>
      <c r="P11" s="116"/>
    </row>
    <row r="12" spans="1:16" ht="12" customHeight="1" x14ac:dyDescent="0.2">
      <c r="A12" s="71"/>
      <c r="B12" s="17" t="s">
        <v>28</v>
      </c>
      <c r="C12" s="18">
        <v>462.61241029899975</v>
      </c>
      <c r="D12" s="19">
        <v>8.6363554875581361</v>
      </c>
      <c r="E12" s="18">
        <v>348.60845899499986</v>
      </c>
      <c r="F12" s="19">
        <v>6.8807732037065463</v>
      </c>
      <c r="G12" s="18">
        <v>446.29299914400008</v>
      </c>
      <c r="H12" s="19">
        <v>6.7815966372974303</v>
      </c>
      <c r="I12" s="18">
        <v>477.64504429199991</v>
      </c>
      <c r="J12" s="19">
        <v>6.3962828003994909</v>
      </c>
      <c r="K12" s="18">
        <v>582.67028763399992</v>
      </c>
      <c r="L12" s="19">
        <v>6.0723484375177765</v>
      </c>
      <c r="M12" s="18">
        <v>9.419451399999998</v>
      </c>
      <c r="N12" s="20">
        <v>4.5396967228956244</v>
      </c>
      <c r="O12" s="70"/>
      <c r="P12" s="116"/>
    </row>
    <row r="13" spans="1:16" ht="12" customHeight="1" x14ac:dyDescent="0.2">
      <c r="A13" s="71"/>
      <c r="B13" s="17" t="s">
        <v>27</v>
      </c>
      <c r="C13" s="18">
        <v>244.34731944200007</v>
      </c>
      <c r="D13" s="19">
        <v>4.5616379201092112</v>
      </c>
      <c r="E13" s="18">
        <v>260.40050145699979</v>
      </c>
      <c r="F13" s="19">
        <v>5.1397398612257161</v>
      </c>
      <c r="G13" s="18">
        <v>331.7746272020002</v>
      </c>
      <c r="H13" s="19">
        <v>5.04144519517261</v>
      </c>
      <c r="I13" s="18">
        <v>463.38983483700014</v>
      </c>
      <c r="J13" s="19">
        <v>6.2053871716418199</v>
      </c>
      <c r="K13" s="18">
        <v>560.98122443800014</v>
      </c>
      <c r="L13" s="19">
        <v>5.8463140029420044</v>
      </c>
      <c r="M13" s="18">
        <v>7.6454816999999995</v>
      </c>
      <c r="N13" s="20">
        <v>3.6847335098993628</v>
      </c>
      <c r="O13" s="70"/>
      <c r="P13" s="116"/>
    </row>
    <row r="14" spans="1:16" ht="12" customHeight="1" x14ac:dyDescent="0.2">
      <c r="A14" s="71"/>
      <c r="B14" s="17" t="s">
        <v>34</v>
      </c>
      <c r="C14" s="18">
        <v>77.468772764000008</v>
      </c>
      <c r="D14" s="19">
        <v>1.4462384620039501</v>
      </c>
      <c r="E14" s="18">
        <v>87.687748234000011</v>
      </c>
      <c r="F14" s="19">
        <v>1.7307655416087517</v>
      </c>
      <c r="G14" s="18">
        <v>232.91868452099996</v>
      </c>
      <c r="H14" s="19">
        <v>3.5392904901958731</v>
      </c>
      <c r="I14" s="18">
        <v>193.17652682899995</v>
      </c>
      <c r="J14" s="19">
        <v>2.5868826878100588</v>
      </c>
      <c r="K14" s="18">
        <v>366.73903318799995</v>
      </c>
      <c r="L14" s="19">
        <v>3.8220023269056491</v>
      </c>
      <c r="M14" s="18">
        <v>7.7249999999999997E-4</v>
      </c>
      <c r="N14" s="20">
        <v>3.7230572880676154E-4</v>
      </c>
      <c r="O14" s="70"/>
      <c r="P14" s="116"/>
    </row>
    <row r="15" spans="1:16" ht="12" customHeight="1" x14ac:dyDescent="0.2">
      <c r="A15" s="71"/>
      <c r="B15" s="17" t="s">
        <v>46</v>
      </c>
      <c r="C15" s="18">
        <v>74.738498643</v>
      </c>
      <c r="D15" s="19">
        <v>1.3952678927704181</v>
      </c>
      <c r="E15" s="18">
        <v>91.484825970999964</v>
      </c>
      <c r="F15" s="19">
        <v>1.8057116023568491</v>
      </c>
      <c r="G15" s="18">
        <v>119.35541422399999</v>
      </c>
      <c r="H15" s="19">
        <v>1.813652191043118</v>
      </c>
      <c r="I15" s="18">
        <v>182.17785884399999</v>
      </c>
      <c r="J15" s="19">
        <v>2.4395963468326527</v>
      </c>
      <c r="K15" s="18">
        <v>232.36343827500005</v>
      </c>
      <c r="L15" s="19">
        <v>2.4215955254470756</v>
      </c>
      <c r="M15" s="18">
        <v>7.0914999999999992E-2</v>
      </c>
      <c r="N15" s="20">
        <v>3.417742492987895E-2</v>
      </c>
      <c r="O15" s="70"/>
      <c r="P15" s="116"/>
    </row>
    <row r="16" spans="1:16" ht="12" customHeight="1" x14ac:dyDescent="0.2">
      <c r="A16" s="71"/>
      <c r="B16" s="17" t="s">
        <v>36</v>
      </c>
      <c r="C16" s="18">
        <v>52.766895573000006</v>
      </c>
      <c r="D16" s="19">
        <v>0.98508742523518744</v>
      </c>
      <c r="E16" s="18">
        <v>57.952052178000002</v>
      </c>
      <c r="F16" s="19">
        <v>1.143847538512843</v>
      </c>
      <c r="G16" s="18">
        <v>113.63182517700001</v>
      </c>
      <c r="H16" s="19">
        <v>1.7266800173615779</v>
      </c>
      <c r="I16" s="18">
        <v>118.57816598000001</v>
      </c>
      <c r="J16" s="19">
        <v>1.5879144829923522</v>
      </c>
      <c r="K16" s="18">
        <v>184.98744892099998</v>
      </c>
      <c r="L16" s="19">
        <v>1.9278625841333987</v>
      </c>
      <c r="M16" s="18">
        <v>4.1902271000000004</v>
      </c>
      <c r="N16" s="20">
        <v>2.0194764457363661</v>
      </c>
      <c r="O16" s="70"/>
      <c r="P16" s="117"/>
    </row>
    <row r="17" spans="1:16" ht="12" customHeight="1" x14ac:dyDescent="0.2">
      <c r="A17" s="71"/>
      <c r="B17" s="17" t="s">
        <v>38</v>
      </c>
      <c r="C17" s="18">
        <v>64.19540932000001</v>
      </c>
      <c r="D17" s="19">
        <v>1.1984425043817757</v>
      </c>
      <c r="E17" s="18">
        <v>83.842173680999991</v>
      </c>
      <c r="F17" s="19">
        <v>1.6548622591312663</v>
      </c>
      <c r="G17" s="18">
        <v>131.76753989699995</v>
      </c>
      <c r="H17" s="19">
        <v>2.0022592941954809</v>
      </c>
      <c r="I17" s="18">
        <v>138.13093838499998</v>
      </c>
      <c r="J17" s="19">
        <v>1.8497513079082424</v>
      </c>
      <c r="K17" s="18">
        <v>170.87833240399991</v>
      </c>
      <c r="L17" s="19">
        <v>1.7808232147764047</v>
      </c>
      <c r="M17" s="18">
        <v>7.8531311999999991</v>
      </c>
      <c r="N17" s="20">
        <v>3.7848100127263655</v>
      </c>
      <c r="O17" s="70"/>
      <c r="P17" s="117"/>
    </row>
    <row r="18" spans="1:16" ht="12" customHeight="1" x14ac:dyDescent="0.2">
      <c r="A18" s="71"/>
      <c r="B18" s="17" t="s">
        <v>29</v>
      </c>
      <c r="C18" s="18">
        <v>94.48118105600004</v>
      </c>
      <c r="D18" s="19">
        <v>1.7638373902606133</v>
      </c>
      <c r="E18" s="18">
        <v>112.28099313900006</v>
      </c>
      <c r="F18" s="19">
        <v>2.2161827372280469</v>
      </c>
      <c r="G18" s="18">
        <v>134.163895599</v>
      </c>
      <c r="H18" s="19">
        <v>2.0386728561416061</v>
      </c>
      <c r="I18" s="18">
        <v>167.17863827899993</v>
      </c>
      <c r="J18" s="19">
        <v>2.2387374503240194</v>
      </c>
      <c r="K18" s="18">
        <v>154.76973782199997</v>
      </c>
      <c r="L18" s="19">
        <v>1.6129461130662557</v>
      </c>
      <c r="M18" s="18">
        <v>0.17237069999999999</v>
      </c>
      <c r="N18" s="20">
        <v>8.307391467758142E-2</v>
      </c>
      <c r="O18" s="70"/>
      <c r="P18" s="117"/>
    </row>
    <row r="19" spans="1:16" ht="12" customHeight="1" x14ac:dyDescent="0.2">
      <c r="A19" s="71"/>
      <c r="B19" s="17" t="s">
        <v>39</v>
      </c>
      <c r="C19" s="18">
        <v>135.35326777500001</v>
      </c>
      <c r="D19" s="19">
        <v>2.5268646298356225</v>
      </c>
      <c r="E19" s="18">
        <v>97.05628946299997</v>
      </c>
      <c r="F19" s="19">
        <v>1.9156801808924977</v>
      </c>
      <c r="G19" s="18">
        <v>110.80461280400003</v>
      </c>
      <c r="H19" s="19">
        <v>1.6837194198204186</v>
      </c>
      <c r="I19" s="18">
        <v>113.785157959</v>
      </c>
      <c r="J19" s="19">
        <v>1.5237299276760883</v>
      </c>
      <c r="K19" s="18">
        <v>153.20136706199995</v>
      </c>
      <c r="L19" s="19">
        <v>1.5966012025121126</v>
      </c>
      <c r="M19" s="18">
        <v>2.2415896000000002</v>
      </c>
      <c r="N19" s="20">
        <v>1.0803322326390383</v>
      </c>
      <c r="O19" s="70"/>
      <c r="P19" s="117"/>
    </row>
    <row r="20" spans="1:16" ht="12" customHeight="1" x14ac:dyDescent="0.2">
      <c r="A20" s="71"/>
      <c r="B20" s="17" t="s">
        <v>41</v>
      </c>
      <c r="C20" s="18">
        <v>105.19110209899996</v>
      </c>
      <c r="D20" s="19">
        <v>1.9637773039158581</v>
      </c>
      <c r="E20" s="18">
        <v>104.04882489300005</v>
      </c>
      <c r="F20" s="19">
        <v>2.0536976304730978</v>
      </c>
      <c r="G20" s="18">
        <v>136.80667114000011</v>
      </c>
      <c r="H20" s="19">
        <v>2.0788308638996336</v>
      </c>
      <c r="I20" s="18">
        <v>124.37255894800003</v>
      </c>
      <c r="J20" s="19">
        <v>1.6655088734772594</v>
      </c>
      <c r="K20" s="18">
        <v>146.78497769900005</v>
      </c>
      <c r="L20" s="19">
        <v>1.5297322497787749</v>
      </c>
      <c r="M20" s="18">
        <v>2.7357379000000002</v>
      </c>
      <c r="N20" s="20">
        <v>1.3184865924709119</v>
      </c>
      <c r="O20" s="70"/>
      <c r="P20" s="117"/>
    </row>
    <row r="21" spans="1:16" ht="12" customHeight="1" x14ac:dyDescent="0.2">
      <c r="A21" s="71"/>
      <c r="B21" s="17" t="s">
        <v>40</v>
      </c>
      <c r="C21" s="18">
        <v>77.17644255700003</v>
      </c>
      <c r="D21" s="19">
        <v>1.4407810476951306</v>
      </c>
      <c r="E21" s="18">
        <v>84.680291120000021</v>
      </c>
      <c r="F21" s="19">
        <v>1.6714048755452682</v>
      </c>
      <c r="G21" s="18">
        <v>118.64495434899999</v>
      </c>
      <c r="H21" s="19">
        <v>1.8028564754292145</v>
      </c>
      <c r="I21" s="18">
        <v>125.06990576999996</v>
      </c>
      <c r="J21" s="19">
        <v>1.6748472462642794</v>
      </c>
      <c r="K21" s="18">
        <v>124.74443892700002</v>
      </c>
      <c r="L21" s="19">
        <v>1.3000348823058798</v>
      </c>
      <c r="M21" s="18">
        <v>0.177979</v>
      </c>
      <c r="N21" s="20">
        <v>8.5776830171260338E-2</v>
      </c>
      <c r="O21" s="70"/>
      <c r="P21" s="118"/>
    </row>
    <row r="22" spans="1:16" ht="12" customHeight="1" x14ac:dyDescent="0.2">
      <c r="A22" s="71"/>
      <c r="B22" s="17" t="s">
        <v>47</v>
      </c>
      <c r="C22" s="18">
        <v>24.433785829999998</v>
      </c>
      <c r="D22" s="19">
        <v>0.45614612932314791</v>
      </c>
      <c r="E22" s="18">
        <v>32.116178971000011</v>
      </c>
      <c r="F22" s="19">
        <v>0.63390356133690418</v>
      </c>
      <c r="G22" s="18">
        <v>60.453858232000016</v>
      </c>
      <c r="H22" s="19">
        <v>0.91862001529068482</v>
      </c>
      <c r="I22" s="18">
        <v>79.788231222000007</v>
      </c>
      <c r="J22" s="19">
        <v>1.0684672585602792</v>
      </c>
      <c r="K22" s="18">
        <v>116.14267750099998</v>
      </c>
      <c r="L22" s="19">
        <v>1.2103908869561775</v>
      </c>
      <c r="M22" s="18">
        <v>6.4930000000000001E-4</v>
      </c>
      <c r="N22" s="20">
        <v>3.1292959186308126E-4</v>
      </c>
      <c r="O22" s="70"/>
      <c r="P22" s="119"/>
    </row>
    <row r="23" spans="1:16" ht="12" customHeight="1" x14ac:dyDescent="0.2">
      <c r="A23" s="71"/>
      <c r="B23" s="17" t="s">
        <v>30</v>
      </c>
      <c r="C23" s="18">
        <v>59.166897439000003</v>
      </c>
      <c r="D23" s="19">
        <v>1.1045669074222022</v>
      </c>
      <c r="E23" s="18">
        <v>50.684797401000004</v>
      </c>
      <c r="F23" s="19">
        <v>1.0004077261851474</v>
      </c>
      <c r="G23" s="18">
        <v>70.731441088999986</v>
      </c>
      <c r="H23" s="19">
        <v>1.0747919056771793</v>
      </c>
      <c r="I23" s="18">
        <v>64.707818804000013</v>
      </c>
      <c r="J23" s="19">
        <v>0.86652109848829084</v>
      </c>
      <c r="K23" s="18">
        <v>89.857317333999987</v>
      </c>
      <c r="L23" s="19">
        <v>0.93645574880488269</v>
      </c>
      <c r="M23" s="18">
        <v>46.780377600000001</v>
      </c>
      <c r="N23" s="20">
        <v>22.545763852716508</v>
      </c>
      <c r="O23" s="70"/>
      <c r="P23" s="119"/>
    </row>
    <row r="24" spans="1:16" ht="12" customHeight="1" x14ac:dyDescent="0.25">
      <c r="A24" s="71"/>
      <c r="B24" s="17" t="s">
        <v>45</v>
      </c>
      <c r="C24" s="18">
        <v>59.703636875000036</v>
      </c>
      <c r="D24" s="19">
        <v>1.114587115419847</v>
      </c>
      <c r="E24" s="18">
        <v>49.079357052000049</v>
      </c>
      <c r="F24" s="19">
        <v>0.96871982347218821</v>
      </c>
      <c r="G24" s="18">
        <v>72.139050961000038</v>
      </c>
      <c r="H24" s="19">
        <v>1.0961810881041754</v>
      </c>
      <c r="I24" s="18">
        <v>72.547083507000011</v>
      </c>
      <c r="J24" s="19">
        <v>0.97149895722835578</v>
      </c>
      <c r="K24" s="18">
        <v>78.291256273999949</v>
      </c>
      <c r="L24" s="19">
        <v>0.81591905026973655</v>
      </c>
      <c r="M24" s="18">
        <v>0.79034519999999986</v>
      </c>
      <c r="N24" s="20">
        <v>0.38090620801932124</v>
      </c>
      <c r="O24" s="70"/>
    </row>
    <row r="25" spans="1:16" ht="12" customHeight="1" x14ac:dyDescent="0.25">
      <c r="A25" s="71"/>
      <c r="B25" s="17" t="s">
        <v>43</v>
      </c>
      <c r="C25" s="18">
        <v>37.568940078000018</v>
      </c>
      <c r="D25" s="19">
        <v>0.70136190595205006</v>
      </c>
      <c r="E25" s="18">
        <v>35.213388419000012</v>
      </c>
      <c r="F25" s="19">
        <v>0.69503574337718799</v>
      </c>
      <c r="G25" s="18">
        <v>40.631389043000006</v>
      </c>
      <c r="H25" s="19">
        <v>0.61740984472361271</v>
      </c>
      <c r="I25" s="18">
        <v>54.466638823000025</v>
      </c>
      <c r="J25" s="19">
        <v>0.72937849824345247</v>
      </c>
      <c r="K25" s="18">
        <v>74.170274939999985</v>
      </c>
      <c r="L25" s="19">
        <v>0.77297188942141581</v>
      </c>
      <c r="M25" s="18">
        <v>2.2746800000000001E-2</v>
      </c>
      <c r="N25" s="20">
        <v>1.0962801232390478E-2</v>
      </c>
      <c r="O25" s="70"/>
    </row>
    <row r="26" spans="1:16" ht="12" customHeight="1" x14ac:dyDescent="0.25">
      <c r="A26" s="71"/>
      <c r="B26" s="17" t="s">
        <v>33</v>
      </c>
      <c r="C26" s="18">
        <v>42.069941214000018</v>
      </c>
      <c r="D26" s="19">
        <v>0.78538958224217548</v>
      </c>
      <c r="E26" s="18">
        <v>42.244118120999993</v>
      </c>
      <c r="F26" s="19">
        <v>0.83380706486344902</v>
      </c>
      <c r="G26" s="18">
        <v>41.690303226000005</v>
      </c>
      <c r="H26" s="19">
        <v>0.63350045980472069</v>
      </c>
      <c r="I26" s="18">
        <v>54.833438784000023</v>
      </c>
      <c r="J26" s="19">
        <v>0.73429042250555632</v>
      </c>
      <c r="K26" s="18">
        <v>68.687670659999995</v>
      </c>
      <c r="L26" s="19">
        <v>0.7158344581163576</v>
      </c>
      <c r="M26" s="18">
        <v>1.0418000000000001E-3</v>
      </c>
      <c r="N26" s="20">
        <v>5.0209463853836142E-4</v>
      </c>
      <c r="O26" s="70"/>
    </row>
    <row r="27" spans="1:16" ht="12" customHeight="1" x14ac:dyDescent="0.25">
      <c r="A27" s="71"/>
      <c r="B27" s="17" t="s">
        <v>37</v>
      </c>
      <c r="C27" s="18">
        <v>9.0485875230000001</v>
      </c>
      <c r="D27" s="19">
        <v>0.16892503696215713</v>
      </c>
      <c r="E27" s="18">
        <v>10.243561482999997</v>
      </c>
      <c r="F27" s="19">
        <v>0.20218563704949516</v>
      </c>
      <c r="G27" s="18">
        <v>27.028946512999998</v>
      </c>
      <c r="H27" s="19">
        <v>0.41071541147592555</v>
      </c>
      <c r="I27" s="18">
        <v>26.748346038000015</v>
      </c>
      <c r="J27" s="19">
        <v>0.35819483054743156</v>
      </c>
      <c r="K27" s="18">
        <v>63.789072326000017</v>
      </c>
      <c r="L27" s="19">
        <v>0.66478329492717392</v>
      </c>
      <c r="M27" s="18">
        <v>0</v>
      </c>
      <c r="N27" s="20">
        <v>0</v>
      </c>
      <c r="O27" s="70"/>
    </row>
    <row r="28" spans="1:16" ht="12" customHeight="1" x14ac:dyDescent="0.25">
      <c r="A28" s="71"/>
      <c r="B28" s="17" t="s">
        <v>49</v>
      </c>
      <c r="C28" s="18">
        <v>70.663130720999987</v>
      </c>
      <c r="D28" s="19">
        <v>1.3191862197901476</v>
      </c>
      <c r="E28" s="18">
        <v>72.811606288999968</v>
      </c>
      <c r="F28" s="19">
        <v>1.4371428361678622</v>
      </c>
      <c r="G28" s="18">
        <v>71.218222607000001</v>
      </c>
      <c r="H28" s="19">
        <v>1.0821887411908422</v>
      </c>
      <c r="I28" s="18">
        <v>27.367421841000006</v>
      </c>
      <c r="J28" s="19">
        <v>0.36648505350314514</v>
      </c>
      <c r="K28" s="18">
        <v>49.750950175999989</v>
      </c>
      <c r="L28" s="19">
        <v>0.51848379946228418</v>
      </c>
      <c r="M28" s="18">
        <v>0.17816059999999997</v>
      </c>
      <c r="N28" s="20">
        <v>8.5864352139352632E-2</v>
      </c>
      <c r="O28" s="70"/>
    </row>
    <row r="29" spans="1:16" ht="12" customHeight="1" x14ac:dyDescent="0.25">
      <c r="A29" s="71"/>
      <c r="B29" s="17" t="s">
        <v>48</v>
      </c>
      <c r="C29" s="18">
        <v>17.09624538500001</v>
      </c>
      <c r="D29" s="19">
        <v>0.31916405474715936</v>
      </c>
      <c r="E29" s="18">
        <v>18.243205688000003</v>
      </c>
      <c r="F29" s="19">
        <v>0.36008122467704579</v>
      </c>
      <c r="G29" s="18">
        <v>31.618599341999989</v>
      </c>
      <c r="H29" s="19">
        <v>0.48045698091843925</v>
      </c>
      <c r="I29" s="18">
        <v>31.021919646000011</v>
      </c>
      <c r="J29" s="19">
        <v>0.41542348955217323</v>
      </c>
      <c r="K29" s="18">
        <v>48.414798264000005</v>
      </c>
      <c r="L29" s="19">
        <v>0.50455897757362111</v>
      </c>
      <c r="M29" s="18">
        <v>6.99018E-2</v>
      </c>
      <c r="N29" s="20">
        <v>3.3689114037416805E-2</v>
      </c>
      <c r="O29" s="70"/>
    </row>
    <row r="30" spans="1:16" ht="12" customHeight="1" x14ac:dyDescent="0.25">
      <c r="A30" s="71"/>
      <c r="B30" s="17" t="s">
        <v>67</v>
      </c>
      <c r="C30" s="18">
        <v>9.813406983000009</v>
      </c>
      <c r="D30" s="19">
        <v>0.18320319421283091</v>
      </c>
      <c r="E30" s="18">
        <v>13.997829499000011</v>
      </c>
      <c r="F30" s="19">
        <v>0.27628672696136086</v>
      </c>
      <c r="G30" s="18">
        <v>20.254001163000005</v>
      </c>
      <c r="H30" s="19">
        <v>0.30776746765525786</v>
      </c>
      <c r="I30" s="18">
        <v>30.934773619000023</v>
      </c>
      <c r="J30" s="19">
        <v>0.41425649192436487</v>
      </c>
      <c r="K30" s="18">
        <v>42.00761265900001</v>
      </c>
      <c r="L30" s="19">
        <v>0.43778594259462278</v>
      </c>
      <c r="M30" s="18">
        <v>0.35724230000000001</v>
      </c>
      <c r="N30" s="20">
        <v>0.17217262765320873</v>
      </c>
      <c r="O30" s="70"/>
    </row>
    <row r="31" spans="1:16" ht="12" customHeight="1" x14ac:dyDescent="0.25">
      <c r="A31" s="71"/>
      <c r="B31" s="17" t="s">
        <v>35</v>
      </c>
      <c r="C31" s="18">
        <v>22.691276631000004</v>
      </c>
      <c r="D31" s="19">
        <v>0.42361581118235797</v>
      </c>
      <c r="E31" s="18">
        <v>15.144216398000001</v>
      </c>
      <c r="F31" s="19">
        <v>0.29891391242455845</v>
      </c>
      <c r="G31" s="18">
        <v>27.018246094999991</v>
      </c>
      <c r="H31" s="19">
        <v>0.41055281444019859</v>
      </c>
      <c r="I31" s="18">
        <v>26.068047652000001</v>
      </c>
      <c r="J31" s="19">
        <v>0.34908475829291596</v>
      </c>
      <c r="K31" s="18">
        <v>39.243231438000016</v>
      </c>
      <c r="L31" s="19">
        <v>0.40897670631761024</v>
      </c>
      <c r="M31" s="18">
        <v>3.0503600000000006E-2</v>
      </c>
      <c r="N31" s="20">
        <v>1.4701184503857519E-2</v>
      </c>
      <c r="O31" s="70"/>
    </row>
    <row r="32" spans="1:16" ht="12" customHeight="1" x14ac:dyDescent="0.25">
      <c r="A32" s="71"/>
      <c r="B32" s="17" t="s">
        <v>32</v>
      </c>
      <c r="C32" s="18">
        <v>19.057816529</v>
      </c>
      <c r="D32" s="19">
        <v>0.35578396665737089</v>
      </c>
      <c r="E32" s="18">
        <v>14.232396911000004</v>
      </c>
      <c r="F32" s="19">
        <v>0.28091657779058443</v>
      </c>
      <c r="G32" s="18">
        <v>25.61831259700001</v>
      </c>
      <c r="H32" s="19">
        <v>0.38928027751784938</v>
      </c>
      <c r="I32" s="18">
        <v>29.056170978000008</v>
      </c>
      <c r="J32" s="19">
        <v>0.38909958114928389</v>
      </c>
      <c r="K32" s="18">
        <v>36.350568866999986</v>
      </c>
      <c r="L32" s="19">
        <v>0.37883057493582323</v>
      </c>
      <c r="M32" s="18">
        <v>2.2629999999999998E-3</v>
      </c>
      <c r="N32" s="20">
        <v>1.0906509570093221E-3</v>
      </c>
      <c r="O32" s="70"/>
    </row>
    <row r="33" spans="1:15" ht="12" customHeight="1" x14ac:dyDescent="0.25">
      <c r="A33" s="71"/>
      <c r="B33" s="17" t="s">
        <v>63</v>
      </c>
      <c r="C33" s="18">
        <v>15.903452062000008</v>
      </c>
      <c r="D33" s="19">
        <v>0.2968961973977301</v>
      </c>
      <c r="E33" s="18">
        <v>12.451486832000001</v>
      </c>
      <c r="F33" s="19">
        <v>0.24576528402932235</v>
      </c>
      <c r="G33" s="18">
        <v>19.387839384000003</v>
      </c>
      <c r="H33" s="19">
        <v>0.29460580072548676</v>
      </c>
      <c r="I33" s="18">
        <v>24.227785241000007</v>
      </c>
      <c r="J33" s="19">
        <v>0.32444127261591382</v>
      </c>
      <c r="K33" s="18">
        <v>24.405350555999991</v>
      </c>
      <c r="L33" s="19">
        <v>0.25434245655046939</v>
      </c>
      <c r="M33" s="18">
        <v>2.0319999999999998E-4</v>
      </c>
      <c r="N33" s="20">
        <v>9.7932070023992149E-5</v>
      </c>
      <c r="O33" s="70"/>
    </row>
    <row r="34" spans="1:15" ht="12" customHeight="1" x14ac:dyDescent="0.25">
      <c r="A34" s="71"/>
      <c r="B34" s="17" t="s">
        <v>42</v>
      </c>
      <c r="C34" s="18">
        <v>7.7914419889999991</v>
      </c>
      <c r="D34" s="19">
        <v>0.14545580983052264</v>
      </c>
      <c r="E34" s="18">
        <v>7.0412133959999981</v>
      </c>
      <c r="F34" s="19">
        <v>0.13897824681721582</v>
      </c>
      <c r="G34" s="18">
        <v>18.808488186000009</v>
      </c>
      <c r="H34" s="19">
        <v>0.28580233272642164</v>
      </c>
      <c r="I34" s="18">
        <v>17.694820363999995</v>
      </c>
      <c r="J34" s="19">
        <v>0.23695645229226028</v>
      </c>
      <c r="K34" s="18">
        <v>19.990871672999997</v>
      </c>
      <c r="L34" s="19">
        <v>0.20833658579208542</v>
      </c>
      <c r="M34" s="18">
        <v>0</v>
      </c>
      <c r="N34" s="20">
        <v>0</v>
      </c>
      <c r="O34" s="70"/>
    </row>
    <row r="35" spans="1:15" ht="12" customHeight="1" x14ac:dyDescent="0.25">
      <c r="A35" s="71"/>
      <c r="B35" s="17" t="s">
        <v>65</v>
      </c>
      <c r="C35" s="18">
        <v>5.8294092920000002</v>
      </c>
      <c r="D35" s="19">
        <v>0.10882728134259793</v>
      </c>
      <c r="E35" s="18">
        <v>7.8980528179999965</v>
      </c>
      <c r="F35" s="19">
        <v>0.15589039447930556</v>
      </c>
      <c r="G35" s="18">
        <v>12.022888813999998</v>
      </c>
      <c r="H35" s="19">
        <v>0.18269249687538913</v>
      </c>
      <c r="I35" s="18">
        <v>13.376774789000001</v>
      </c>
      <c r="J35" s="19">
        <v>0.17913225632754945</v>
      </c>
      <c r="K35" s="18">
        <v>19.722677824999987</v>
      </c>
      <c r="L35" s="19">
        <v>0.20554158057486777</v>
      </c>
      <c r="M35" s="18">
        <v>0</v>
      </c>
      <c r="N35" s="20">
        <v>0</v>
      </c>
      <c r="O35" s="70"/>
    </row>
    <row r="36" spans="1:15" ht="12" customHeight="1" x14ac:dyDescent="0.25">
      <c r="A36" s="71"/>
      <c r="B36" s="17" t="s">
        <v>68</v>
      </c>
      <c r="C36" s="18">
        <v>21.283101909999999</v>
      </c>
      <c r="D36" s="19">
        <v>0.39732707095749303</v>
      </c>
      <c r="E36" s="18">
        <v>17.960930348000005</v>
      </c>
      <c r="F36" s="19">
        <v>0.35450972305273498</v>
      </c>
      <c r="G36" s="18">
        <v>10.298147797000002</v>
      </c>
      <c r="H36" s="19">
        <v>0.15648438269136591</v>
      </c>
      <c r="I36" s="18">
        <v>14.004066473000002</v>
      </c>
      <c r="J36" s="19">
        <v>0.18753250051965703</v>
      </c>
      <c r="K36" s="18">
        <v>19.625007660000001</v>
      </c>
      <c r="L36" s="19">
        <v>0.20452370256320859</v>
      </c>
      <c r="M36" s="18">
        <v>0</v>
      </c>
      <c r="N36" s="20">
        <v>0</v>
      </c>
      <c r="O36" s="70"/>
    </row>
    <row r="37" spans="1:15" ht="12" customHeight="1" x14ac:dyDescent="0.25">
      <c r="A37" s="71"/>
      <c r="B37" s="17" t="s">
        <v>77</v>
      </c>
      <c r="C37" s="18">
        <v>0</v>
      </c>
      <c r="D37" s="19">
        <v>0</v>
      </c>
      <c r="E37" s="18">
        <v>0</v>
      </c>
      <c r="F37" s="19">
        <v>0</v>
      </c>
      <c r="G37" s="18">
        <v>13.704493576999997</v>
      </c>
      <c r="H37" s="19">
        <v>0.20824513881218223</v>
      </c>
      <c r="I37" s="18">
        <v>27.52646253699999</v>
      </c>
      <c r="J37" s="19">
        <v>0.3686148134170078</v>
      </c>
      <c r="K37" s="18">
        <v>13.741850115000004</v>
      </c>
      <c r="L37" s="19">
        <v>0.14321187101072727</v>
      </c>
      <c r="M37" s="18">
        <v>0</v>
      </c>
      <c r="N37" s="20">
        <v>0</v>
      </c>
      <c r="O37" s="70"/>
    </row>
    <row r="38" spans="1:15" ht="12" customHeight="1" x14ac:dyDescent="0.25">
      <c r="A38" s="71"/>
      <c r="B38" s="17" t="s">
        <v>74</v>
      </c>
      <c r="C38" s="18">
        <v>5.415554032000002</v>
      </c>
      <c r="D38" s="19">
        <v>0.10110115669443799</v>
      </c>
      <c r="E38" s="18">
        <v>15.149206699000006</v>
      </c>
      <c r="F38" s="19">
        <v>0.2990124101187861</v>
      </c>
      <c r="G38" s="18">
        <v>12.202780707999999</v>
      </c>
      <c r="H38" s="19">
        <v>0.18542602454839177</v>
      </c>
      <c r="I38" s="18">
        <v>18.252949752999996</v>
      </c>
      <c r="J38" s="19">
        <v>0.24443052420804834</v>
      </c>
      <c r="K38" s="18">
        <v>10.970064929000001</v>
      </c>
      <c r="L38" s="19">
        <v>0.11432547367667534</v>
      </c>
      <c r="M38" s="18">
        <v>0</v>
      </c>
      <c r="N38" s="20">
        <v>0</v>
      </c>
      <c r="O38" s="70"/>
    </row>
    <row r="39" spans="1:15" ht="12" customHeight="1" x14ac:dyDescent="0.25">
      <c r="A39" s="71"/>
      <c r="B39" s="17" t="s">
        <v>71</v>
      </c>
      <c r="C39" s="18">
        <v>6.6077762250000012</v>
      </c>
      <c r="D39" s="19">
        <v>0.12335835180999756</v>
      </c>
      <c r="E39" s="18">
        <v>4.8189619619999977</v>
      </c>
      <c r="F39" s="19">
        <v>9.511583406037287E-2</v>
      </c>
      <c r="G39" s="18">
        <v>6.4760556589999956</v>
      </c>
      <c r="H39" s="19">
        <v>9.8406198090180808E-2</v>
      </c>
      <c r="I39" s="18">
        <v>8.9020687880000029</v>
      </c>
      <c r="J39" s="19">
        <v>0.11921017533230847</v>
      </c>
      <c r="K39" s="18">
        <v>10.309427967000001</v>
      </c>
      <c r="L39" s="19">
        <v>0.10744058884711449</v>
      </c>
      <c r="M39" s="18">
        <v>0</v>
      </c>
      <c r="N39" s="20">
        <v>0</v>
      </c>
      <c r="O39" s="70"/>
    </row>
    <row r="40" spans="1:15" ht="12" customHeight="1" x14ac:dyDescent="0.25">
      <c r="A40" s="71"/>
      <c r="B40" s="17" t="s">
        <v>70</v>
      </c>
      <c r="C40" s="18">
        <v>3.2063844730000004</v>
      </c>
      <c r="D40" s="19">
        <v>5.9858913254655137E-2</v>
      </c>
      <c r="E40" s="18">
        <v>3.8724102810000005</v>
      </c>
      <c r="F40" s="19">
        <v>7.6432961414871214E-2</v>
      </c>
      <c r="G40" s="18">
        <v>5.1107525259999997</v>
      </c>
      <c r="H40" s="19">
        <v>7.7659883105622995E-2</v>
      </c>
      <c r="I40" s="18">
        <v>6.9393475680000032</v>
      </c>
      <c r="J40" s="19">
        <v>9.2926808360347682E-2</v>
      </c>
      <c r="K40" s="18">
        <v>9.0393128519999983</v>
      </c>
      <c r="L40" s="19">
        <v>9.4203975109084681E-2</v>
      </c>
      <c r="M40" s="18">
        <v>0</v>
      </c>
      <c r="N40" s="20">
        <v>0</v>
      </c>
      <c r="O40" s="70"/>
    </row>
    <row r="41" spans="1:15" ht="12" customHeight="1" x14ac:dyDescent="0.25">
      <c r="A41" s="71"/>
      <c r="B41" s="17" t="s">
        <v>60</v>
      </c>
      <c r="C41" s="18">
        <v>1.4522388850000016</v>
      </c>
      <c r="D41" s="19">
        <v>2.7111359281539342E-2</v>
      </c>
      <c r="E41" s="18">
        <v>1.2649271029999996</v>
      </c>
      <c r="F41" s="19">
        <v>2.4966911417055961E-2</v>
      </c>
      <c r="G41" s="18">
        <v>1.9469039570000013</v>
      </c>
      <c r="H41" s="19">
        <v>2.9583966930371176E-2</v>
      </c>
      <c r="I41" s="18">
        <v>2.0307577319999983</v>
      </c>
      <c r="J41" s="19">
        <v>2.7194463562839957E-2</v>
      </c>
      <c r="K41" s="18">
        <v>4.0419532029999994</v>
      </c>
      <c r="L41" s="19">
        <v>4.2123562394817432E-2</v>
      </c>
      <c r="M41" s="18">
        <v>0</v>
      </c>
      <c r="N41" s="20">
        <v>0</v>
      </c>
      <c r="O41" s="70"/>
    </row>
    <row r="42" spans="1:15" ht="12" customHeight="1" x14ac:dyDescent="0.25">
      <c r="A42" s="71"/>
      <c r="B42" s="17" t="s">
        <v>44</v>
      </c>
      <c r="C42" s="18">
        <v>85.555093697999979</v>
      </c>
      <c r="D42" s="19">
        <v>1.5971992676757429</v>
      </c>
      <c r="E42" s="18">
        <v>58.071600385999979</v>
      </c>
      <c r="F42" s="19">
        <v>1.1462071602745434</v>
      </c>
      <c r="G42" s="18">
        <v>72.167730032999998</v>
      </c>
      <c r="H42" s="19">
        <v>1.0966168778176792</v>
      </c>
      <c r="I42" s="18">
        <v>13.435978007999999</v>
      </c>
      <c r="J42" s="19">
        <v>0.1799250637395457</v>
      </c>
      <c r="K42" s="18">
        <v>3.3670164309999993</v>
      </c>
      <c r="L42" s="19">
        <v>3.5089650867391298E-2</v>
      </c>
      <c r="M42" s="18">
        <v>4.9999999999999998E-7</v>
      </c>
      <c r="N42" s="20">
        <v>2.4097458175194917E-7</v>
      </c>
      <c r="O42" s="70"/>
    </row>
    <row r="43" spans="1:15" ht="12" customHeight="1" x14ac:dyDescent="0.25">
      <c r="A43" s="71"/>
      <c r="B43" s="17" t="s">
        <v>58</v>
      </c>
      <c r="C43" s="18">
        <v>1.4970400209999999</v>
      </c>
      <c r="D43" s="19">
        <v>2.7947736620600235E-2</v>
      </c>
      <c r="E43" s="18">
        <v>1.4980271740000008</v>
      </c>
      <c r="F43" s="19">
        <v>2.956780012452679E-2</v>
      </c>
      <c r="G43" s="18">
        <v>3.9270146430000006</v>
      </c>
      <c r="H43" s="19">
        <v>5.9672523092825225E-2</v>
      </c>
      <c r="I43" s="18">
        <v>1.0882967070000003</v>
      </c>
      <c r="J43" s="19">
        <v>1.4573695659364965E-2</v>
      </c>
      <c r="K43" s="18">
        <v>1.4877411150000004</v>
      </c>
      <c r="L43" s="19">
        <v>1.5504621784963745E-2</v>
      </c>
      <c r="M43" s="18">
        <v>0</v>
      </c>
      <c r="N43" s="20">
        <v>0</v>
      </c>
      <c r="O43" s="70"/>
    </row>
    <row r="44" spans="1:15" ht="12" customHeight="1" x14ac:dyDescent="0.25">
      <c r="A44" s="71"/>
      <c r="B44" s="17" t="s">
        <v>61</v>
      </c>
      <c r="C44" s="18">
        <v>0.28635111599999996</v>
      </c>
      <c r="D44" s="19">
        <v>5.3457926700163647E-3</v>
      </c>
      <c r="E44" s="18">
        <v>0.37079184899999984</v>
      </c>
      <c r="F44" s="19">
        <v>7.3186251019473885E-3</v>
      </c>
      <c r="G44" s="18">
        <v>2.158582613000001</v>
      </c>
      <c r="H44" s="19">
        <v>3.2800506881637707E-2</v>
      </c>
      <c r="I44" s="18">
        <v>2.7830052710000017</v>
      </c>
      <c r="J44" s="19">
        <v>3.7268027714396586E-2</v>
      </c>
      <c r="K44" s="18">
        <v>0.66934211000000021</v>
      </c>
      <c r="L44" s="19">
        <v>6.9756062769694982E-3</v>
      </c>
      <c r="M44" s="18">
        <v>0</v>
      </c>
      <c r="N44" s="20">
        <v>0</v>
      </c>
      <c r="O44" s="70"/>
    </row>
    <row r="45" spans="1:15" ht="12" customHeight="1" x14ac:dyDescent="0.25">
      <c r="A45" s="71"/>
      <c r="B45" s="21" t="s">
        <v>499</v>
      </c>
      <c r="C45" s="18">
        <v>0</v>
      </c>
      <c r="D45" s="19">
        <v>0</v>
      </c>
      <c r="E45" s="18">
        <v>0</v>
      </c>
      <c r="F45" s="19">
        <v>0</v>
      </c>
      <c r="G45" s="18">
        <v>0</v>
      </c>
      <c r="H45" s="19">
        <v>0</v>
      </c>
      <c r="I45" s="18">
        <v>0</v>
      </c>
      <c r="J45" s="19">
        <v>0</v>
      </c>
      <c r="K45" s="18">
        <v>0</v>
      </c>
      <c r="L45" s="19">
        <v>0</v>
      </c>
      <c r="M45" s="18">
        <v>0</v>
      </c>
      <c r="N45" s="20">
        <v>0</v>
      </c>
      <c r="O45" s="70"/>
    </row>
    <row r="46" spans="1:15" ht="12" customHeight="1" x14ac:dyDescent="0.25">
      <c r="A46" s="71"/>
      <c r="B46" s="17" t="s">
        <v>257</v>
      </c>
      <c r="C46" s="18">
        <v>83.240942642001755</v>
      </c>
      <c r="D46" s="19">
        <v>1.5539971599791695</v>
      </c>
      <c r="E46" s="18">
        <v>103.19010079198961</v>
      </c>
      <c r="F46" s="19">
        <v>2.0367482833441048</v>
      </c>
      <c r="G46" s="18">
        <v>121.01706325500709</v>
      </c>
      <c r="H46" s="19">
        <v>1.8389015978289289</v>
      </c>
      <c r="I46" s="18">
        <v>172.74272726199888</v>
      </c>
      <c r="J46" s="19">
        <v>2.3132477736010082</v>
      </c>
      <c r="K46" s="18">
        <v>315.00694152103824</v>
      </c>
      <c r="L46" s="19">
        <v>3.2828718912711428</v>
      </c>
      <c r="M46" s="18">
        <v>1.2697234999999409</v>
      </c>
      <c r="N46" s="20">
        <v>0.6119421787062137</v>
      </c>
      <c r="O46" s="70"/>
    </row>
    <row r="47" spans="1:15" ht="12" customHeight="1" x14ac:dyDescent="0.25">
      <c r="A47" s="71"/>
      <c r="B47" s="72" t="s">
        <v>0</v>
      </c>
      <c r="C47" s="18">
        <v>5356.569805000001</v>
      </c>
      <c r="D47" s="19">
        <v>200</v>
      </c>
      <c r="E47" s="18">
        <v>5066.4140304349939</v>
      </c>
      <c r="F47" s="19">
        <v>200</v>
      </c>
      <c r="G47" s="18">
        <v>6580.9428518570021</v>
      </c>
      <c r="H47" s="19">
        <v>200</v>
      </c>
      <c r="I47" s="18">
        <v>7467.541057786997</v>
      </c>
      <c r="J47" s="19">
        <v>200</v>
      </c>
      <c r="K47" s="18">
        <v>9595.468600484015</v>
      </c>
      <c r="L47" s="19">
        <v>200</v>
      </c>
      <c r="M47" s="18">
        <v>207.49076369999989</v>
      </c>
      <c r="N47" s="20">
        <v>200</v>
      </c>
      <c r="O47" s="70"/>
    </row>
    <row r="48" spans="1:15" ht="5.0999999999999996" customHeight="1" x14ac:dyDescent="0.25">
      <c r="A48" s="121"/>
      <c r="B48" s="122"/>
      <c r="C48" s="123"/>
      <c r="D48" s="123"/>
      <c r="E48" s="123"/>
      <c r="F48" s="123"/>
      <c r="G48" s="123"/>
      <c r="H48" s="123"/>
      <c r="I48" s="123"/>
      <c r="J48" s="123"/>
      <c r="K48" s="123"/>
      <c r="L48" s="124"/>
      <c r="M48" s="123"/>
      <c r="N48" s="124"/>
      <c r="O48" s="125"/>
    </row>
    <row r="49" spans="1:15" ht="60" customHeight="1" x14ac:dyDescent="0.25">
      <c r="A49" s="126"/>
      <c r="B49" s="475" t="s">
        <v>307</v>
      </c>
      <c r="C49" s="475"/>
      <c r="D49" s="475"/>
      <c r="E49" s="475"/>
      <c r="F49" s="475"/>
      <c r="G49" s="475"/>
      <c r="H49" s="475"/>
      <c r="I49" s="475"/>
      <c r="J49" s="475"/>
      <c r="K49" s="475"/>
      <c r="L49" s="475"/>
      <c r="M49" s="475"/>
      <c r="N49" s="475"/>
      <c r="O49" s="127"/>
    </row>
    <row r="50" spans="1:15" ht="12" customHeight="1" x14ac:dyDescent="0.25">
      <c r="A50" s="128"/>
      <c r="O50" s="119"/>
    </row>
  </sheetData>
  <mergeCells count="5">
    <mergeCell ref="B49:N49"/>
    <mergeCell ref="A3:B5"/>
    <mergeCell ref="C3:L3"/>
    <mergeCell ref="M3:N3"/>
    <mergeCell ref="M4:N4"/>
  </mergeCells>
  <pageMargins left="0.59055118110236204" right="0.59055118110236204" top="0.59055118110236204" bottom="0.59055118110236204" header="0.511811023622047" footer="0.511811023622047"/>
  <pageSetup paperSize="9" scale="99" orientation="portrait" r:id="rId1"/>
  <headerFooter differentOddEven="1"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B2:H65"/>
  <sheetViews>
    <sheetView showGridLines="0" zoomScaleNormal="100" zoomScaleSheetLayoutView="100" workbookViewId="0"/>
  </sheetViews>
  <sheetFormatPr defaultColWidth="9.140625" defaultRowHeight="12" x14ac:dyDescent="0.2"/>
  <cols>
    <col min="1" max="1" width="1.7109375" style="2" customWidth="1"/>
    <col min="2" max="16384" width="9.140625" style="2"/>
  </cols>
  <sheetData>
    <row r="2" spans="2:8" s="74" customFormat="1" ht="16.5" x14ac:dyDescent="0.3">
      <c r="B2" s="485" t="s">
        <v>76</v>
      </c>
      <c r="C2" s="485"/>
      <c r="D2" s="485"/>
      <c r="E2" s="485"/>
      <c r="F2" s="485"/>
      <c r="G2" s="485"/>
      <c r="H2" s="485"/>
    </row>
    <row r="3" spans="2:8" s="74" customFormat="1" ht="16.5" x14ac:dyDescent="0.3"/>
    <row r="7" spans="2:8" x14ac:dyDescent="0.2">
      <c r="B7" s="2" t="s">
        <v>19</v>
      </c>
      <c r="C7" s="2" t="s">
        <v>106</v>
      </c>
    </row>
    <row r="8" spans="2:8" x14ac:dyDescent="0.2">
      <c r="B8" s="2" t="s">
        <v>20</v>
      </c>
      <c r="C8" s="6" t="s">
        <v>175</v>
      </c>
    </row>
    <row r="9" spans="2:8" x14ac:dyDescent="0.2">
      <c r="B9" s="2" t="s">
        <v>173</v>
      </c>
      <c r="C9" s="7" t="s">
        <v>174</v>
      </c>
    </row>
    <row r="10" spans="2:8" x14ac:dyDescent="0.2">
      <c r="B10" s="2" t="s">
        <v>176</v>
      </c>
      <c r="C10" s="7" t="s">
        <v>177</v>
      </c>
    </row>
    <row r="12" spans="2:8" x14ac:dyDescent="0.2">
      <c r="B12" s="2" t="s">
        <v>77</v>
      </c>
      <c r="C12" s="2" t="s">
        <v>107</v>
      </c>
    </row>
    <row r="13" spans="2:8" x14ac:dyDescent="0.2">
      <c r="B13" s="2" t="s">
        <v>58</v>
      </c>
      <c r="C13" s="2" t="s">
        <v>59</v>
      </c>
    </row>
    <row r="14" spans="2:8" x14ac:dyDescent="0.2">
      <c r="B14" s="2" t="s">
        <v>93</v>
      </c>
      <c r="C14" s="2" t="s">
        <v>94</v>
      </c>
    </row>
    <row r="15" spans="2:8" x14ac:dyDescent="0.2">
      <c r="B15" s="2" t="s">
        <v>28</v>
      </c>
      <c r="C15" s="2" t="s">
        <v>5</v>
      </c>
    </row>
    <row r="16" spans="2:8" x14ac:dyDescent="0.2">
      <c r="B16" s="2" t="s">
        <v>87</v>
      </c>
      <c r="C16" s="2" t="s">
        <v>88</v>
      </c>
    </row>
    <row r="17" spans="2:3" x14ac:dyDescent="0.2">
      <c r="B17" s="2" t="s">
        <v>60</v>
      </c>
      <c r="C17" s="2" t="s">
        <v>108</v>
      </c>
    </row>
    <row r="18" spans="2:3" x14ac:dyDescent="0.2">
      <c r="B18" s="2" t="s">
        <v>61</v>
      </c>
      <c r="C18" s="2" t="s">
        <v>62</v>
      </c>
    </row>
    <row r="19" spans="2:3" x14ac:dyDescent="0.2">
      <c r="B19" s="2" t="s">
        <v>30</v>
      </c>
      <c r="C19" s="2" t="s">
        <v>7</v>
      </c>
    </row>
    <row r="20" spans="2:3" x14ac:dyDescent="0.2">
      <c r="B20" s="2" t="s">
        <v>27</v>
      </c>
      <c r="C20" s="2" t="s">
        <v>4</v>
      </c>
    </row>
    <row r="21" spans="2:3" x14ac:dyDescent="0.2">
      <c r="B21" s="2" t="s">
        <v>26</v>
      </c>
      <c r="C21" s="2" t="s">
        <v>2</v>
      </c>
    </row>
    <row r="22" spans="2:3" x14ac:dyDescent="0.2">
      <c r="B22" s="2" t="s">
        <v>63</v>
      </c>
      <c r="C22" s="2" t="s">
        <v>64</v>
      </c>
    </row>
    <row r="23" spans="2:3" x14ac:dyDescent="0.2">
      <c r="B23" s="2" t="s">
        <v>31</v>
      </c>
      <c r="C23" s="2" t="s">
        <v>109</v>
      </c>
    </row>
    <row r="24" spans="2:3" x14ac:dyDescent="0.2">
      <c r="B24" s="2" t="s">
        <v>65</v>
      </c>
      <c r="C24" s="2" t="s">
        <v>66</v>
      </c>
    </row>
    <row r="25" spans="2:3" x14ac:dyDescent="0.2">
      <c r="B25" s="2" t="s">
        <v>32</v>
      </c>
      <c r="C25" s="2" t="s">
        <v>11</v>
      </c>
    </row>
    <row r="26" spans="2:3" x14ac:dyDescent="0.2">
      <c r="B26" s="2" t="s">
        <v>81</v>
      </c>
      <c r="C26" s="2" t="s">
        <v>82</v>
      </c>
    </row>
    <row r="27" spans="2:3" x14ac:dyDescent="0.2">
      <c r="B27" s="2" t="s">
        <v>33</v>
      </c>
      <c r="C27" s="2" t="s">
        <v>12</v>
      </c>
    </row>
    <row r="28" spans="2:3" x14ac:dyDescent="0.2">
      <c r="B28" s="2" t="s">
        <v>89</v>
      </c>
      <c r="C28" s="2" t="s">
        <v>90</v>
      </c>
    </row>
    <row r="29" spans="2:3" x14ac:dyDescent="0.2">
      <c r="B29" s="2" t="s">
        <v>23</v>
      </c>
      <c r="C29" s="2" t="s">
        <v>99</v>
      </c>
    </row>
    <row r="30" spans="2:3" x14ac:dyDescent="0.2">
      <c r="B30" s="2" t="s">
        <v>91</v>
      </c>
      <c r="C30" s="2" t="s">
        <v>92</v>
      </c>
    </row>
    <row r="31" spans="2:3" x14ac:dyDescent="0.2">
      <c r="B31" s="2" t="s">
        <v>83</v>
      </c>
      <c r="C31" s="2" t="s">
        <v>84</v>
      </c>
    </row>
    <row r="32" spans="2:3" x14ac:dyDescent="0.2">
      <c r="B32" s="2" t="s">
        <v>25</v>
      </c>
      <c r="C32" s="2" t="s">
        <v>100</v>
      </c>
    </row>
    <row r="33" spans="2:3" x14ac:dyDescent="0.2">
      <c r="B33" s="2" t="s">
        <v>34</v>
      </c>
      <c r="C33" s="2" t="s">
        <v>8</v>
      </c>
    </row>
    <row r="34" spans="2:3" x14ac:dyDescent="0.2">
      <c r="B34" s="2" t="s">
        <v>35</v>
      </c>
      <c r="C34" s="2" t="s">
        <v>110</v>
      </c>
    </row>
    <row r="35" spans="2:3" x14ac:dyDescent="0.2">
      <c r="B35" s="2" t="s">
        <v>37</v>
      </c>
      <c r="C35" s="2" t="s">
        <v>111</v>
      </c>
    </row>
    <row r="36" spans="2:3" x14ac:dyDescent="0.2">
      <c r="B36" s="2" t="s">
        <v>67</v>
      </c>
      <c r="C36" s="2" t="s">
        <v>112</v>
      </c>
    </row>
    <row r="37" spans="2:3" x14ac:dyDescent="0.2">
      <c r="B37" s="2" t="s">
        <v>36</v>
      </c>
      <c r="C37" s="2" t="s">
        <v>9</v>
      </c>
    </row>
    <row r="38" spans="2:3" x14ac:dyDescent="0.2">
      <c r="B38" s="2" t="s">
        <v>85</v>
      </c>
      <c r="C38" s="2" t="s">
        <v>86</v>
      </c>
    </row>
    <row r="39" spans="2:3" x14ac:dyDescent="0.2">
      <c r="B39" s="2" t="s">
        <v>24</v>
      </c>
      <c r="C39" s="2" t="s">
        <v>113</v>
      </c>
    </row>
    <row r="40" spans="2:3" x14ac:dyDescent="0.2">
      <c r="B40" s="2" t="s">
        <v>38</v>
      </c>
      <c r="C40" s="2" t="s">
        <v>114</v>
      </c>
    </row>
    <row r="41" spans="2:3" x14ac:dyDescent="0.2">
      <c r="B41" s="2" t="s">
        <v>52</v>
      </c>
      <c r="C41" s="2" t="s">
        <v>101</v>
      </c>
    </row>
    <row r="42" spans="2:3" x14ac:dyDescent="0.2">
      <c r="B42" s="2" t="s">
        <v>39</v>
      </c>
      <c r="C42" s="2" t="s">
        <v>13</v>
      </c>
    </row>
    <row r="43" spans="2:3" x14ac:dyDescent="0.2">
      <c r="B43" s="2" t="s">
        <v>68</v>
      </c>
      <c r="C43" s="2" t="s">
        <v>69</v>
      </c>
    </row>
    <row r="44" spans="2:3" x14ac:dyDescent="0.2">
      <c r="B44" s="2" t="s">
        <v>95</v>
      </c>
      <c r="C44" s="2" t="s">
        <v>96</v>
      </c>
    </row>
    <row r="45" spans="2:3" x14ac:dyDescent="0.2">
      <c r="B45" s="2" t="s">
        <v>40</v>
      </c>
      <c r="C45" s="2" t="s">
        <v>14</v>
      </c>
    </row>
    <row r="46" spans="2:3" x14ac:dyDescent="0.2">
      <c r="B46" s="2" t="s">
        <v>41</v>
      </c>
      <c r="C46" s="2" t="s">
        <v>10</v>
      </c>
    </row>
    <row r="47" spans="2:3" x14ac:dyDescent="0.2">
      <c r="B47" s="2" t="s">
        <v>50</v>
      </c>
      <c r="C47" s="2" t="s">
        <v>102</v>
      </c>
    </row>
    <row r="48" spans="2:3" ht="14.25" x14ac:dyDescent="0.25">
      <c r="B48" s="2" t="s">
        <v>70</v>
      </c>
      <c r="C48" s="91" t="s">
        <v>118</v>
      </c>
    </row>
    <row r="49" spans="2:3" x14ac:dyDescent="0.2">
      <c r="B49" s="2" t="s">
        <v>42</v>
      </c>
      <c r="C49" s="2" t="s">
        <v>15</v>
      </c>
    </row>
    <row r="50" spans="2:3" x14ac:dyDescent="0.2">
      <c r="B50" s="2" t="s">
        <v>43</v>
      </c>
      <c r="C50" s="2" t="s">
        <v>117</v>
      </c>
    </row>
    <row r="51" spans="2:3" x14ac:dyDescent="0.2">
      <c r="B51" s="2" t="s">
        <v>97</v>
      </c>
      <c r="C51" s="2" t="s">
        <v>98</v>
      </c>
    </row>
    <row r="52" spans="2:3" x14ac:dyDescent="0.2">
      <c r="B52" s="2" t="s">
        <v>51</v>
      </c>
      <c r="C52" s="2" t="s">
        <v>103</v>
      </c>
    </row>
    <row r="53" spans="2:3" x14ac:dyDescent="0.2">
      <c r="B53" s="2" t="s">
        <v>75</v>
      </c>
      <c r="C53" s="2" t="s">
        <v>104</v>
      </c>
    </row>
    <row r="54" spans="2:3" x14ac:dyDescent="0.2">
      <c r="B54" s="2" t="s">
        <v>71</v>
      </c>
      <c r="C54" s="2" t="s">
        <v>72</v>
      </c>
    </row>
    <row r="55" spans="2:3" x14ac:dyDescent="0.2">
      <c r="B55" s="2" t="s">
        <v>44</v>
      </c>
      <c r="C55" s="2" t="s">
        <v>73</v>
      </c>
    </row>
    <row r="56" spans="2:3" x14ac:dyDescent="0.2">
      <c r="B56" s="2" t="s">
        <v>74</v>
      </c>
      <c r="C56" s="2" t="s">
        <v>78</v>
      </c>
    </row>
    <row r="57" spans="2:3" x14ac:dyDescent="0.2">
      <c r="B57" s="2" t="s">
        <v>29</v>
      </c>
      <c r="C57" s="2" t="s">
        <v>6</v>
      </c>
    </row>
    <row r="58" spans="2:3" x14ac:dyDescent="0.2">
      <c r="B58" s="2" t="s">
        <v>46</v>
      </c>
      <c r="C58" s="2" t="s">
        <v>16</v>
      </c>
    </row>
    <row r="59" spans="2:3" x14ac:dyDescent="0.2">
      <c r="B59" s="2" t="s">
        <v>48</v>
      </c>
      <c r="C59" s="2" t="s">
        <v>116</v>
      </c>
    </row>
    <row r="60" spans="2:3" x14ac:dyDescent="0.2">
      <c r="B60" s="2" t="s">
        <v>22</v>
      </c>
      <c r="C60" s="2" t="s">
        <v>105</v>
      </c>
    </row>
    <row r="61" spans="2:3" x14ac:dyDescent="0.2">
      <c r="B61" s="2" t="s">
        <v>49</v>
      </c>
      <c r="C61" s="2" t="s">
        <v>18</v>
      </c>
    </row>
    <row r="62" spans="2:3" x14ac:dyDescent="0.2">
      <c r="B62" s="2" t="s">
        <v>47</v>
      </c>
      <c r="C62" s="2" t="s">
        <v>17</v>
      </c>
    </row>
    <row r="63" spans="2:3" x14ac:dyDescent="0.2">
      <c r="B63" s="2" t="s">
        <v>21</v>
      </c>
      <c r="C63" s="2" t="s">
        <v>1</v>
      </c>
    </row>
    <row r="64" spans="2:3" x14ac:dyDescent="0.2">
      <c r="B64" s="2" t="s">
        <v>79</v>
      </c>
      <c r="C64" s="2" t="s">
        <v>80</v>
      </c>
    </row>
    <row r="65" spans="2:3" x14ac:dyDescent="0.2">
      <c r="B65" s="2" t="s">
        <v>45</v>
      </c>
      <c r="C65" s="2" t="s">
        <v>115</v>
      </c>
    </row>
  </sheetData>
  <sortState xmlns:xlrd2="http://schemas.microsoft.com/office/spreadsheetml/2017/richdata2" ref="B12:C65">
    <sortCondition ref="B12:B65"/>
  </sortState>
  <mergeCells count="1">
    <mergeCell ref="B2:H2"/>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A85DB-0897-4742-9E22-24F3A91C20AE}">
  <dimension ref="A1:B169"/>
  <sheetViews>
    <sheetView workbookViewId="0"/>
  </sheetViews>
  <sheetFormatPr defaultRowHeight="12" x14ac:dyDescent="0.2"/>
  <sheetData>
    <row r="1" spans="1:2" x14ac:dyDescent="0.2">
      <c r="A1" s="8" t="s">
        <v>578</v>
      </c>
      <c r="B1" t="str">
        <f>_xll.XL3Refresh("grid","913fff65-24e5-40f8-9678-da61a9ce7792",#REF!,#REF!)</f>
        <v>grid - 913fff65-24e5-40f8-9678-da61a9ce7792</v>
      </c>
    </row>
    <row r="2" spans="1:2" x14ac:dyDescent="0.2">
      <c r="A2" s="8"/>
      <c r="B2" t="str">
        <f>_xll.XL3Refresh("grid","441d6d74-34dd-468c-b8a2-b5d8b78049ca",#REF!,#REF!)</f>
        <v>grid - 441d6d74-34dd-468c-b8a2-b5d8b78049ca</v>
      </c>
    </row>
    <row r="3" spans="1:2" x14ac:dyDescent="0.2">
      <c r="A3" s="8" t="s">
        <v>576</v>
      </c>
      <c r="B3" t="str">
        <f>_xll.XL3Refresh("grid","4577b19a-17cc-41a0-a0e7-4ff6235b5c1b",#REF!,#REF!)</f>
        <v>grid - 4577b19a-17cc-41a0-a0e7-4ff6235b5c1b</v>
      </c>
    </row>
    <row r="4" spans="1:2" x14ac:dyDescent="0.2">
      <c r="A4" s="8" t="s">
        <v>577</v>
      </c>
      <c r="B4" t="str">
        <f>_xll.XL3Refresh("grid","ccaefee7-80a3-4d44-9bd0-81f91ff8b09f",#REF!,#REF!)</f>
        <v>grid - ccaefee7-80a3-4d44-9bd0-81f91ff8b09f</v>
      </c>
    </row>
    <row r="5" spans="1:2" x14ac:dyDescent="0.2">
      <c r="A5" s="8"/>
      <c r="B5" t="str">
        <f>_xll.XL3Refresh("grid","9cf54cae-5883-4dd7-9fe5-b0c0284713b0",#REF!)</f>
        <v>grid - 9cf54cae-5883-4dd7-9fe5-b0c0284713b0</v>
      </c>
    </row>
    <row r="6" spans="1:2" x14ac:dyDescent="0.2">
      <c r="A6" s="8" t="s">
        <v>571</v>
      </c>
      <c r="B6" t="str">
        <f>_xll.XL3Refresh("grid","92087b7b-d9dd-4bc4-86e2-b3c46d03813d",#REF!)</f>
        <v>grid - 92087b7b-d9dd-4bc4-86e2-b3c46d03813d</v>
      </c>
    </row>
    <row r="7" spans="1:2" x14ac:dyDescent="0.2">
      <c r="A7" s="8" t="s">
        <v>572</v>
      </c>
    </row>
    <row r="8" spans="1:2" x14ac:dyDescent="0.2">
      <c r="A8" s="8" t="s">
        <v>573</v>
      </c>
    </row>
    <row r="9" spans="1:2" x14ac:dyDescent="0.2">
      <c r="A9" s="8" t="s">
        <v>574</v>
      </c>
    </row>
    <row r="10" spans="1:2" x14ac:dyDescent="0.2">
      <c r="A10" s="8"/>
    </row>
    <row r="11" spans="1:2" x14ac:dyDescent="0.2">
      <c r="A11" s="8"/>
    </row>
    <row r="12" spans="1:2" x14ac:dyDescent="0.2">
      <c r="A12" s="8"/>
    </row>
    <row r="13" spans="1:2" x14ac:dyDescent="0.2">
      <c r="A13" s="8" t="s">
        <v>570</v>
      </c>
    </row>
    <row r="14" spans="1:2" x14ac:dyDescent="0.2">
      <c r="A14" s="8"/>
    </row>
    <row r="15" spans="1:2" x14ac:dyDescent="0.2">
      <c r="A15" s="8"/>
    </row>
    <row r="16" spans="1:2" x14ac:dyDescent="0.2">
      <c r="A16" s="8"/>
    </row>
    <row r="17" spans="1:2" x14ac:dyDescent="0.2">
      <c r="A17" s="8" t="s">
        <v>569</v>
      </c>
    </row>
    <row r="18" spans="1:2" x14ac:dyDescent="0.2">
      <c r="A18" s="8"/>
    </row>
    <row r="19" spans="1:2" x14ac:dyDescent="0.2">
      <c r="A19" s="8"/>
    </row>
    <row r="20" spans="1:2" x14ac:dyDescent="0.2">
      <c r="A20" s="8" t="s">
        <v>494</v>
      </c>
    </row>
    <row r="21" spans="1:2" x14ac:dyDescent="0.2">
      <c r="A21" s="8"/>
    </row>
    <row r="22" spans="1:2" x14ac:dyDescent="0.2">
      <c r="A22" s="8" t="s">
        <v>475</v>
      </c>
    </row>
    <row r="23" spans="1:2" x14ac:dyDescent="0.2">
      <c r="A23" s="8" t="s">
        <v>476</v>
      </c>
    </row>
    <row r="24" spans="1:2" x14ac:dyDescent="0.2">
      <c r="A24" s="8" t="s">
        <v>477</v>
      </c>
      <c r="B24" t="str">
        <f>_xll.XL3Refresh("grid","2d8a854f-b059-47e3-a553-3dfb0e9f961b",#REF!,#REF!)</f>
        <v>grid - 2d8a854f-b059-47e3-a553-3dfb0e9f961b</v>
      </c>
    </row>
    <row r="25" spans="1:2" x14ac:dyDescent="0.2">
      <c r="A25" s="8" t="s">
        <v>478</v>
      </c>
    </row>
    <row r="26" spans="1:2" x14ac:dyDescent="0.2">
      <c r="A26" s="8"/>
    </row>
    <row r="27" spans="1:2" x14ac:dyDescent="0.2">
      <c r="A27" s="8" t="s">
        <v>331</v>
      </c>
    </row>
    <row r="28" spans="1:2" x14ac:dyDescent="0.2">
      <c r="A28" s="8" t="s">
        <v>332</v>
      </c>
    </row>
    <row r="29" spans="1:2" x14ac:dyDescent="0.2">
      <c r="A29" s="8" t="s">
        <v>333</v>
      </c>
    </row>
    <row r="30" spans="1:2" x14ac:dyDescent="0.2">
      <c r="A30" s="8" t="s">
        <v>334</v>
      </c>
      <c r="B30" t="str">
        <f>_xll.XL3Refresh("grid","935d2e52-06c6-4b82-a132-44e75a86b942",#REF!,#REF!)</f>
        <v>grid - 935d2e52-06c6-4b82-a132-44e75a86b942</v>
      </c>
    </row>
    <row r="31" spans="1:2" x14ac:dyDescent="0.2">
      <c r="A31" s="8" t="s">
        <v>335</v>
      </c>
      <c r="B31" t="str">
        <f>_xll.XL3Refresh("grid","33089355-d270-4ac7-bca7-fee7d3ebca12",#REF!,#REF!)</f>
        <v>grid - 33089355-d270-4ac7-bca7-fee7d3ebca12</v>
      </c>
    </row>
    <row r="32" spans="1:2" x14ac:dyDescent="0.2">
      <c r="A32" s="8" t="s">
        <v>336</v>
      </c>
      <c r="B32" t="str">
        <f>_xll.XL3Refresh("grid","b564d3c3-9ff9-44d1-b220-b655992243e7",#REF!,#REF!)</f>
        <v>grid - b564d3c3-9ff9-44d1-b220-b655992243e7</v>
      </c>
    </row>
    <row r="33" spans="1:2" x14ac:dyDescent="0.2">
      <c r="A33" s="8" t="s">
        <v>337</v>
      </c>
      <c r="B33" t="str">
        <f>_xll.XL3Refresh("grid","b593cc0f-102b-443b-8d18-24492ce5b1e7",#REF!,#REF!)</f>
        <v>grid - b593cc0f-102b-443b-8d18-24492ce5b1e7</v>
      </c>
    </row>
    <row r="34" spans="1:2" x14ac:dyDescent="0.2">
      <c r="A34" s="8" t="s">
        <v>338</v>
      </c>
      <c r="B34" t="str">
        <f>_xll.XL3Refresh("grid","0fe0485e-5839-4b3b-accc-09251887f921",#REF!)</f>
        <v>grid - 0fe0485e-5839-4b3b-accc-09251887f921</v>
      </c>
    </row>
    <row r="35" spans="1:2" x14ac:dyDescent="0.2">
      <c r="A35" s="8" t="s">
        <v>339</v>
      </c>
      <c r="B35" t="str">
        <f>_xll.XL3Refresh("grid","429208db-8bbf-40da-ada3-ea270d63de47",#REF!)</f>
        <v>grid - 429208db-8bbf-40da-ada3-ea270d63de47</v>
      </c>
    </row>
    <row r="36" spans="1:2" x14ac:dyDescent="0.2">
      <c r="A36" s="8" t="s">
        <v>340</v>
      </c>
    </row>
    <row r="37" spans="1:2" x14ac:dyDescent="0.2">
      <c r="A37" s="8" t="s">
        <v>341</v>
      </c>
    </row>
    <row r="38" spans="1:2" x14ac:dyDescent="0.2">
      <c r="A38" s="8" t="s">
        <v>342</v>
      </c>
    </row>
    <row r="39" spans="1:2" x14ac:dyDescent="0.2">
      <c r="A39" s="8" t="s">
        <v>343</v>
      </c>
    </row>
    <row r="40" spans="1:2" x14ac:dyDescent="0.2">
      <c r="A40" s="8" t="s">
        <v>344</v>
      </c>
    </row>
    <row r="41" spans="1:2" x14ac:dyDescent="0.2">
      <c r="A41" s="8" t="s">
        <v>345</v>
      </c>
    </row>
    <row r="42" spans="1:2" x14ac:dyDescent="0.2">
      <c r="A42" s="8" t="s">
        <v>346</v>
      </c>
    </row>
    <row r="43" spans="1:2" x14ac:dyDescent="0.2">
      <c r="A43" s="8" t="s">
        <v>347</v>
      </c>
    </row>
    <row r="44" spans="1:2" x14ac:dyDescent="0.2">
      <c r="A44" s="8" t="s">
        <v>348</v>
      </c>
    </row>
    <row r="45" spans="1:2" x14ac:dyDescent="0.2">
      <c r="A45" s="8" t="s">
        <v>349</v>
      </c>
    </row>
    <row r="46" spans="1:2" x14ac:dyDescent="0.2">
      <c r="A46" s="8" t="s">
        <v>350</v>
      </c>
    </row>
    <row r="47" spans="1:2" x14ac:dyDescent="0.2">
      <c r="A47" s="8" t="s">
        <v>351</v>
      </c>
    </row>
    <row r="48" spans="1:2" x14ac:dyDescent="0.2">
      <c r="A48" s="8" t="s">
        <v>352</v>
      </c>
    </row>
    <row r="49" spans="1:1" x14ac:dyDescent="0.2">
      <c r="A49" s="8" t="s">
        <v>353</v>
      </c>
    </row>
    <row r="50" spans="1:1" x14ac:dyDescent="0.2">
      <c r="A50" s="8" t="s">
        <v>354</v>
      </c>
    </row>
    <row r="51" spans="1:1" x14ac:dyDescent="0.2">
      <c r="A51" s="8" t="s">
        <v>355</v>
      </c>
    </row>
    <row r="52" spans="1:1" x14ac:dyDescent="0.2">
      <c r="A52" s="8" t="s">
        <v>356</v>
      </c>
    </row>
    <row r="53" spans="1:1" x14ac:dyDescent="0.2">
      <c r="A53" s="8" t="s">
        <v>357</v>
      </c>
    </row>
    <row r="54" spans="1:1" x14ac:dyDescent="0.2">
      <c r="A54" s="8" t="s">
        <v>358</v>
      </c>
    </row>
    <row r="55" spans="1:1" x14ac:dyDescent="0.2">
      <c r="A55" s="8" t="s">
        <v>359</v>
      </c>
    </row>
    <row r="56" spans="1:1" x14ac:dyDescent="0.2">
      <c r="A56" s="8" t="s">
        <v>360</v>
      </c>
    </row>
    <row r="57" spans="1:1" x14ac:dyDescent="0.2">
      <c r="A57" s="8" t="s">
        <v>361</v>
      </c>
    </row>
    <row r="58" spans="1:1" x14ac:dyDescent="0.2">
      <c r="A58" s="8" t="s">
        <v>362</v>
      </c>
    </row>
    <row r="59" spans="1:1" x14ac:dyDescent="0.2">
      <c r="A59" s="8" t="s">
        <v>363</v>
      </c>
    </row>
    <row r="60" spans="1:1" x14ac:dyDescent="0.2">
      <c r="A60" s="8" t="s">
        <v>364</v>
      </c>
    </row>
    <row r="61" spans="1:1" x14ac:dyDescent="0.2">
      <c r="A61" s="8" t="s">
        <v>365</v>
      </c>
    </row>
    <row r="62" spans="1:1" x14ac:dyDescent="0.2">
      <c r="A62" s="8" t="s">
        <v>366</v>
      </c>
    </row>
    <row r="63" spans="1:1" x14ac:dyDescent="0.2">
      <c r="A63" s="8" t="s">
        <v>367</v>
      </c>
    </row>
    <row r="64" spans="1:1" x14ac:dyDescent="0.2">
      <c r="A64" s="8" t="s">
        <v>368</v>
      </c>
    </row>
    <row r="65" spans="1:1" x14ac:dyDescent="0.2">
      <c r="A65" s="8" t="s">
        <v>369</v>
      </c>
    </row>
    <row r="66" spans="1:1" x14ac:dyDescent="0.2">
      <c r="A66" s="8" t="s">
        <v>370</v>
      </c>
    </row>
    <row r="67" spans="1:1" x14ac:dyDescent="0.2">
      <c r="A67" s="8" t="s">
        <v>371</v>
      </c>
    </row>
    <row r="68" spans="1:1" x14ac:dyDescent="0.2">
      <c r="A68" s="8" t="s">
        <v>372</v>
      </c>
    </row>
    <row r="69" spans="1:1" x14ac:dyDescent="0.2">
      <c r="A69" s="8" t="s">
        <v>373</v>
      </c>
    </row>
    <row r="70" spans="1:1" x14ac:dyDescent="0.2">
      <c r="A70" s="8" t="s">
        <v>374</v>
      </c>
    </row>
    <row r="71" spans="1:1" x14ac:dyDescent="0.2">
      <c r="A71" s="8" t="s">
        <v>375</v>
      </c>
    </row>
    <row r="72" spans="1:1" x14ac:dyDescent="0.2">
      <c r="A72" s="8" t="s">
        <v>376</v>
      </c>
    </row>
    <row r="73" spans="1:1" x14ac:dyDescent="0.2">
      <c r="A73" s="8" t="s">
        <v>377</v>
      </c>
    </row>
    <row r="74" spans="1:1" x14ac:dyDescent="0.2">
      <c r="A74" s="8" t="s">
        <v>378</v>
      </c>
    </row>
    <row r="75" spans="1:1" x14ac:dyDescent="0.2">
      <c r="A75" s="8" t="s">
        <v>379</v>
      </c>
    </row>
    <row r="76" spans="1:1" x14ac:dyDescent="0.2">
      <c r="A76" s="8" t="s">
        <v>380</v>
      </c>
    </row>
    <row r="77" spans="1:1" x14ac:dyDescent="0.2">
      <c r="A77" s="8" t="s">
        <v>381</v>
      </c>
    </row>
    <row r="78" spans="1:1" x14ac:dyDescent="0.2">
      <c r="A78" s="8" t="s">
        <v>382</v>
      </c>
    </row>
    <row r="79" spans="1:1" x14ac:dyDescent="0.2">
      <c r="A79" s="8" t="s">
        <v>383</v>
      </c>
    </row>
    <row r="80" spans="1:1" x14ac:dyDescent="0.2">
      <c r="A80" s="8" t="s">
        <v>384</v>
      </c>
    </row>
    <row r="81" spans="1:1" x14ac:dyDescent="0.2">
      <c r="A81" s="8" t="s">
        <v>385</v>
      </c>
    </row>
    <row r="82" spans="1:1" x14ac:dyDescent="0.2">
      <c r="A82" s="8" t="s">
        <v>386</v>
      </c>
    </row>
    <row r="83" spans="1:1" x14ac:dyDescent="0.2">
      <c r="A83" s="8" t="s">
        <v>387</v>
      </c>
    </row>
    <row r="84" spans="1:1" x14ac:dyDescent="0.2">
      <c r="A84" s="8" t="s">
        <v>388</v>
      </c>
    </row>
    <row r="85" spans="1:1" x14ac:dyDescent="0.2">
      <c r="A85" s="8" t="s">
        <v>389</v>
      </c>
    </row>
    <row r="86" spans="1:1" x14ac:dyDescent="0.2">
      <c r="A86" s="8" t="s">
        <v>390</v>
      </c>
    </row>
    <row r="87" spans="1:1" x14ac:dyDescent="0.2">
      <c r="A87" s="8" t="s">
        <v>391</v>
      </c>
    </row>
    <row r="88" spans="1:1" x14ac:dyDescent="0.2">
      <c r="A88" s="8" t="s">
        <v>392</v>
      </c>
    </row>
    <row r="89" spans="1:1" x14ac:dyDescent="0.2">
      <c r="A89" s="8" t="s">
        <v>393</v>
      </c>
    </row>
    <row r="90" spans="1:1" x14ac:dyDescent="0.2">
      <c r="A90" s="8" t="s">
        <v>394</v>
      </c>
    </row>
    <row r="91" spans="1:1" x14ac:dyDescent="0.2">
      <c r="A91" s="8" t="s">
        <v>395</v>
      </c>
    </row>
    <row r="92" spans="1:1" x14ac:dyDescent="0.2">
      <c r="A92" s="8" t="s">
        <v>396</v>
      </c>
    </row>
    <row r="93" spans="1:1" x14ac:dyDescent="0.2">
      <c r="A93" s="8" t="s">
        <v>397</v>
      </c>
    </row>
    <row r="94" spans="1:1" x14ac:dyDescent="0.2">
      <c r="A94" s="8" t="s">
        <v>398</v>
      </c>
    </row>
    <row r="95" spans="1:1" x14ac:dyDescent="0.2">
      <c r="A95" s="8" t="s">
        <v>399</v>
      </c>
    </row>
    <row r="96" spans="1:1" x14ac:dyDescent="0.2">
      <c r="A96" s="8" t="s">
        <v>400</v>
      </c>
    </row>
    <row r="97" spans="1:1" x14ac:dyDescent="0.2">
      <c r="A97" s="8" t="s">
        <v>401</v>
      </c>
    </row>
    <row r="98" spans="1:1" x14ac:dyDescent="0.2">
      <c r="A98" s="8" t="s">
        <v>402</v>
      </c>
    </row>
    <row r="99" spans="1:1" x14ac:dyDescent="0.2">
      <c r="A99" s="8" t="s">
        <v>403</v>
      </c>
    </row>
    <row r="100" spans="1:1" x14ac:dyDescent="0.2">
      <c r="A100" s="8" t="s">
        <v>404</v>
      </c>
    </row>
    <row r="101" spans="1:1" x14ac:dyDescent="0.2">
      <c r="A101" s="8" t="s">
        <v>405</v>
      </c>
    </row>
    <row r="102" spans="1:1" x14ac:dyDescent="0.2">
      <c r="A102" s="8" t="s">
        <v>406</v>
      </c>
    </row>
    <row r="103" spans="1:1" x14ac:dyDescent="0.2">
      <c r="A103" s="8" t="s">
        <v>407</v>
      </c>
    </row>
    <row r="104" spans="1:1" x14ac:dyDescent="0.2">
      <c r="A104" s="8" t="s">
        <v>408</v>
      </c>
    </row>
    <row r="105" spans="1:1" x14ac:dyDescent="0.2">
      <c r="A105" s="8" t="s">
        <v>409</v>
      </c>
    </row>
    <row r="106" spans="1:1" x14ac:dyDescent="0.2">
      <c r="A106" s="8" t="s">
        <v>410</v>
      </c>
    </row>
    <row r="107" spans="1:1" x14ac:dyDescent="0.2">
      <c r="A107" s="8" t="s">
        <v>411</v>
      </c>
    </row>
    <row r="108" spans="1:1" x14ac:dyDescent="0.2">
      <c r="A108" s="8" t="s">
        <v>412</v>
      </c>
    </row>
    <row r="109" spans="1:1" x14ac:dyDescent="0.2">
      <c r="A109" s="8" t="s">
        <v>413</v>
      </c>
    </row>
    <row r="110" spans="1:1" x14ac:dyDescent="0.2">
      <c r="A110" s="8" t="s">
        <v>414</v>
      </c>
    </row>
    <row r="111" spans="1:1" x14ac:dyDescent="0.2">
      <c r="A111" s="8" t="s">
        <v>415</v>
      </c>
    </row>
    <row r="112" spans="1:1" x14ac:dyDescent="0.2">
      <c r="A112" s="8" t="s">
        <v>416</v>
      </c>
    </row>
    <row r="113" spans="1:1" x14ac:dyDescent="0.2">
      <c r="A113" s="8" t="s">
        <v>417</v>
      </c>
    </row>
    <row r="114" spans="1:1" x14ac:dyDescent="0.2">
      <c r="A114" s="8" t="s">
        <v>418</v>
      </c>
    </row>
    <row r="115" spans="1:1" x14ac:dyDescent="0.2">
      <c r="A115" s="8" t="s">
        <v>419</v>
      </c>
    </row>
    <row r="116" spans="1:1" x14ac:dyDescent="0.2">
      <c r="A116" s="8" t="s">
        <v>420</v>
      </c>
    </row>
    <row r="117" spans="1:1" x14ac:dyDescent="0.2">
      <c r="A117" s="8" t="s">
        <v>421</v>
      </c>
    </row>
    <row r="118" spans="1:1" x14ac:dyDescent="0.2">
      <c r="A118" s="8" t="s">
        <v>422</v>
      </c>
    </row>
    <row r="119" spans="1:1" x14ac:dyDescent="0.2">
      <c r="A119" s="8" t="s">
        <v>423</v>
      </c>
    </row>
    <row r="120" spans="1:1" x14ac:dyDescent="0.2">
      <c r="A120" s="8" t="s">
        <v>424</v>
      </c>
    </row>
    <row r="121" spans="1:1" x14ac:dyDescent="0.2">
      <c r="A121" s="8" t="s">
        <v>425</v>
      </c>
    </row>
    <row r="122" spans="1:1" x14ac:dyDescent="0.2">
      <c r="A122" s="8" t="s">
        <v>426</v>
      </c>
    </row>
    <row r="123" spans="1:1" x14ac:dyDescent="0.2">
      <c r="A123" s="8" t="s">
        <v>427</v>
      </c>
    </row>
    <row r="124" spans="1:1" x14ac:dyDescent="0.2">
      <c r="A124" s="8" t="s">
        <v>428</v>
      </c>
    </row>
    <row r="125" spans="1:1" x14ac:dyDescent="0.2">
      <c r="A125" s="8" t="s">
        <v>429</v>
      </c>
    </row>
    <row r="126" spans="1:1" x14ac:dyDescent="0.2">
      <c r="A126" s="8" t="s">
        <v>430</v>
      </c>
    </row>
    <row r="127" spans="1:1" x14ac:dyDescent="0.2">
      <c r="A127" s="8" t="s">
        <v>431</v>
      </c>
    </row>
    <row r="128" spans="1:1" x14ac:dyDescent="0.2">
      <c r="A128" s="8" t="s">
        <v>432</v>
      </c>
    </row>
    <row r="129" spans="1:1" x14ac:dyDescent="0.2">
      <c r="A129" s="8" t="s">
        <v>433</v>
      </c>
    </row>
    <row r="130" spans="1:1" x14ac:dyDescent="0.2">
      <c r="A130" s="8" t="s">
        <v>434</v>
      </c>
    </row>
    <row r="131" spans="1:1" x14ac:dyDescent="0.2">
      <c r="A131" s="8" t="s">
        <v>435</v>
      </c>
    </row>
    <row r="132" spans="1:1" x14ac:dyDescent="0.2">
      <c r="A132" s="8" t="s">
        <v>436</v>
      </c>
    </row>
    <row r="133" spans="1:1" x14ac:dyDescent="0.2">
      <c r="A133" s="8" t="s">
        <v>437</v>
      </c>
    </row>
    <row r="134" spans="1:1" x14ac:dyDescent="0.2">
      <c r="A134" s="8" t="s">
        <v>438</v>
      </c>
    </row>
    <row r="135" spans="1:1" x14ac:dyDescent="0.2">
      <c r="A135" s="8" t="s">
        <v>439</v>
      </c>
    </row>
    <row r="136" spans="1:1" x14ac:dyDescent="0.2">
      <c r="A136" s="8" t="s">
        <v>440</v>
      </c>
    </row>
    <row r="137" spans="1:1" x14ac:dyDescent="0.2">
      <c r="A137" s="8" t="s">
        <v>441</v>
      </c>
    </row>
    <row r="138" spans="1:1" x14ac:dyDescent="0.2">
      <c r="A138" s="8" t="s">
        <v>442</v>
      </c>
    </row>
    <row r="139" spans="1:1" x14ac:dyDescent="0.2">
      <c r="A139" s="8" t="s">
        <v>443</v>
      </c>
    </row>
    <row r="140" spans="1:1" x14ac:dyDescent="0.2">
      <c r="A140" s="8" t="s">
        <v>444</v>
      </c>
    </row>
    <row r="141" spans="1:1" x14ac:dyDescent="0.2">
      <c r="A141" s="8" t="s">
        <v>445</v>
      </c>
    </row>
    <row r="142" spans="1:1" x14ac:dyDescent="0.2">
      <c r="A142" s="8" t="s">
        <v>446</v>
      </c>
    </row>
    <row r="143" spans="1:1" x14ac:dyDescent="0.2">
      <c r="A143" s="8" t="s">
        <v>447</v>
      </c>
    </row>
    <row r="144" spans="1:1" x14ac:dyDescent="0.2">
      <c r="A144" s="8" t="s">
        <v>448</v>
      </c>
    </row>
    <row r="145" spans="1:1" x14ac:dyDescent="0.2">
      <c r="A145" s="8" t="s">
        <v>449</v>
      </c>
    </row>
    <row r="146" spans="1:1" x14ac:dyDescent="0.2">
      <c r="A146" s="8" t="s">
        <v>450</v>
      </c>
    </row>
    <row r="147" spans="1:1" x14ac:dyDescent="0.2">
      <c r="A147" s="8" t="s">
        <v>451</v>
      </c>
    </row>
    <row r="148" spans="1:1" x14ac:dyDescent="0.2">
      <c r="A148" s="8" t="s">
        <v>452</v>
      </c>
    </row>
    <row r="149" spans="1:1" x14ac:dyDescent="0.2">
      <c r="A149" s="8" t="s">
        <v>453</v>
      </c>
    </row>
    <row r="150" spans="1:1" x14ac:dyDescent="0.2">
      <c r="A150" s="8" t="s">
        <v>454</v>
      </c>
    </row>
    <row r="151" spans="1:1" x14ac:dyDescent="0.2">
      <c r="A151" s="8" t="s">
        <v>455</v>
      </c>
    </row>
    <row r="152" spans="1:1" x14ac:dyDescent="0.2">
      <c r="A152" s="8" t="s">
        <v>456</v>
      </c>
    </row>
    <row r="153" spans="1:1" x14ac:dyDescent="0.2">
      <c r="A153" s="8" t="s">
        <v>457</v>
      </c>
    </row>
    <row r="154" spans="1:1" x14ac:dyDescent="0.2">
      <c r="A154" s="8" t="s">
        <v>458</v>
      </c>
    </row>
    <row r="155" spans="1:1" x14ac:dyDescent="0.2">
      <c r="A155" s="8" t="s">
        <v>459</v>
      </c>
    </row>
    <row r="156" spans="1:1" x14ac:dyDescent="0.2">
      <c r="A156" s="8" t="s">
        <v>460</v>
      </c>
    </row>
    <row r="157" spans="1:1" x14ac:dyDescent="0.2">
      <c r="A157" s="8" t="s">
        <v>461</v>
      </c>
    </row>
    <row r="158" spans="1:1" x14ac:dyDescent="0.2">
      <c r="A158" s="8" t="s">
        <v>462</v>
      </c>
    </row>
    <row r="159" spans="1:1" x14ac:dyDescent="0.2">
      <c r="A159" s="8" t="s">
        <v>463</v>
      </c>
    </row>
    <row r="160" spans="1:1" x14ac:dyDescent="0.2">
      <c r="A160" s="8" t="s">
        <v>464</v>
      </c>
    </row>
    <row r="161" spans="1:1" x14ac:dyDescent="0.2">
      <c r="A161" s="8" t="s">
        <v>465</v>
      </c>
    </row>
    <row r="162" spans="1:1" x14ac:dyDescent="0.2">
      <c r="A162" s="8" t="s">
        <v>466</v>
      </c>
    </row>
    <row r="163" spans="1:1" x14ac:dyDescent="0.2">
      <c r="A163" s="8" t="s">
        <v>467</v>
      </c>
    </row>
    <row r="164" spans="1:1" x14ac:dyDescent="0.2">
      <c r="A164" s="8" t="s">
        <v>468</v>
      </c>
    </row>
    <row r="165" spans="1:1" x14ac:dyDescent="0.2">
      <c r="A165" s="8" t="s">
        <v>469</v>
      </c>
    </row>
    <row r="166" spans="1:1" x14ac:dyDescent="0.2">
      <c r="A166" s="8" t="s">
        <v>470</v>
      </c>
    </row>
    <row r="167" spans="1:1" x14ac:dyDescent="0.2">
      <c r="A167" s="8" t="s">
        <v>471</v>
      </c>
    </row>
    <row r="168" spans="1:1" x14ac:dyDescent="0.2">
      <c r="A168" s="8" t="s">
        <v>472</v>
      </c>
    </row>
    <row r="169" spans="1:1" x14ac:dyDescent="0.2">
      <c r="A169" s="8" t="s">
        <v>473</v>
      </c>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FA3E8-05F4-4B92-B6A7-894297EBDE0F}">
  <sheetPr>
    <pageSetUpPr fitToPage="1"/>
  </sheetPr>
  <dimension ref="A1:K1048277"/>
  <sheetViews>
    <sheetView showGridLines="0" zoomScaleNormal="100" zoomScaleSheetLayoutView="105" workbookViewId="0"/>
  </sheetViews>
  <sheetFormatPr defaultColWidth="9.140625" defaultRowHeight="12" x14ac:dyDescent="0.2"/>
  <cols>
    <col min="1" max="1" width="1.7109375" style="48" customWidth="1"/>
    <col min="2" max="2" width="26.5703125" style="48" customWidth="1"/>
    <col min="3" max="4" width="10.7109375" style="48" bestFit="1" customWidth="1"/>
    <col min="5" max="9" width="9.7109375" style="48" customWidth="1"/>
    <col min="10" max="10" width="1.7109375" style="48" customWidth="1"/>
    <col min="11" max="11" width="1.7109375" style="329" customWidth="1"/>
    <col min="12" max="16384" width="9.140625" style="48"/>
  </cols>
  <sheetData>
    <row r="1" spans="1:11" s="227" customFormat="1" ht="16.5" x14ac:dyDescent="0.3">
      <c r="A1" s="56"/>
      <c r="B1" s="56" t="s">
        <v>264</v>
      </c>
      <c r="C1" s="57"/>
      <c r="D1" s="57"/>
      <c r="E1" s="57"/>
      <c r="F1" s="57"/>
      <c r="G1" s="57"/>
      <c r="H1" s="57"/>
      <c r="I1" s="57"/>
      <c r="J1" s="57"/>
      <c r="K1" s="391"/>
    </row>
    <row r="2" spans="1:11" s="228" customFormat="1" ht="14.25" x14ac:dyDescent="0.2">
      <c r="B2" s="228" t="s">
        <v>304</v>
      </c>
      <c r="C2" s="295"/>
      <c r="D2" s="295"/>
      <c r="E2" s="295"/>
      <c r="F2" s="295"/>
      <c r="G2" s="295"/>
      <c r="H2" s="295"/>
      <c r="I2" s="295"/>
      <c r="K2" s="327"/>
    </row>
    <row r="3" spans="1:11" s="225" customFormat="1" ht="21" customHeight="1" x14ac:dyDescent="0.2">
      <c r="A3" s="229"/>
      <c r="B3" s="218" t="s">
        <v>566</v>
      </c>
      <c r="C3" s="218"/>
      <c r="D3" s="218"/>
      <c r="E3" s="218"/>
      <c r="F3" s="218"/>
      <c r="G3" s="218"/>
      <c r="H3" s="218"/>
      <c r="I3" s="230" t="s">
        <v>207</v>
      </c>
      <c r="J3" s="218"/>
      <c r="K3" s="328"/>
    </row>
    <row r="4" spans="1:11" ht="12" customHeight="1" x14ac:dyDescent="0.2">
      <c r="A4" s="375"/>
      <c r="B4" s="382"/>
      <c r="C4" s="437" t="s">
        <v>22</v>
      </c>
      <c r="D4" s="439" t="s">
        <v>311</v>
      </c>
      <c r="E4" s="439"/>
      <c r="F4" s="439"/>
      <c r="G4" s="439"/>
      <c r="H4" s="439"/>
      <c r="I4" s="440"/>
      <c r="J4" s="374"/>
    </row>
    <row r="5" spans="1:11" ht="20.100000000000001" customHeight="1" x14ac:dyDescent="0.2">
      <c r="A5" s="383"/>
      <c r="B5" s="262"/>
      <c r="C5" s="438"/>
      <c r="D5" s="263" t="s">
        <v>28</v>
      </c>
      <c r="E5" s="263" t="s">
        <v>30</v>
      </c>
      <c r="F5" s="263" t="s">
        <v>27</v>
      </c>
      <c r="G5" s="263" t="s">
        <v>26</v>
      </c>
      <c r="H5" s="263" t="s">
        <v>31</v>
      </c>
      <c r="I5" s="264" t="s">
        <v>33</v>
      </c>
      <c r="J5" s="231"/>
    </row>
    <row r="6" spans="1:11" s="240" customFormat="1" ht="20.100000000000001" customHeight="1" x14ac:dyDescent="0.25">
      <c r="A6" s="400"/>
      <c r="B6" s="401" t="s">
        <v>55</v>
      </c>
      <c r="C6" s="402">
        <v>3985680.4691319996</v>
      </c>
      <c r="D6" s="402">
        <v>215726.31557800001</v>
      </c>
      <c r="E6" s="402">
        <v>3541.9206319999998</v>
      </c>
      <c r="F6" s="402">
        <v>240566.14914199998</v>
      </c>
      <c r="G6" s="402">
        <v>291390.62570999999</v>
      </c>
      <c r="H6" s="402">
        <v>364991.17609600001</v>
      </c>
      <c r="I6" s="364">
        <v>42127.072641999992</v>
      </c>
      <c r="J6" s="403"/>
      <c r="K6" s="330"/>
    </row>
    <row r="7" spans="1:11" ht="20.100000000000001" customHeight="1" x14ac:dyDescent="0.2">
      <c r="B7" s="26" t="s">
        <v>316</v>
      </c>
      <c r="C7" s="11">
        <v>2220880.2864799998</v>
      </c>
      <c r="D7" s="11">
        <v>123044.81980300001</v>
      </c>
      <c r="E7" s="11">
        <v>1509.62048</v>
      </c>
      <c r="F7" s="11">
        <v>110275.218255</v>
      </c>
      <c r="G7" s="11">
        <v>149071.63645300001</v>
      </c>
      <c r="H7" s="11">
        <v>206499.20610200003</v>
      </c>
      <c r="I7" s="12">
        <v>22333.093116000004</v>
      </c>
    </row>
    <row r="8" spans="1:11" ht="12" customHeight="1" x14ac:dyDescent="0.2">
      <c r="A8" s="225"/>
      <c r="B8" s="25" t="s">
        <v>187</v>
      </c>
      <c r="C8" s="11">
        <v>659537.055436</v>
      </c>
      <c r="D8" s="11">
        <v>28551.447776000001</v>
      </c>
      <c r="E8" s="11">
        <v>208.622141</v>
      </c>
      <c r="F8" s="11">
        <v>36815.464554999999</v>
      </c>
      <c r="G8" s="11">
        <v>38599.759453000006</v>
      </c>
      <c r="H8" s="11">
        <v>78007.412358999994</v>
      </c>
      <c r="I8" s="12">
        <v>4770.3871209999998</v>
      </c>
    </row>
    <row r="9" spans="1:11" ht="12" customHeight="1" x14ac:dyDescent="0.2">
      <c r="A9" s="225"/>
      <c r="B9" s="25" t="s">
        <v>188</v>
      </c>
      <c r="C9" s="11">
        <v>1561343.2310229999</v>
      </c>
      <c r="D9" s="11">
        <v>94493.371996000002</v>
      </c>
      <c r="E9" s="11">
        <v>1300.998335</v>
      </c>
      <c r="F9" s="11">
        <v>73459.753675</v>
      </c>
      <c r="G9" s="11">
        <v>110471.87697699999</v>
      </c>
      <c r="H9" s="11">
        <v>128491.79371800002</v>
      </c>
      <c r="I9" s="12">
        <v>17562.705982000003</v>
      </c>
    </row>
    <row r="10" spans="1:11" ht="20.100000000000001" customHeight="1" x14ac:dyDescent="0.2">
      <c r="B10" s="26" t="s">
        <v>152</v>
      </c>
      <c r="C10" s="11">
        <v>1615854.8400499998</v>
      </c>
      <c r="D10" s="11">
        <v>84674.377049999996</v>
      </c>
      <c r="E10" s="11">
        <v>1883.335822</v>
      </c>
      <c r="F10" s="11">
        <v>121370.928835</v>
      </c>
      <c r="G10" s="11">
        <v>130207.96086599999</v>
      </c>
      <c r="H10" s="11">
        <v>151005.712107</v>
      </c>
      <c r="I10" s="12">
        <v>15552.600842</v>
      </c>
    </row>
    <row r="11" spans="1:11" ht="12" customHeight="1" x14ac:dyDescent="0.2">
      <c r="A11" s="225"/>
      <c r="B11" s="25" t="s">
        <v>187</v>
      </c>
      <c r="C11" s="11">
        <v>545067.85043899994</v>
      </c>
      <c r="D11" s="11">
        <v>27754.724045999999</v>
      </c>
      <c r="E11" s="11">
        <v>1535.7624689999998</v>
      </c>
      <c r="F11" s="11">
        <v>50520.202021999998</v>
      </c>
      <c r="G11" s="11">
        <v>42448.953710000002</v>
      </c>
      <c r="H11" s="11">
        <v>79677.395120000001</v>
      </c>
      <c r="I11" s="12">
        <v>4811.9129720000001</v>
      </c>
    </row>
    <row r="12" spans="1:11" ht="12" customHeight="1" x14ac:dyDescent="0.2">
      <c r="A12" s="225"/>
      <c r="B12" s="25" t="s">
        <v>188</v>
      </c>
      <c r="C12" s="11">
        <v>1070785.039809</v>
      </c>
      <c r="D12" s="11">
        <v>56919.650471999994</v>
      </c>
      <c r="E12" s="11">
        <v>347.57335</v>
      </c>
      <c r="F12" s="11">
        <v>70850.673783000006</v>
      </c>
      <c r="G12" s="11">
        <v>87758.951071999996</v>
      </c>
      <c r="H12" s="11">
        <v>71328.215962999995</v>
      </c>
      <c r="I12" s="12">
        <v>10740.68736</v>
      </c>
    </row>
    <row r="13" spans="1:11" ht="20.100000000000001" customHeight="1" x14ac:dyDescent="0.2">
      <c r="B13" s="242" t="s">
        <v>189</v>
      </c>
      <c r="C13" s="11">
        <v>975640.13671699993</v>
      </c>
      <c r="D13" s="11">
        <v>48246.583853000004</v>
      </c>
      <c r="E13" s="11">
        <v>652.54443900000001</v>
      </c>
      <c r="F13" s="11">
        <v>70766.031105000002</v>
      </c>
      <c r="G13" s="11">
        <v>72021.754141999991</v>
      </c>
      <c r="H13" s="11">
        <v>108502.419712</v>
      </c>
      <c r="I13" s="12">
        <v>9868.6742569999988</v>
      </c>
    </row>
    <row r="14" spans="1:11" ht="12" customHeight="1" x14ac:dyDescent="0.2">
      <c r="A14" s="225"/>
      <c r="B14" s="25" t="s">
        <v>190</v>
      </c>
      <c r="C14" s="11">
        <v>348977.10656999995</v>
      </c>
      <c r="D14" s="11">
        <v>22424.612463000001</v>
      </c>
      <c r="E14" s="11">
        <v>618.34525499999995</v>
      </c>
      <c r="F14" s="11">
        <v>28787.622557999995</v>
      </c>
      <c r="G14" s="11">
        <v>43567.066261</v>
      </c>
      <c r="H14" s="11">
        <v>18281.616496000002</v>
      </c>
      <c r="I14" s="12">
        <v>4222.4926130000003</v>
      </c>
    </row>
    <row r="15" spans="1:11" ht="12" customHeight="1" x14ac:dyDescent="0.2">
      <c r="A15" s="225"/>
      <c r="B15" s="25" t="s">
        <v>191</v>
      </c>
      <c r="C15" s="11">
        <v>130242.39761799999</v>
      </c>
      <c r="D15" s="11">
        <v>7317.8575250000004</v>
      </c>
      <c r="E15" s="11">
        <v>116.28389999999999</v>
      </c>
      <c r="F15" s="11">
        <v>8965.573629999999</v>
      </c>
      <c r="G15" s="11">
        <v>6265.0722669999996</v>
      </c>
      <c r="H15" s="11">
        <v>9816.232724999998</v>
      </c>
      <c r="I15" s="12">
        <v>465.44720000000007</v>
      </c>
    </row>
    <row r="16" spans="1:11" ht="12" customHeight="1" x14ac:dyDescent="0.2">
      <c r="A16" s="225"/>
      <c r="B16" s="25" t="s">
        <v>197</v>
      </c>
      <c r="C16" s="11">
        <v>78269.395159000007</v>
      </c>
      <c r="D16" s="11">
        <v>2453.6109520000005</v>
      </c>
      <c r="E16" s="11">
        <v>463.751758</v>
      </c>
      <c r="F16" s="11">
        <v>6935.9826329999987</v>
      </c>
      <c r="G16" s="11">
        <v>3274.9614839999999</v>
      </c>
      <c r="H16" s="11">
        <v>8547.4494269999996</v>
      </c>
      <c r="I16" s="12">
        <v>433.37423800000005</v>
      </c>
    </row>
    <row r="17" spans="1:11" ht="12" customHeight="1" x14ac:dyDescent="0.2">
      <c r="A17" s="225"/>
      <c r="B17" s="25" t="s">
        <v>198</v>
      </c>
      <c r="C17" s="11">
        <v>74755.742746000004</v>
      </c>
      <c r="D17" s="11">
        <v>4154.5889269999998</v>
      </c>
      <c r="E17" s="11">
        <v>31.660958999999998</v>
      </c>
      <c r="F17" s="11">
        <v>5870.4183119999998</v>
      </c>
      <c r="G17" s="11">
        <v>4952.3532209999994</v>
      </c>
      <c r="H17" s="11">
        <v>5787.7490179999995</v>
      </c>
      <c r="I17" s="12">
        <v>510.58612099999993</v>
      </c>
    </row>
    <row r="18" spans="1:11" ht="12" customHeight="1" x14ac:dyDescent="0.2">
      <c r="A18" s="225"/>
      <c r="B18" s="25" t="s">
        <v>194</v>
      </c>
      <c r="C18" s="11">
        <v>7970.0612399999518</v>
      </c>
      <c r="D18" s="11">
        <v>77.123329999987618</v>
      </c>
      <c r="E18" s="11">
        <v>0.74951100000021142</v>
      </c>
      <c r="F18" s="11">
        <v>45.300597000008565</v>
      </c>
      <c r="G18" s="11">
        <v>126.7534910000104</v>
      </c>
      <c r="H18" s="11">
        <v>70.244728999998188</v>
      </c>
      <c r="I18" s="12">
        <v>52.026412999999593</v>
      </c>
    </row>
    <row r="19" spans="1:11" ht="20.100000000000001" customHeight="1" x14ac:dyDescent="0.2">
      <c r="B19" s="26" t="s">
        <v>153</v>
      </c>
      <c r="C19" s="11">
        <v>148945.49647100002</v>
      </c>
      <c r="D19" s="11">
        <v>8007.1146750000007</v>
      </c>
      <c r="E19" s="11">
        <v>148.96431799999996</v>
      </c>
      <c r="F19" s="11">
        <v>8920.0024680000006</v>
      </c>
      <c r="G19" s="11">
        <v>12111.053891</v>
      </c>
      <c r="H19" s="11">
        <v>7486.2695730000014</v>
      </c>
      <c r="I19" s="12">
        <v>4241.428132</v>
      </c>
    </row>
    <row r="20" spans="1:11" ht="12" customHeight="1" x14ac:dyDescent="0.2">
      <c r="A20" s="225"/>
      <c r="B20" s="25" t="s">
        <v>187</v>
      </c>
      <c r="C20" s="11">
        <v>80568.713036000001</v>
      </c>
      <c r="D20" s="11">
        <v>4384.7773520000001</v>
      </c>
      <c r="E20" s="11">
        <v>133.62543699999998</v>
      </c>
      <c r="F20" s="11">
        <v>4677.9681900000005</v>
      </c>
      <c r="G20" s="11">
        <v>5423.6682990000008</v>
      </c>
      <c r="H20" s="11">
        <v>5078.710790000001</v>
      </c>
      <c r="I20" s="12">
        <v>2488.9390720000001</v>
      </c>
    </row>
    <row r="21" spans="1:11" ht="12" customHeight="1" x14ac:dyDescent="0.2">
      <c r="A21" s="225"/>
      <c r="B21" s="25" t="s">
        <v>188</v>
      </c>
      <c r="C21" s="11">
        <v>68377.150903000002</v>
      </c>
      <c r="D21" s="11">
        <v>3622.3776040000002</v>
      </c>
      <c r="E21" s="11">
        <v>15.33888</v>
      </c>
      <c r="F21" s="11">
        <v>4242.0466539999998</v>
      </c>
      <c r="G21" s="11">
        <v>6687.402959</v>
      </c>
      <c r="H21" s="11">
        <v>2407.5587620000001</v>
      </c>
      <c r="I21" s="12">
        <v>1752.4395489999997</v>
      </c>
    </row>
    <row r="22" spans="1:11" ht="20.100000000000001" customHeight="1" x14ac:dyDescent="0.2">
      <c r="B22" s="26" t="s">
        <v>199</v>
      </c>
      <c r="C22" s="11">
        <v>2711180.1870550001</v>
      </c>
      <c r="D22" s="11">
        <v>149195.98052100002</v>
      </c>
      <c r="E22" s="11">
        <v>292.30639300000001</v>
      </c>
      <c r="F22" s="11">
        <v>175457.657122</v>
      </c>
      <c r="G22" s="11">
        <v>200074.72879200004</v>
      </c>
      <c r="H22" s="11">
        <v>259387.02951299999</v>
      </c>
      <c r="I22" s="12">
        <v>29969.477781000001</v>
      </c>
    </row>
    <row r="23" spans="1:11" x14ac:dyDescent="0.2">
      <c r="B23" s="22" t="s">
        <v>172</v>
      </c>
      <c r="C23" s="11">
        <v>1192884.55975</v>
      </c>
      <c r="D23" s="11">
        <v>66547.020442000008</v>
      </c>
      <c r="E23" s="11">
        <v>48.261608000000003</v>
      </c>
      <c r="F23" s="11">
        <v>87369.72041899999</v>
      </c>
      <c r="G23" s="11">
        <v>75772.250927000001</v>
      </c>
      <c r="H23" s="11">
        <v>138497.86949700001</v>
      </c>
      <c r="I23" s="12">
        <v>14314.601969000001</v>
      </c>
    </row>
    <row r="24" spans="1:11" x14ac:dyDescent="0.2">
      <c r="B24" s="22" t="s">
        <v>200</v>
      </c>
      <c r="C24" s="11">
        <v>1518295.6273049999</v>
      </c>
      <c r="D24" s="11">
        <v>82648.960079000011</v>
      </c>
      <c r="E24" s="11">
        <v>244.04478500000002</v>
      </c>
      <c r="F24" s="11">
        <v>88087.936702999999</v>
      </c>
      <c r="G24" s="11">
        <v>124302.47786500002</v>
      </c>
      <c r="H24" s="11">
        <v>120889.16001599999</v>
      </c>
      <c r="I24" s="12">
        <v>15654.875812000002</v>
      </c>
    </row>
    <row r="25" spans="1:11" ht="12" customHeight="1" x14ac:dyDescent="0.2">
      <c r="A25" s="225"/>
      <c r="B25" s="24" t="s">
        <v>119</v>
      </c>
      <c r="C25" s="11">
        <v>492661.97251300007</v>
      </c>
      <c r="D25" s="11">
        <v>22404.561410999999</v>
      </c>
      <c r="E25" s="11">
        <v>420.75255600000003</v>
      </c>
      <c r="F25" s="11">
        <v>26494.172440999999</v>
      </c>
      <c r="G25" s="11">
        <v>43217.627592000004</v>
      </c>
      <c r="H25" s="11">
        <v>36886.037818999997</v>
      </c>
      <c r="I25" s="12">
        <v>5501.8102770000005</v>
      </c>
    </row>
    <row r="26" spans="1:11" ht="12" customHeight="1" x14ac:dyDescent="0.2">
      <c r="A26" s="225"/>
      <c r="B26" s="24" t="s">
        <v>120</v>
      </c>
      <c r="C26" s="11">
        <v>517188.98540200002</v>
      </c>
      <c r="D26" s="11">
        <v>28810.065629999997</v>
      </c>
      <c r="E26" s="11">
        <v>1206.532277</v>
      </c>
      <c r="F26" s="11">
        <v>28322.510196000003</v>
      </c>
      <c r="G26" s="11">
        <v>36069.456916000003</v>
      </c>
      <c r="H26" s="11">
        <v>29046.939001999996</v>
      </c>
      <c r="I26" s="12">
        <v>4383.7493319999994</v>
      </c>
    </row>
    <row r="27" spans="1:11" ht="12" customHeight="1" x14ac:dyDescent="0.2">
      <c r="A27" s="225"/>
      <c r="B27" s="24" t="s">
        <v>121</v>
      </c>
      <c r="C27" s="11">
        <v>165490.04830699999</v>
      </c>
      <c r="D27" s="11">
        <v>10570.088400000001</v>
      </c>
      <c r="E27" s="11">
        <v>691.99451399999998</v>
      </c>
      <c r="F27" s="11">
        <v>8212.1366089999992</v>
      </c>
      <c r="G27" s="11">
        <v>8711.6511349999982</v>
      </c>
      <c r="H27" s="11">
        <v>16840.522300999997</v>
      </c>
      <c r="I27" s="12">
        <v>1350.4821139999999</v>
      </c>
    </row>
    <row r="28" spans="1:11" ht="12" customHeight="1" x14ac:dyDescent="0.2">
      <c r="A28" s="225"/>
      <c r="B28" s="24" t="s">
        <v>122</v>
      </c>
      <c r="C28" s="11">
        <v>99158.544223999997</v>
      </c>
      <c r="D28" s="11">
        <v>4745.6367260000006</v>
      </c>
      <c r="E28" s="11">
        <v>930.33449400000018</v>
      </c>
      <c r="F28" s="11">
        <v>2079.4771089999995</v>
      </c>
      <c r="G28" s="11">
        <v>3317.0758999999998</v>
      </c>
      <c r="H28" s="11">
        <v>22830.421598000001</v>
      </c>
      <c r="I28" s="12">
        <v>921.46615799999984</v>
      </c>
    </row>
    <row r="29" spans="1:11" s="243" customFormat="1" ht="20.100000000000001" customHeight="1" x14ac:dyDescent="0.2">
      <c r="B29" s="245" t="s">
        <v>327</v>
      </c>
      <c r="C29" s="11">
        <v>312612.04368800001</v>
      </c>
      <c r="D29" s="11">
        <v>15918.626780000001</v>
      </c>
      <c r="E29" s="11">
        <v>93.211635999999999</v>
      </c>
      <c r="F29" s="11">
        <v>19346.470703999999</v>
      </c>
      <c r="G29" s="11">
        <v>29310.131762999998</v>
      </c>
      <c r="H29" s="11">
        <v>22505.887014</v>
      </c>
      <c r="I29" s="12">
        <v>2057.708873</v>
      </c>
      <c r="K29" s="331"/>
    </row>
    <row r="30" spans="1:11" s="243" customFormat="1" ht="12" customHeight="1" x14ac:dyDescent="0.2">
      <c r="A30" s="246"/>
      <c r="B30" s="247" t="s">
        <v>328</v>
      </c>
      <c r="C30" s="11">
        <v>80402.241777000003</v>
      </c>
      <c r="D30" s="11">
        <v>3420.989039</v>
      </c>
      <c r="E30" s="11">
        <v>31.701993999999999</v>
      </c>
      <c r="F30" s="11">
        <v>1885.1720970000001</v>
      </c>
      <c r="G30" s="11">
        <v>8328.2532480000009</v>
      </c>
      <c r="H30" s="11">
        <v>2661.1179540000003</v>
      </c>
      <c r="I30" s="12">
        <v>1746.562003</v>
      </c>
      <c r="K30" s="331"/>
    </row>
    <row r="31" spans="1:11" s="243" customFormat="1" ht="3" customHeight="1" x14ac:dyDescent="0.2">
      <c r="A31" s="246"/>
      <c r="B31" s="247"/>
      <c r="C31" s="11"/>
      <c r="D31" s="11"/>
      <c r="E31" s="11"/>
      <c r="F31" s="11"/>
      <c r="G31" s="11"/>
      <c r="H31" s="11"/>
      <c r="I31" s="12"/>
      <c r="K31" s="331"/>
    </row>
    <row r="32" spans="1:11" s="225" customFormat="1" ht="20.100000000000001" customHeight="1" x14ac:dyDescent="0.2">
      <c r="A32" s="356"/>
      <c r="B32" s="321" t="s">
        <v>56</v>
      </c>
      <c r="C32" s="322">
        <v>171863.16409900002</v>
      </c>
      <c r="D32" s="322">
        <v>9074.7230870000003</v>
      </c>
      <c r="E32" s="322">
        <v>2457.7819159999999</v>
      </c>
      <c r="F32" s="322">
        <v>24048.612134999999</v>
      </c>
      <c r="G32" s="322">
        <v>6117.3280920000016</v>
      </c>
      <c r="H32" s="322">
        <v>7029.3269449999998</v>
      </c>
      <c r="I32" s="323">
        <v>164.91285699999997</v>
      </c>
      <c r="J32" s="356"/>
      <c r="K32" s="328"/>
    </row>
    <row r="33" spans="1:11" ht="20.100000000000001" customHeight="1" x14ac:dyDescent="0.2">
      <c r="B33" s="26" t="s">
        <v>316</v>
      </c>
      <c r="C33" s="11">
        <v>80829.991626000017</v>
      </c>
      <c r="D33" s="11">
        <v>3877.765437</v>
      </c>
      <c r="E33" s="11">
        <v>801.10789</v>
      </c>
      <c r="F33" s="11">
        <v>7875.7236620000003</v>
      </c>
      <c r="G33" s="11">
        <v>1722.279863</v>
      </c>
      <c r="H33" s="11">
        <v>3885.9215160000003</v>
      </c>
      <c r="I33" s="12">
        <v>86.089889999999983</v>
      </c>
    </row>
    <row r="34" spans="1:11" ht="12" customHeight="1" x14ac:dyDescent="0.2">
      <c r="A34" s="225"/>
      <c r="B34" s="25" t="s">
        <v>187</v>
      </c>
      <c r="C34" s="11">
        <v>42522.448864000005</v>
      </c>
      <c r="D34" s="11">
        <v>1464.5269499999999</v>
      </c>
      <c r="E34" s="11">
        <v>563.34679800000004</v>
      </c>
      <c r="F34" s="11">
        <v>5549.9423769999994</v>
      </c>
      <c r="G34" s="11">
        <v>763.06900000000007</v>
      </c>
      <c r="H34" s="11">
        <v>2179.566722</v>
      </c>
      <c r="I34" s="12">
        <v>11.023259999999999</v>
      </c>
    </row>
    <row r="35" spans="1:11" ht="12" customHeight="1" x14ac:dyDescent="0.2">
      <c r="A35" s="225"/>
      <c r="B35" s="25" t="s">
        <v>188</v>
      </c>
      <c r="C35" s="11">
        <v>38307.542748</v>
      </c>
      <c r="D35" s="11">
        <v>2413.2384820000002</v>
      </c>
      <c r="E35" s="11">
        <v>237.76109199999999</v>
      </c>
      <c r="F35" s="11">
        <v>2325.7812840000001</v>
      </c>
      <c r="G35" s="11">
        <v>959.21085899999991</v>
      </c>
      <c r="H35" s="11">
        <v>1706.3547920000001</v>
      </c>
      <c r="I35" s="12">
        <v>75.066626999999983</v>
      </c>
    </row>
    <row r="36" spans="1:11" ht="20.100000000000001" customHeight="1" x14ac:dyDescent="0.2">
      <c r="B36" s="26" t="s">
        <v>152</v>
      </c>
      <c r="C36" s="11">
        <v>75515.251958000008</v>
      </c>
      <c r="D36" s="11">
        <v>3383.3658420000002</v>
      </c>
      <c r="E36" s="11">
        <v>1195.814993</v>
      </c>
      <c r="F36" s="11">
        <v>9509.9982730000011</v>
      </c>
      <c r="G36" s="11">
        <v>3697.7224480000004</v>
      </c>
      <c r="H36" s="11">
        <v>2578.624624</v>
      </c>
      <c r="I36" s="12">
        <v>59.257045000000005</v>
      </c>
    </row>
    <row r="37" spans="1:11" ht="12" customHeight="1" x14ac:dyDescent="0.2">
      <c r="A37" s="225"/>
      <c r="B37" s="25" t="s">
        <v>187</v>
      </c>
      <c r="C37" s="11">
        <v>16250.137943000002</v>
      </c>
      <c r="D37" s="11">
        <v>782.15580499999999</v>
      </c>
      <c r="E37" s="11">
        <v>400.52651500000002</v>
      </c>
      <c r="F37" s="11">
        <v>2119.6314459999999</v>
      </c>
      <c r="G37" s="11">
        <v>517.90282200000001</v>
      </c>
      <c r="H37" s="11">
        <v>1179.244408</v>
      </c>
      <c r="I37" s="12">
        <v>35.022193000000001</v>
      </c>
    </row>
    <row r="38" spans="1:11" ht="12" customHeight="1" x14ac:dyDescent="0.2">
      <c r="A38" s="225"/>
      <c r="B38" s="25" t="s">
        <v>188</v>
      </c>
      <c r="C38" s="11">
        <v>59265.237245000004</v>
      </c>
      <c r="D38" s="11">
        <v>2601.260534</v>
      </c>
      <c r="E38" s="11">
        <v>795.28847699999994</v>
      </c>
      <c r="F38" s="11">
        <v>7390.366825000001</v>
      </c>
      <c r="G38" s="11">
        <v>3179.8201250000002</v>
      </c>
      <c r="H38" s="11">
        <v>1399.380214</v>
      </c>
      <c r="I38" s="12">
        <v>24.234852</v>
      </c>
    </row>
    <row r="39" spans="1:11" ht="20.100000000000001" customHeight="1" x14ac:dyDescent="0.2">
      <c r="B39" s="242" t="s">
        <v>189</v>
      </c>
      <c r="C39" s="11">
        <v>31922.966545999996</v>
      </c>
      <c r="D39" s="11">
        <v>1580.3896580000001</v>
      </c>
      <c r="E39" s="11">
        <v>53.885553999999999</v>
      </c>
      <c r="F39" s="11">
        <v>3489.433438</v>
      </c>
      <c r="G39" s="11">
        <v>999.4647379999999</v>
      </c>
      <c r="H39" s="11">
        <v>1047.8581869999998</v>
      </c>
      <c r="I39" s="12">
        <v>10.863526999999999</v>
      </c>
    </row>
    <row r="40" spans="1:11" ht="12" customHeight="1" x14ac:dyDescent="0.2">
      <c r="A40" s="225"/>
      <c r="B40" s="25" t="s">
        <v>190</v>
      </c>
      <c r="C40" s="11">
        <v>10201.185034999999</v>
      </c>
      <c r="D40" s="11">
        <v>341.80310700000007</v>
      </c>
      <c r="E40" s="11">
        <v>639.71043800000007</v>
      </c>
      <c r="F40" s="11">
        <v>2461.126499</v>
      </c>
      <c r="G40" s="11">
        <v>265.228318</v>
      </c>
      <c r="H40" s="11">
        <v>552.50671199999999</v>
      </c>
      <c r="I40" s="12">
        <v>42.467823000000003</v>
      </c>
    </row>
    <row r="41" spans="1:11" ht="12" customHeight="1" x14ac:dyDescent="0.2">
      <c r="A41" s="225"/>
      <c r="B41" s="25" t="s">
        <v>191</v>
      </c>
      <c r="C41" s="11">
        <v>22850.353331999999</v>
      </c>
      <c r="D41" s="11">
        <v>1078.9101129999999</v>
      </c>
      <c r="E41" s="11">
        <v>436.47800000000001</v>
      </c>
      <c r="F41" s="11">
        <v>1689.7125530000001</v>
      </c>
      <c r="G41" s="11">
        <v>2167.0926220000001</v>
      </c>
      <c r="H41" s="11">
        <v>92.723325000000003</v>
      </c>
      <c r="I41" s="12">
        <v>0.850773</v>
      </c>
    </row>
    <row r="42" spans="1:11" ht="12" customHeight="1" x14ac:dyDescent="0.2">
      <c r="A42" s="225"/>
      <c r="B42" s="25" t="s">
        <v>197</v>
      </c>
      <c r="C42" s="11">
        <v>8362.9738610000004</v>
      </c>
      <c r="D42" s="11">
        <v>120.014915</v>
      </c>
      <c r="E42" s="11">
        <v>65.691000000000003</v>
      </c>
      <c r="F42" s="11">
        <v>1816.3045959999999</v>
      </c>
      <c r="G42" s="11">
        <v>219.585463</v>
      </c>
      <c r="H42" s="11">
        <v>698.20615300000009</v>
      </c>
      <c r="I42" s="12">
        <v>9.6000000000000002E-5</v>
      </c>
    </row>
    <row r="43" spans="1:11" ht="12" customHeight="1" x14ac:dyDescent="0.2">
      <c r="A43" s="225"/>
      <c r="B43" s="25" t="s">
        <v>198</v>
      </c>
      <c r="C43" s="11">
        <v>2093.9505790000003</v>
      </c>
      <c r="D43" s="11">
        <v>262.21736199999998</v>
      </c>
      <c r="E43" s="11">
        <v>0</v>
      </c>
      <c r="F43" s="11">
        <v>53.472182000000004</v>
      </c>
      <c r="G43" s="11">
        <v>46.356803999999997</v>
      </c>
      <c r="H43" s="11">
        <v>187.33003200000002</v>
      </c>
      <c r="I43" s="12">
        <v>5.0748249999999997</v>
      </c>
    </row>
    <row r="44" spans="1:11" ht="12" customHeight="1" x14ac:dyDescent="0.2">
      <c r="A44" s="225"/>
      <c r="B44" s="25" t="s">
        <v>194</v>
      </c>
      <c r="C44" s="11">
        <v>83.82260500000848</v>
      </c>
      <c r="D44" s="11">
        <v>3.0686999999943509E-2</v>
      </c>
      <c r="E44" s="11">
        <v>5.0000999999838314E-2</v>
      </c>
      <c r="F44" s="11">
        <v>-5.0994999999602442E-2</v>
      </c>
      <c r="G44" s="11">
        <v>-5.4969999996501429E-3</v>
      </c>
      <c r="H44" s="11">
        <v>2.1500000048035872E-4</v>
      </c>
      <c r="I44" s="12">
        <v>1.0000000116860974E-6</v>
      </c>
    </row>
    <row r="45" spans="1:11" ht="20.100000000000001" customHeight="1" x14ac:dyDescent="0.2">
      <c r="B45" s="26" t="s">
        <v>153</v>
      </c>
      <c r="C45" s="11">
        <v>15517.959718999999</v>
      </c>
      <c r="D45" s="11">
        <v>1813.592795</v>
      </c>
      <c r="E45" s="11">
        <v>460.85907500000002</v>
      </c>
      <c r="F45" s="11">
        <v>6662.8886940000002</v>
      </c>
      <c r="G45" s="11">
        <v>697.32527199999993</v>
      </c>
      <c r="H45" s="11">
        <v>564.79295100000002</v>
      </c>
      <c r="I45" s="12">
        <v>19.565920000000002</v>
      </c>
    </row>
    <row r="46" spans="1:11" ht="12" customHeight="1" x14ac:dyDescent="0.2">
      <c r="A46" s="225"/>
      <c r="B46" s="25" t="s">
        <v>187</v>
      </c>
      <c r="C46" s="11">
        <v>12429.709845000001</v>
      </c>
      <c r="D46" s="11">
        <v>755.60197300000004</v>
      </c>
      <c r="E46" s="11">
        <v>108.386414</v>
      </c>
      <c r="F46" s="11">
        <v>6347.170513</v>
      </c>
      <c r="G46" s="11">
        <v>463.773235</v>
      </c>
      <c r="H46" s="11">
        <v>494.20585200000005</v>
      </c>
      <c r="I46" s="12">
        <v>13.829078000000001</v>
      </c>
    </row>
    <row r="47" spans="1:11" ht="12" customHeight="1" x14ac:dyDescent="0.2">
      <c r="A47" s="225"/>
      <c r="B47" s="25" t="s">
        <v>188</v>
      </c>
      <c r="C47" s="11">
        <v>3088.214508</v>
      </c>
      <c r="D47" s="11">
        <v>1057.99082</v>
      </c>
      <c r="E47" s="11">
        <v>352.47266000000002</v>
      </c>
      <c r="F47" s="11">
        <v>315.71817999999996</v>
      </c>
      <c r="G47" s="11">
        <v>233.55203599999999</v>
      </c>
      <c r="H47" s="11">
        <v>70.587097</v>
      </c>
      <c r="I47" s="12">
        <v>5.7368420000000002</v>
      </c>
    </row>
    <row r="48" spans="1:11" s="243" customFormat="1" ht="20.100000000000001" customHeight="1" x14ac:dyDescent="0.2">
      <c r="B48" s="245" t="s">
        <v>327</v>
      </c>
      <c r="C48" s="11">
        <v>984.41490599999986</v>
      </c>
      <c r="D48" s="11">
        <v>200.17807999999999</v>
      </c>
      <c r="E48" s="11">
        <v>0</v>
      </c>
      <c r="F48" s="11">
        <v>72.010000000000005</v>
      </c>
      <c r="G48" s="11">
        <v>21.58493</v>
      </c>
      <c r="H48" s="11">
        <v>12.894736</v>
      </c>
      <c r="I48" s="12">
        <v>0</v>
      </c>
      <c r="K48" s="331"/>
    </row>
    <row r="49" spans="1:11" s="243" customFormat="1" ht="12" customHeight="1" x14ac:dyDescent="0.2">
      <c r="A49" s="246"/>
      <c r="B49" s="247" t="s">
        <v>328</v>
      </c>
      <c r="C49" s="11">
        <v>380.99834500000003</v>
      </c>
      <c r="D49" s="11">
        <v>189.708237</v>
      </c>
      <c r="E49" s="11">
        <v>0</v>
      </c>
      <c r="F49" s="11">
        <v>8.7853000000000001E-2</v>
      </c>
      <c r="G49" s="11">
        <v>47.044805000000004</v>
      </c>
      <c r="H49" s="11">
        <v>0</v>
      </c>
      <c r="I49" s="12">
        <v>3.8064000000000001E-2</v>
      </c>
      <c r="K49" s="331"/>
    </row>
    <row r="50" spans="1:11" s="258" customFormat="1" ht="5.0999999999999996" customHeight="1" x14ac:dyDescent="0.2">
      <c r="C50" s="276"/>
      <c r="D50" s="276"/>
      <c r="E50" s="276"/>
      <c r="F50" s="276"/>
      <c r="G50" s="276"/>
      <c r="H50" s="276"/>
      <c r="K50" s="333"/>
    </row>
    <row r="51" spans="1:11" ht="36" customHeight="1" x14ac:dyDescent="0.2">
      <c r="A51" s="277" t="s">
        <v>3</v>
      </c>
      <c r="B51" s="436" t="s">
        <v>201</v>
      </c>
      <c r="C51" s="436"/>
      <c r="D51" s="436"/>
      <c r="E51" s="436"/>
      <c r="F51" s="436"/>
      <c r="G51" s="436"/>
      <c r="H51" s="436"/>
      <c r="I51" s="436"/>
      <c r="J51" s="231"/>
    </row>
    <row r="53" spans="1:11" x14ac:dyDescent="0.2">
      <c r="B53" s="278"/>
    </row>
    <row r="1048277" spans="3:3" x14ac:dyDescent="0.2">
      <c r="C1048277" s="11"/>
    </row>
  </sheetData>
  <mergeCells count="3">
    <mergeCell ref="B51:I51"/>
    <mergeCell ref="C4:C5"/>
    <mergeCell ref="D4:I4"/>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71F53-B89F-4CA5-940F-9711EEDA215B}">
  <sheetPr>
    <pageSetUpPr fitToPage="1"/>
  </sheetPr>
  <dimension ref="A1:L51"/>
  <sheetViews>
    <sheetView showGridLines="0" zoomScaleNormal="100" zoomScaleSheetLayoutView="101" workbookViewId="0"/>
  </sheetViews>
  <sheetFormatPr defaultColWidth="9.140625" defaultRowHeight="12" x14ac:dyDescent="0.2"/>
  <cols>
    <col min="1" max="1" width="1.7109375" style="48" customWidth="1"/>
    <col min="2" max="8" width="9.7109375" style="48" customWidth="1"/>
    <col min="9" max="9" width="1.7109375" style="48" customWidth="1"/>
    <col min="10" max="10" width="27.140625" style="48" customWidth="1"/>
    <col min="11" max="12" width="1.7109375" style="329" customWidth="1"/>
    <col min="13" max="16384" width="9.140625" style="48"/>
  </cols>
  <sheetData>
    <row r="1" spans="1:12" s="227" customFormat="1" ht="16.5" x14ac:dyDescent="0.3">
      <c r="A1" s="56"/>
      <c r="B1" s="56" t="s">
        <v>264</v>
      </c>
      <c r="C1" s="57"/>
      <c r="D1" s="57"/>
      <c r="E1" s="57"/>
      <c r="F1" s="57"/>
      <c r="G1" s="57"/>
      <c r="H1" s="57"/>
      <c r="I1" s="57"/>
      <c r="J1" s="57"/>
      <c r="K1" s="371"/>
      <c r="L1" s="326"/>
    </row>
    <row r="2" spans="1:12" s="228" customFormat="1" ht="14.25" x14ac:dyDescent="0.2">
      <c r="B2" s="228" t="s">
        <v>304</v>
      </c>
      <c r="C2" s="295"/>
      <c r="D2" s="295"/>
      <c r="E2" s="295"/>
      <c r="F2" s="295"/>
      <c r="G2" s="295"/>
      <c r="H2" s="295"/>
      <c r="I2" s="295"/>
      <c r="J2" s="295"/>
      <c r="K2" s="327"/>
      <c r="L2" s="327"/>
    </row>
    <row r="3" spans="1:12" s="225" customFormat="1" ht="21" customHeight="1" x14ac:dyDescent="0.2">
      <c r="A3" s="229"/>
      <c r="B3" s="218" t="s">
        <v>566</v>
      </c>
      <c r="C3" s="218"/>
      <c r="D3" s="218"/>
      <c r="E3" s="218"/>
      <c r="F3" s="218"/>
      <c r="G3" s="218"/>
      <c r="H3" s="218"/>
      <c r="I3" s="218"/>
      <c r="J3" s="230" t="s">
        <v>208</v>
      </c>
      <c r="K3" s="372"/>
      <c r="L3" s="328"/>
    </row>
    <row r="4" spans="1:12" ht="12" customHeight="1" x14ac:dyDescent="0.2">
      <c r="A4" s="231"/>
      <c r="B4" s="441" t="s">
        <v>311</v>
      </c>
      <c r="C4" s="441"/>
      <c r="D4" s="441"/>
      <c r="E4" s="441"/>
      <c r="F4" s="441"/>
      <c r="G4" s="441"/>
      <c r="H4" s="443"/>
      <c r="I4" s="390"/>
      <c r="J4" s="375"/>
      <c r="K4" s="373"/>
    </row>
    <row r="5" spans="1:12" ht="20.100000000000001" customHeight="1" x14ac:dyDescent="0.2">
      <c r="A5" s="231"/>
      <c r="B5" s="232" t="s">
        <v>23</v>
      </c>
      <c r="C5" s="232" t="s">
        <v>25</v>
      </c>
      <c r="D5" s="232" t="s">
        <v>34</v>
      </c>
      <c r="E5" s="232" t="s">
        <v>35</v>
      </c>
      <c r="F5" s="232" t="s">
        <v>36</v>
      </c>
      <c r="G5" s="232" t="s">
        <v>24</v>
      </c>
      <c r="H5" s="232" t="s">
        <v>38</v>
      </c>
      <c r="I5" s="238"/>
      <c r="J5" s="279"/>
    </row>
    <row r="6" spans="1:12" s="240" customFormat="1" ht="20.100000000000001" customHeight="1" x14ac:dyDescent="0.25">
      <c r="A6" s="236"/>
      <c r="B6" s="237">
        <v>1158742.1336980001</v>
      </c>
      <c r="C6" s="11">
        <v>472218.04582599999</v>
      </c>
      <c r="D6" s="11">
        <v>189857.07873199999</v>
      </c>
      <c r="E6" s="11">
        <v>18993.621901999995</v>
      </c>
      <c r="F6" s="11">
        <v>31097.564824000012</v>
      </c>
      <c r="G6" s="11">
        <v>660122.08823500003</v>
      </c>
      <c r="H6" s="11">
        <v>30664.886864999993</v>
      </c>
      <c r="I6" s="280"/>
      <c r="J6" s="239" t="s">
        <v>55</v>
      </c>
      <c r="K6" s="397"/>
      <c r="L6" s="353"/>
    </row>
    <row r="7" spans="1:12" ht="20.100000000000001" customHeight="1" x14ac:dyDescent="0.2">
      <c r="B7" s="241">
        <v>610871.99970100005</v>
      </c>
      <c r="C7" s="11">
        <v>247544.88760999998</v>
      </c>
      <c r="D7" s="11">
        <v>127671.09882499999</v>
      </c>
      <c r="E7" s="11">
        <v>11575.911</v>
      </c>
      <c r="F7" s="11">
        <v>21043.555862000005</v>
      </c>
      <c r="G7" s="11">
        <v>371100.510839</v>
      </c>
      <c r="H7" s="11">
        <v>19971.194814999999</v>
      </c>
      <c r="I7" s="10"/>
      <c r="J7" s="26" t="s">
        <v>316</v>
      </c>
      <c r="K7" s="354"/>
      <c r="L7" s="354"/>
    </row>
    <row r="8" spans="1:12" ht="12" customHeight="1" x14ac:dyDescent="0.2">
      <c r="A8" s="225"/>
      <c r="B8" s="241">
        <v>156169.26458999998</v>
      </c>
      <c r="C8" s="11">
        <v>90341.479456000001</v>
      </c>
      <c r="D8" s="11">
        <v>37849.709390999997</v>
      </c>
      <c r="E8" s="11">
        <v>2218.033355</v>
      </c>
      <c r="F8" s="11">
        <v>17569.399423000003</v>
      </c>
      <c r="G8" s="11">
        <v>87362.363144000003</v>
      </c>
      <c r="H8" s="11">
        <v>14987.106603000002</v>
      </c>
      <c r="I8" s="10"/>
      <c r="J8" s="25" t="s">
        <v>187</v>
      </c>
      <c r="K8" s="354"/>
      <c r="L8" s="354"/>
    </row>
    <row r="9" spans="1:12" ht="12" customHeight="1" x14ac:dyDescent="0.2">
      <c r="A9" s="225"/>
      <c r="B9" s="241">
        <v>454702.735078</v>
      </c>
      <c r="C9" s="11">
        <v>157203.40812099999</v>
      </c>
      <c r="D9" s="11">
        <v>89821.389415999991</v>
      </c>
      <c r="E9" s="11">
        <v>9357.8776330000001</v>
      </c>
      <c r="F9" s="11">
        <v>3474.1564349999999</v>
      </c>
      <c r="G9" s="11">
        <v>283738.14767199999</v>
      </c>
      <c r="H9" s="11">
        <v>4984.0882060000004</v>
      </c>
      <c r="I9" s="10"/>
      <c r="J9" s="25" t="s">
        <v>188</v>
      </c>
      <c r="K9" s="354"/>
      <c r="L9" s="354"/>
    </row>
    <row r="10" spans="1:12" ht="20.100000000000001" customHeight="1" x14ac:dyDescent="0.2">
      <c r="B10" s="241">
        <v>469347.23290299997</v>
      </c>
      <c r="C10" s="11">
        <v>202051.52734100004</v>
      </c>
      <c r="D10" s="11">
        <v>59706.522994999999</v>
      </c>
      <c r="E10" s="11">
        <v>6574.4966519999998</v>
      </c>
      <c r="F10" s="11">
        <v>9972.9616079999996</v>
      </c>
      <c r="G10" s="11">
        <v>278264.45757900004</v>
      </c>
      <c r="H10" s="11">
        <v>9314.5789569999997</v>
      </c>
      <c r="I10" s="10"/>
      <c r="J10" s="26" t="s">
        <v>152</v>
      </c>
      <c r="K10" s="354"/>
      <c r="L10" s="354"/>
    </row>
    <row r="11" spans="1:12" ht="12" customHeight="1" x14ac:dyDescent="0.2">
      <c r="A11" s="225"/>
      <c r="B11" s="241">
        <v>133297.23564900001</v>
      </c>
      <c r="C11" s="11">
        <v>77126.113849000001</v>
      </c>
      <c r="D11" s="11">
        <v>14679.749414999998</v>
      </c>
      <c r="E11" s="11">
        <v>1482.8348780000001</v>
      </c>
      <c r="F11" s="11">
        <v>8510.466821</v>
      </c>
      <c r="G11" s="11">
        <v>87127.655450999999</v>
      </c>
      <c r="H11" s="11">
        <v>7695.6160629999995</v>
      </c>
      <c r="I11" s="10"/>
      <c r="J11" s="25" t="s">
        <v>187</v>
      </c>
      <c r="K11" s="354"/>
      <c r="L11" s="354"/>
    </row>
    <row r="12" spans="1:12" ht="12" customHeight="1" x14ac:dyDescent="0.2">
      <c r="A12" s="225"/>
      <c r="B12" s="241">
        <v>336048.505932</v>
      </c>
      <c r="C12" s="11">
        <v>124925.31495099999</v>
      </c>
      <c r="D12" s="11">
        <v>45026.724061000001</v>
      </c>
      <c r="E12" s="11">
        <v>5091.6582629999994</v>
      </c>
      <c r="F12" s="11">
        <v>1462.4452839999999</v>
      </c>
      <c r="G12" s="11">
        <v>191136.787017</v>
      </c>
      <c r="H12" s="11">
        <v>1618.963888</v>
      </c>
      <c r="I12" s="10"/>
      <c r="J12" s="25" t="s">
        <v>188</v>
      </c>
      <c r="K12" s="354"/>
      <c r="L12" s="354"/>
    </row>
    <row r="13" spans="1:12" ht="20.100000000000001" customHeight="1" x14ac:dyDescent="0.2">
      <c r="B13" s="241">
        <v>278327.57318299997</v>
      </c>
      <c r="C13" s="11">
        <v>120228.92232400003</v>
      </c>
      <c r="D13" s="11">
        <v>32946.830305999996</v>
      </c>
      <c r="E13" s="11">
        <v>4361.5889670000006</v>
      </c>
      <c r="F13" s="11">
        <v>8199.8543479999989</v>
      </c>
      <c r="G13" s="11">
        <v>166678.45228499998</v>
      </c>
      <c r="H13" s="11">
        <v>4448.1042090000001</v>
      </c>
      <c r="I13" s="10"/>
      <c r="J13" s="242" t="s">
        <v>189</v>
      </c>
      <c r="K13" s="354"/>
      <c r="L13" s="354"/>
    </row>
    <row r="14" spans="1:12" ht="12" customHeight="1" x14ac:dyDescent="0.2">
      <c r="A14" s="225"/>
      <c r="B14" s="241">
        <v>116153.58736399999</v>
      </c>
      <c r="C14" s="11">
        <v>45151.526089999999</v>
      </c>
      <c r="D14" s="11">
        <v>12015.176931</v>
      </c>
      <c r="E14" s="11">
        <v>972.44255200000009</v>
      </c>
      <c r="F14" s="11">
        <v>299.76890600000002</v>
      </c>
      <c r="G14" s="11">
        <v>51651.577845999993</v>
      </c>
      <c r="H14" s="11">
        <v>2048.04414</v>
      </c>
      <c r="I14" s="10"/>
      <c r="J14" s="25" t="s">
        <v>190</v>
      </c>
      <c r="K14" s="354"/>
      <c r="L14" s="354"/>
    </row>
    <row r="15" spans="1:12" ht="12" customHeight="1" x14ac:dyDescent="0.2">
      <c r="A15" s="225"/>
      <c r="B15" s="241">
        <v>30887.487786000002</v>
      </c>
      <c r="C15" s="11">
        <v>16176.026494</v>
      </c>
      <c r="D15" s="11">
        <v>9753.304180000001</v>
      </c>
      <c r="E15" s="11">
        <v>821.12748599999998</v>
      </c>
      <c r="F15" s="11">
        <v>385.76165100000003</v>
      </c>
      <c r="G15" s="11">
        <v>24590.358502999999</v>
      </c>
      <c r="H15" s="11">
        <v>467.24491899999998</v>
      </c>
      <c r="I15" s="10"/>
      <c r="J15" s="25" t="s">
        <v>191</v>
      </c>
      <c r="K15" s="354"/>
      <c r="L15" s="354"/>
    </row>
    <row r="16" spans="1:12" ht="12" customHeight="1" x14ac:dyDescent="0.2">
      <c r="A16" s="225"/>
      <c r="B16" s="241">
        <v>25099.076399000001</v>
      </c>
      <c r="C16" s="11">
        <v>9179.2477010000021</v>
      </c>
      <c r="D16" s="11">
        <v>2486.787988</v>
      </c>
      <c r="E16" s="11">
        <v>112.858262</v>
      </c>
      <c r="F16" s="11">
        <v>123.416721</v>
      </c>
      <c r="G16" s="11">
        <v>17295.620524000002</v>
      </c>
      <c r="H16" s="11">
        <v>281.40303399999999</v>
      </c>
      <c r="I16" s="12"/>
      <c r="J16" s="25" t="s">
        <v>197</v>
      </c>
      <c r="K16" s="353"/>
      <c r="L16" s="353"/>
    </row>
    <row r="17" spans="1:12" ht="12" customHeight="1" x14ac:dyDescent="0.2">
      <c r="A17" s="225"/>
      <c r="B17" s="241">
        <v>17599.866031000001</v>
      </c>
      <c r="C17" s="11">
        <v>10345.037048000002</v>
      </c>
      <c r="D17" s="11">
        <v>2444.4851240000007</v>
      </c>
      <c r="E17" s="11">
        <v>297.37968100000001</v>
      </c>
      <c r="F17" s="11">
        <v>939.74226599999997</v>
      </c>
      <c r="G17" s="11">
        <v>17583.816631000002</v>
      </c>
      <c r="H17" s="11">
        <v>2066.8745509999999</v>
      </c>
      <c r="I17" s="10"/>
      <c r="J17" s="25" t="s">
        <v>198</v>
      </c>
      <c r="K17" s="354"/>
      <c r="L17" s="354"/>
    </row>
    <row r="18" spans="1:12" ht="12" customHeight="1" x14ac:dyDescent="0.2">
      <c r="A18" s="225"/>
      <c r="B18" s="241">
        <v>1279.6421400000108</v>
      </c>
      <c r="C18" s="11">
        <v>970.76768399999128</v>
      </c>
      <c r="D18" s="11">
        <v>59.938465999999607</v>
      </c>
      <c r="E18" s="11">
        <v>9.0997039999983826</v>
      </c>
      <c r="F18" s="11">
        <v>24.417716000001747</v>
      </c>
      <c r="G18" s="11">
        <v>464.63179000007221</v>
      </c>
      <c r="H18" s="11">
        <v>2.9081040000000939</v>
      </c>
      <c r="I18" s="10"/>
      <c r="J18" s="25" t="s">
        <v>194</v>
      </c>
      <c r="K18" s="354"/>
      <c r="L18" s="354"/>
    </row>
    <row r="19" spans="1:12" ht="20.100000000000001" customHeight="1" x14ac:dyDescent="0.2">
      <c r="B19" s="241">
        <v>78523.032110000015</v>
      </c>
      <c r="C19" s="11">
        <v>22621.665108000001</v>
      </c>
      <c r="D19" s="11">
        <v>2479.4087850000001</v>
      </c>
      <c r="E19" s="11">
        <v>843.16521499999999</v>
      </c>
      <c r="F19" s="11">
        <v>81.047836000000004</v>
      </c>
      <c r="G19" s="11">
        <v>10757.123625999999</v>
      </c>
      <c r="H19" s="11">
        <v>1379.1135789999998</v>
      </c>
      <c r="I19" s="10"/>
      <c r="J19" s="26" t="s">
        <v>153</v>
      </c>
      <c r="K19" s="354"/>
      <c r="L19" s="354"/>
    </row>
    <row r="20" spans="1:12" ht="12" customHeight="1" x14ac:dyDescent="0.2">
      <c r="A20" s="225"/>
      <c r="B20" s="241">
        <v>38677.852138000002</v>
      </c>
      <c r="C20" s="11">
        <v>13330.385759000001</v>
      </c>
      <c r="D20" s="11">
        <v>1655.34393</v>
      </c>
      <c r="E20" s="11">
        <v>418.26443899999998</v>
      </c>
      <c r="F20" s="11">
        <v>17.565625000000001</v>
      </c>
      <c r="G20" s="11">
        <v>5474.9918900000002</v>
      </c>
      <c r="H20" s="11">
        <v>1303.5330079999997</v>
      </c>
      <c r="I20" s="10"/>
      <c r="J20" s="25" t="s">
        <v>187</v>
      </c>
      <c r="K20" s="354"/>
      <c r="L20" s="354"/>
    </row>
    <row r="21" spans="1:12" ht="12" customHeight="1" x14ac:dyDescent="0.2">
      <c r="A21" s="225"/>
      <c r="B21" s="241">
        <v>39845.149434000006</v>
      </c>
      <c r="C21" s="11">
        <v>9291.3153669999992</v>
      </c>
      <c r="D21" s="11">
        <v>824.11534499999993</v>
      </c>
      <c r="E21" s="11">
        <v>424.83967699999994</v>
      </c>
      <c r="F21" s="11">
        <v>63.482207000000002</v>
      </c>
      <c r="G21" s="11">
        <v>5282.2789560000001</v>
      </c>
      <c r="H21" s="11">
        <v>75.580568</v>
      </c>
      <c r="I21" s="10"/>
      <c r="J21" s="25" t="s">
        <v>188</v>
      </c>
      <c r="K21" s="354"/>
      <c r="L21" s="354"/>
    </row>
    <row r="22" spans="1:12" ht="20.100000000000001" customHeight="1" x14ac:dyDescent="0.2">
      <c r="A22" s="243"/>
      <c r="B22" s="241">
        <v>765707.59661399992</v>
      </c>
      <c r="C22" s="11">
        <v>311734.69962700002</v>
      </c>
      <c r="D22" s="11">
        <v>131938.22686</v>
      </c>
      <c r="E22" s="11">
        <v>14877.335705000001</v>
      </c>
      <c r="F22" s="11">
        <v>18329.445249</v>
      </c>
      <c r="G22" s="11">
        <v>449530.45630700001</v>
      </c>
      <c r="H22" s="11">
        <v>15553.024870000001</v>
      </c>
      <c r="I22" s="10"/>
      <c r="J22" s="26" t="s">
        <v>199</v>
      </c>
      <c r="K22" s="398"/>
      <c r="L22" s="354"/>
    </row>
    <row r="23" spans="1:12" x14ac:dyDescent="0.2">
      <c r="A23" s="243"/>
      <c r="B23" s="241">
        <v>335583.84037799999</v>
      </c>
      <c r="C23" s="11">
        <v>136840.822487</v>
      </c>
      <c r="D23" s="11">
        <v>68929.250564000002</v>
      </c>
      <c r="E23" s="11">
        <v>6252.5323480000015</v>
      </c>
      <c r="F23" s="11">
        <v>8647.400751000001</v>
      </c>
      <c r="G23" s="11">
        <v>181103.99407399999</v>
      </c>
      <c r="H23" s="11">
        <v>6793.3573270000015</v>
      </c>
      <c r="I23" s="10"/>
      <c r="J23" s="22" t="s">
        <v>172</v>
      </c>
      <c r="K23" s="398"/>
      <c r="L23" s="354"/>
    </row>
    <row r="24" spans="1:12" x14ac:dyDescent="0.2">
      <c r="A24" s="243"/>
      <c r="B24" s="241">
        <v>430123.75623599999</v>
      </c>
      <c r="C24" s="11">
        <v>174893.87714</v>
      </c>
      <c r="D24" s="11">
        <v>63008.976295999993</v>
      </c>
      <c r="E24" s="11">
        <v>8624.8033570000007</v>
      </c>
      <c r="F24" s="11">
        <v>9682.0444979999993</v>
      </c>
      <c r="G24" s="11">
        <v>268426.46223300003</v>
      </c>
      <c r="H24" s="11">
        <v>8759.6675429999996</v>
      </c>
      <c r="I24" s="10"/>
      <c r="J24" s="22" t="s">
        <v>200</v>
      </c>
      <c r="K24" s="398"/>
      <c r="L24" s="354"/>
    </row>
    <row r="25" spans="1:12" ht="12" customHeight="1" x14ac:dyDescent="0.2">
      <c r="A25" s="246"/>
      <c r="B25" s="241">
        <v>172022.049482</v>
      </c>
      <c r="C25" s="11">
        <v>69459.032535999999</v>
      </c>
      <c r="D25" s="11">
        <v>20892.122886999998</v>
      </c>
      <c r="E25" s="11">
        <v>1831.2832970000002</v>
      </c>
      <c r="F25" s="11">
        <v>2734.9204070000001</v>
      </c>
      <c r="G25" s="11">
        <v>83485.847373000011</v>
      </c>
      <c r="H25" s="11">
        <v>3648.0708040000004</v>
      </c>
      <c r="I25" s="10"/>
      <c r="J25" s="24" t="s">
        <v>119</v>
      </c>
      <c r="K25" s="398"/>
      <c r="L25" s="354"/>
    </row>
    <row r="26" spans="1:12" ht="12" customHeight="1" x14ac:dyDescent="0.2">
      <c r="A26" s="246"/>
      <c r="B26" s="241">
        <v>149682.80734600002</v>
      </c>
      <c r="C26" s="11">
        <v>70804.368695000012</v>
      </c>
      <c r="D26" s="11">
        <v>17660.346710999998</v>
      </c>
      <c r="E26" s="11">
        <v>1586.5690090000001</v>
      </c>
      <c r="F26" s="11">
        <v>4332.5858280000002</v>
      </c>
      <c r="G26" s="11">
        <v>84386.513798</v>
      </c>
      <c r="H26" s="11">
        <v>6229.9193910000004</v>
      </c>
      <c r="I26" s="10"/>
      <c r="J26" s="24" t="s">
        <v>120</v>
      </c>
      <c r="K26" s="398"/>
      <c r="L26" s="354"/>
    </row>
    <row r="27" spans="1:12" ht="12" customHeight="1" x14ac:dyDescent="0.2">
      <c r="A27" s="246"/>
      <c r="B27" s="241">
        <v>48659.293646000006</v>
      </c>
      <c r="C27" s="11">
        <v>14728.554827</v>
      </c>
      <c r="D27" s="11">
        <v>10095.577735999999</v>
      </c>
      <c r="E27" s="11">
        <v>374.274226</v>
      </c>
      <c r="F27" s="11">
        <v>2149.6464980000005</v>
      </c>
      <c r="G27" s="11">
        <v>30529.301657</v>
      </c>
      <c r="H27" s="11">
        <v>2646.525619</v>
      </c>
      <c r="I27" s="10"/>
      <c r="J27" s="24" t="s">
        <v>121</v>
      </c>
      <c r="K27" s="398"/>
      <c r="L27" s="354"/>
    </row>
    <row r="28" spans="1:12" ht="12" customHeight="1" x14ac:dyDescent="0.25">
      <c r="A28" s="286"/>
      <c r="B28" s="241">
        <v>22670.426970999997</v>
      </c>
      <c r="C28" s="11">
        <v>5491.3334729999997</v>
      </c>
      <c r="D28" s="11">
        <v>9270.7677789999998</v>
      </c>
      <c r="E28" s="11">
        <v>324.15151600000002</v>
      </c>
      <c r="F28" s="11">
        <v>3550.9223509999997</v>
      </c>
      <c r="G28" s="11">
        <v>12189.826977999999</v>
      </c>
      <c r="H28" s="11">
        <v>2587.3590419999996</v>
      </c>
      <c r="I28" s="10"/>
      <c r="J28" s="26" t="s">
        <v>122</v>
      </c>
      <c r="K28" s="398"/>
      <c r="L28" s="354"/>
    </row>
    <row r="29" spans="1:12" s="243" customFormat="1" ht="20.100000000000001" customHeight="1" x14ac:dyDescent="0.2">
      <c r="A29" s="48"/>
      <c r="B29" s="241">
        <v>60103.130479000007</v>
      </c>
      <c r="C29" s="11">
        <v>22818.152536999998</v>
      </c>
      <c r="D29" s="11">
        <v>18864.856736000002</v>
      </c>
      <c r="E29" s="11">
        <v>2030.4771779999999</v>
      </c>
      <c r="F29" s="11">
        <v>102.11419599999999</v>
      </c>
      <c r="G29" s="11">
        <v>69184.847567999997</v>
      </c>
      <c r="H29" s="11">
        <v>858.25509</v>
      </c>
      <c r="I29" s="10"/>
      <c r="J29" s="245" t="s">
        <v>327</v>
      </c>
      <c r="K29" s="354"/>
      <c r="L29" s="354"/>
    </row>
    <row r="30" spans="1:12" s="243" customFormat="1" ht="12" customHeight="1" x14ac:dyDescent="0.2">
      <c r="A30" s="225"/>
      <c r="B30" s="241">
        <v>33996.37488499999</v>
      </c>
      <c r="C30" s="11">
        <v>7663.3682120000003</v>
      </c>
      <c r="D30" s="11">
        <v>611.59778699999993</v>
      </c>
      <c r="E30" s="11">
        <v>5267.897097</v>
      </c>
      <c r="F30" s="11">
        <v>51.594694000000004</v>
      </c>
      <c r="G30" s="11">
        <v>15583.312545000001</v>
      </c>
      <c r="H30" s="11">
        <v>50.468071999999999</v>
      </c>
      <c r="I30" s="12"/>
      <c r="J30" s="247" t="s">
        <v>328</v>
      </c>
      <c r="K30" s="355"/>
      <c r="L30" s="355"/>
    </row>
    <row r="31" spans="1:12" s="243" customFormat="1" ht="3" customHeight="1" x14ac:dyDescent="0.2">
      <c r="A31" s="246"/>
      <c r="B31" s="285"/>
      <c r="C31" s="285"/>
      <c r="D31" s="285"/>
      <c r="E31" s="285"/>
      <c r="F31" s="285"/>
      <c r="G31" s="285"/>
      <c r="H31" s="285"/>
      <c r="I31" s="399"/>
      <c r="J31" s="247"/>
      <c r="K31" s="329"/>
      <c r="L31" s="329"/>
    </row>
    <row r="32" spans="1:12" s="273" customFormat="1" ht="20.100000000000001" customHeight="1" x14ac:dyDescent="0.2">
      <c r="A32" s="254"/>
      <c r="B32" s="357">
        <v>52839.443728999991</v>
      </c>
      <c r="C32" s="357">
        <v>17177.444296000001</v>
      </c>
      <c r="D32" s="357">
        <v>1365.8488949999999</v>
      </c>
      <c r="E32" s="357">
        <v>72.703995999999989</v>
      </c>
      <c r="F32" s="357">
        <v>592.247027</v>
      </c>
      <c r="G32" s="357">
        <v>35263.988443000002</v>
      </c>
      <c r="H32" s="357">
        <v>1424.5958580000004</v>
      </c>
      <c r="I32" s="323"/>
      <c r="J32" s="321" t="s">
        <v>56</v>
      </c>
      <c r="K32" s="321"/>
    </row>
    <row r="33" spans="1:12" ht="20.100000000000001" customHeight="1" x14ac:dyDescent="0.2">
      <c r="B33" s="241">
        <v>26846.135864999997</v>
      </c>
      <c r="C33" s="11">
        <v>9147.8624050000017</v>
      </c>
      <c r="D33" s="11">
        <v>640.89808999999991</v>
      </c>
      <c r="E33" s="11">
        <v>15.056321999999998</v>
      </c>
      <c r="F33" s="11">
        <v>293.89997999999997</v>
      </c>
      <c r="G33" s="11">
        <v>16193.994046</v>
      </c>
      <c r="H33" s="11">
        <v>890.50778400000002</v>
      </c>
      <c r="I33" s="10"/>
      <c r="J33" s="26" t="s">
        <v>316</v>
      </c>
      <c r="K33" s="354"/>
      <c r="L33" s="354"/>
    </row>
    <row r="34" spans="1:12" ht="12" customHeight="1" x14ac:dyDescent="0.2">
      <c r="A34" s="225"/>
      <c r="B34" s="241">
        <v>13119.890299999999</v>
      </c>
      <c r="C34" s="11">
        <v>4929.377547</v>
      </c>
      <c r="D34" s="11">
        <v>376.347106</v>
      </c>
      <c r="E34" s="11">
        <v>7.4092559999999992</v>
      </c>
      <c r="F34" s="11">
        <v>76.348320000000001</v>
      </c>
      <c r="G34" s="11">
        <v>6798.7200859999994</v>
      </c>
      <c r="H34" s="11">
        <v>573.402379</v>
      </c>
      <c r="I34" s="12"/>
      <c r="J34" s="25" t="s">
        <v>187</v>
      </c>
      <c r="K34" s="353"/>
      <c r="L34" s="353"/>
    </row>
    <row r="35" spans="1:12" ht="12" customHeight="1" x14ac:dyDescent="0.2">
      <c r="A35" s="225"/>
      <c r="B35" s="241">
        <v>13726.245555999998</v>
      </c>
      <c r="C35" s="11">
        <v>4218.4848499999998</v>
      </c>
      <c r="D35" s="11">
        <v>264.55097999999998</v>
      </c>
      <c r="E35" s="11">
        <v>7.6470649999999996</v>
      </c>
      <c r="F35" s="11">
        <v>217.55165899999997</v>
      </c>
      <c r="G35" s="11">
        <v>9395.2739519999996</v>
      </c>
      <c r="H35" s="11">
        <v>317.10540300000002</v>
      </c>
      <c r="I35" s="10"/>
      <c r="J35" s="25" t="s">
        <v>188</v>
      </c>
      <c r="K35" s="354"/>
      <c r="L35" s="354"/>
    </row>
    <row r="36" spans="1:12" ht="20.100000000000001" customHeight="1" x14ac:dyDescent="0.2">
      <c r="B36" s="241">
        <v>23272.567769000001</v>
      </c>
      <c r="C36" s="11">
        <v>7327.4387169999991</v>
      </c>
      <c r="D36" s="11">
        <v>625.11301899999989</v>
      </c>
      <c r="E36" s="11">
        <v>57.648171999999995</v>
      </c>
      <c r="F36" s="11">
        <v>254.39156800000001</v>
      </c>
      <c r="G36" s="11">
        <v>18630.445107999996</v>
      </c>
      <c r="H36" s="11">
        <v>453.45400900000004</v>
      </c>
      <c r="I36" s="10"/>
      <c r="J36" s="26" t="s">
        <v>152</v>
      </c>
      <c r="K36" s="354"/>
      <c r="L36" s="354"/>
    </row>
    <row r="37" spans="1:12" ht="12" customHeight="1" x14ac:dyDescent="0.2">
      <c r="A37" s="225"/>
      <c r="B37" s="241">
        <v>4220.1978280000003</v>
      </c>
      <c r="C37" s="11">
        <v>1714.9903879999999</v>
      </c>
      <c r="D37" s="11">
        <v>59.943621</v>
      </c>
      <c r="E37" s="11">
        <v>47.641359999999999</v>
      </c>
      <c r="F37" s="11">
        <v>39.033156999999996</v>
      </c>
      <c r="G37" s="11">
        <v>3180.9424039999999</v>
      </c>
      <c r="H37" s="11">
        <v>290.85457300000002</v>
      </c>
      <c r="I37" s="10"/>
      <c r="J37" s="25" t="s">
        <v>187</v>
      </c>
      <c r="K37" s="354"/>
      <c r="L37" s="354"/>
    </row>
    <row r="38" spans="1:12" ht="12" customHeight="1" x14ac:dyDescent="0.2">
      <c r="A38" s="225"/>
      <c r="B38" s="241">
        <v>19052.370937</v>
      </c>
      <c r="C38" s="11">
        <v>5612.3988269999991</v>
      </c>
      <c r="D38" s="11">
        <v>565.169397</v>
      </c>
      <c r="E38" s="11">
        <v>10.006812</v>
      </c>
      <c r="F38" s="11">
        <v>215.35841000000002</v>
      </c>
      <c r="G38" s="11">
        <v>15449.577937999999</v>
      </c>
      <c r="H38" s="11">
        <v>162.599436</v>
      </c>
      <c r="I38" s="10"/>
      <c r="J38" s="25" t="s">
        <v>188</v>
      </c>
      <c r="K38" s="354"/>
      <c r="L38" s="354"/>
    </row>
    <row r="39" spans="1:12" ht="20.100000000000001" customHeight="1" x14ac:dyDescent="0.2">
      <c r="A39" s="225"/>
      <c r="B39" s="241">
        <v>9890.8953939999992</v>
      </c>
      <c r="C39" s="11">
        <v>2923.1615540000003</v>
      </c>
      <c r="D39" s="11">
        <v>395.42523899999998</v>
      </c>
      <c r="E39" s="11">
        <v>34.511979999999994</v>
      </c>
      <c r="F39" s="11">
        <v>33.390935999999996</v>
      </c>
      <c r="G39" s="11">
        <v>9326.6486960000002</v>
      </c>
      <c r="H39" s="11">
        <v>133.77539000000002</v>
      </c>
      <c r="I39" s="10"/>
      <c r="J39" s="242" t="s">
        <v>189</v>
      </c>
      <c r="K39" s="354"/>
      <c r="L39" s="354"/>
    </row>
    <row r="40" spans="1:12" ht="12" customHeight="1" x14ac:dyDescent="0.2">
      <c r="A40" s="225"/>
      <c r="B40" s="241">
        <v>1998.9456409999998</v>
      </c>
      <c r="C40" s="11">
        <v>934.73395400000004</v>
      </c>
      <c r="D40" s="11">
        <v>159.26260699999997</v>
      </c>
      <c r="E40" s="11">
        <v>3.0688869999999997</v>
      </c>
      <c r="F40" s="11">
        <v>58.936261999999999</v>
      </c>
      <c r="G40" s="11">
        <v>2258.695189</v>
      </c>
      <c r="H40" s="11">
        <v>232.53012200000001</v>
      </c>
      <c r="I40" s="10"/>
      <c r="J40" s="25" t="s">
        <v>190</v>
      </c>
      <c r="K40" s="354"/>
      <c r="L40" s="354"/>
    </row>
    <row r="41" spans="1:12" ht="12" customHeight="1" x14ac:dyDescent="0.2">
      <c r="A41" s="225"/>
      <c r="B41" s="241">
        <v>7209.1159579999994</v>
      </c>
      <c r="C41" s="11">
        <v>1929.030188</v>
      </c>
      <c r="D41" s="11">
        <v>50.794815</v>
      </c>
      <c r="E41" s="11">
        <v>19.111670999999998</v>
      </c>
      <c r="F41" s="11">
        <v>97.213253999999992</v>
      </c>
      <c r="G41" s="11">
        <v>6181.8678749999999</v>
      </c>
      <c r="H41" s="11">
        <v>42.999169000000002</v>
      </c>
      <c r="I41" s="10"/>
      <c r="J41" s="25" t="s">
        <v>191</v>
      </c>
      <c r="K41" s="354"/>
      <c r="L41" s="354"/>
    </row>
    <row r="42" spans="1:12" ht="12" customHeight="1" x14ac:dyDescent="0.2">
      <c r="B42" s="241">
        <v>3253.5328710000003</v>
      </c>
      <c r="C42" s="11">
        <v>1006.391832</v>
      </c>
      <c r="D42" s="11">
        <v>12.339217</v>
      </c>
      <c r="E42" s="11">
        <v>0.95563100000000012</v>
      </c>
      <c r="F42" s="11">
        <v>38.244221999999993</v>
      </c>
      <c r="G42" s="11">
        <v>527.07654200000002</v>
      </c>
      <c r="H42" s="11">
        <v>25.593726</v>
      </c>
      <c r="I42" s="10"/>
      <c r="J42" s="25" t="s">
        <v>197</v>
      </c>
      <c r="K42" s="354"/>
      <c r="L42" s="354"/>
    </row>
    <row r="43" spans="1:12" ht="12" customHeight="1" x14ac:dyDescent="0.2">
      <c r="A43" s="225"/>
      <c r="B43" s="241">
        <v>862.142337</v>
      </c>
      <c r="C43" s="11">
        <v>534.10967900000003</v>
      </c>
      <c r="D43" s="11">
        <v>7.2911380000000001</v>
      </c>
      <c r="E43" s="11">
        <v>0</v>
      </c>
      <c r="F43" s="11">
        <v>26.612341000000001</v>
      </c>
      <c r="G43" s="11">
        <v>336.06123099999996</v>
      </c>
      <c r="H43" s="11">
        <v>18.555596999999999</v>
      </c>
      <c r="I43" s="10"/>
      <c r="J43" s="25" t="s">
        <v>198</v>
      </c>
      <c r="K43" s="354"/>
      <c r="L43" s="354"/>
    </row>
    <row r="44" spans="1:12" ht="12" customHeight="1" x14ac:dyDescent="0.2">
      <c r="A44" s="225"/>
      <c r="B44" s="241">
        <v>57.935568000000785</v>
      </c>
      <c r="C44" s="11">
        <v>1.1509999998452258E-2</v>
      </c>
      <c r="D44" s="11">
        <v>2.9999999924257281E-6</v>
      </c>
      <c r="E44" s="11">
        <v>3.0000000137420102E-6</v>
      </c>
      <c r="F44" s="11">
        <v>-5.4470000000037544E-3</v>
      </c>
      <c r="G44" s="11">
        <v>9.5574999999371357E-2</v>
      </c>
      <c r="H44" s="11">
        <v>5.0000000442196324E-6</v>
      </c>
      <c r="I44" s="12"/>
      <c r="J44" s="25" t="s">
        <v>194</v>
      </c>
      <c r="K44" s="355"/>
      <c r="L44" s="355"/>
    </row>
    <row r="45" spans="1:12" ht="20.100000000000001" customHeight="1" x14ac:dyDescent="0.2">
      <c r="B45" s="241">
        <v>2720.7515469999994</v>
      </c>
      <c r="C45" s="11">
        <v>702.15665599999988</v>
      </c>
      <c r="D45" s="11">
        <v>99.849436999999995</v>
      </c>
      <c r="E45" s="11">
        <v>0</v>
      </c>
      <c r="F45" s="11">
        <v>43.955473999999995</v>
      </c>
      <c r="G45" s="11">
        <v>439.59427000000005</v>
      </c>
      <c r="H45" s="11">
        <v>80.634108999999995</v>
      </c>
      <c r="I45" s="10"/>
      <c r="J45" s="26" t="s">
        <v>153</v>
      </c>
      <c r="K45" s="354"/>
      <c r="L45" s="354"/>
    </row>
    <row r="46" spans="1:12" ht="12" customHeight="1" x14ac:dyDescent="0.2">
      <c r="A46" s="225"/>
      <c r="B46" s="241">
        <v>1275.3427359999996</v>
      </c>
      <c r="C46" s="11">
        <v>581.10208299999988</v>
      </c>
      <c r="D46" s="11">
        <v>93.63759499999999</v>
      </c>
      <c r="E46" s="11">
        <v>0</v>
      </c>
      <c r="F46" s="11">
        <v>41.855592999999999</v>
      </c>
      <c r="G46" s="11">
        <v>391.23936400000002</v>
      </c>
      <c r="H46" s="11">
        <v>68.193060000000003</v>
      </c>
      <c r="I46" s="291"/>
      <c r="J46" s="25" t="s">
        <v>187</v>
      </c>
      <c r="K46" s="360"/>
      <c r="L46" s="360"/>
    </row>
    <row r="47" spans="1:12" ht="12" customHeight="1" x14ac:dyDescent="0.2">
      <c r="A47" s="225"/>
      <c r="B47" s="241">
        <v>1445.372304</v>
      </c>
      <c r="C47" s="11">
        <v>121.029573</v>
      </c>
      <c r="D47" s="11">
        <v>6.2118419999999999</v>
      </c>
      <c r="E47" s="11">
        <v>0</v>
      </c>
      <c r="F47" s="11">
        <v>2.0998809999999999</v>
      </c>
      <c r="G47" s="11">
        <v>48.354905000000002</v>
      </c>
      <c r="H47" s="11">
        <v>12.441049</v>
      </c>
      <c r="I47" s="238"/>
      <c r="J47" s="25" t="s">
        <v>188</v>
      </c>
    </row>
    <row r="48" spans="1:12" s="243" customFormat="1" ht="20.100000000000001" customHeight="1" x14ac:dyDescent="0.2">
      <c r="B48" s="241">
        <v>330.41200200000003</v>
      </c>
      <c r="C48" s="11">
        <v>56.535973999999996</v>
      </c>
      <c r="D48" s="11">
        <v>13.126315</v>
      </c>
      <c r="E48" s="11">
        <v>0</v>
      </c>
      <c r="F48" s="11">
        <v>0</v>
      </c>
      <c r="G48" s="11">
        <v>71.911976999999993</v>
      </c>
      <c r="H48" s="11">
        <v>17.045453999999999</v>
      </c>
      <c r="I48" s="293"/>
      <c r="J48" s="245" t="s">
        <v>327</v>
      </c>
      <c r="K48" s="329"/>
      <c r="L48" s="329"/>
    </row>
    <row r="49" spans="1:12" s="243" customFormat="1" ht="12" customHeight="1" x14ac:dyDescent="0.2">
      <c r="A49" s="246"/>
      <c r="B49" s="241">
        <v>90.399265999999983</v>
      </c>
      <c r="C49" s="11">
        <v>5.7479569999999995</v>
      </c>
      <c r="D49" s="11">
        <v>0</v>
      </c>
      <c r="E49" s="11">
        <v>34.050359999999998</v>
      </c>
      <c r="F49" s="11">
        <v>0</v>
      </c>
      <c r="G49" s="11">
        <v>1.8484210000000001</v>
      </c>
      <c r="H49" s="11">
        <v>0</v>
      </c>
      <c r="I49" s="238"/>
      <c r="J49" s="247" t="s">
        <v>328</v>
      </c>
      <c r="K49" s="329"/>
      <c r="L49" s="329"/>
    </row>
    <row r="50" spans="1:12" s="258" customFormat="1" ht="5.0999999999999996" customHeight="1" x14ac:dyDescent="0.2">
      <c r="B50" s="259"/>
      <c r="C50" s="260"/>
      <c r="D50" s="260"/>
      <c r="E50" s="260"/>
      <c r="F50" s="260"/>
      <c r="G50" s="260"/>
      <c r="H50" s="260"/>
      <c r="I50" s="233"/>
      <c r="J50" s="261"/>
      <c r="K50" s="376"/>
      <c r="L50" s="329"/>
    </row>
    <row r="51" spans="1:12" ht="36" customHeight="1" x14ac:dyDescent="0.2">
      <c r="A51" s="231"/>
      <c r="B51" s="436" t="s">
        <v>201</v>
      </c>
      <c r="C51" s="436"/>
      <c r="D51" s="436"/>
      <c r="E51" s="436"/>
      <c r="F51" s="436"/>
      <c r="G51" s="436"/>
      <c r="H51" s="436"/>
      <c r="I51" s="436"/>
      <c r="J51" s="436"/>
      <c r="K51" s="381"/>
    </row>
  </sheetData>
  <mergeCells count="2">
    <mergeCell ref="B4:H4"/>
    <mergeCell ref="B51:J51"/>
  </mergeCells>
  <pageMargins left="0.59055118110236204" right="0.59055118110236204" top="0.59055118110236204" bottom="0.59055118110236204" header="0.511811023622047" footer="0.511811023622047"/>
  <pageSetup paperSize="9" orientation="portrait" r:id="rId1"/>
  <headerFooter differentOddEven="1"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74</vt:i4>
      </vt:variant>
      <vt:variant>
        <vt:lpstr>Named Ranges</vt:lpstr>
      </vt:variant>
      <vt:variant>
        <vt:i4>73</vt:i4>
      </vt:variant>
    </vt:vector>
  </HeadingPairs>
  <TitlesOfParts>
    <vt:vector size="147" baseType="lpstr">
      <vt:lpstr>1</vt:lpstr>
      <vt:lpstr>2</vt:lpstr>
      <vt:lpstr>T_01_01</vt:lpstr>
      <vt:lpstr>T_02_01</vt:lpstr>
      <vt:lpstr>T_02_02</vt:lpstr>
      <vt:lpstr>T_02_03</vt:lpstr>
      <vt:lpstr>T_02_04</vt:lpstr>
      <vt:lpstr>T_02_05</vt:lpstr>
      <vt:lpstr>T_02_06</vt:lpstr>
      <vt:lpstr>T_02_07</vt:lpstr>
      <vt:lpstr>T_02_08</vt:lpstr>
      <vt:lpstr>T_02_09</vt:lpstr>
      <vt:lpstr>T_02_10</vt:lpstr>
      <vt:lpstr>T_02_11</vt:lpstr>
      <vt:lpstr>T_02_12</vt:lpstr>
      <vt:lpstr>T_03_01</vt:lpstr>
      <vt:lpstr>T_03_02</vt:lpstr>
      <vt:lpstr>T_03_03</vt:lpstr>
      <vt:lpstr>T_03_04</vt:lpstr>
      <vt:lpstr>T_03_05</vt:lpstr>
      <vt:lpstr>T_03_06</vt:lpstr>
      <vt:lpstr>T_03_07</vt:lpstr>
      <vt:lpstr>T_03_08</vt:lpstr>
      <vt:lpstr>T_03_09</vt:lpstr>
      <vt:lpstr>T_03_10</vt:lpstr>
      <vt:lpstr>T_03_11</vt:lpstr>
      <vt:lpstr>T_03_12</vt:lpstr>
      <vt:lpstr>T_04_01</vt:lpstr>
      <vt:lpstr>T_04_02</vt:lpstr>
      <vt:lpstr>T_04_03</vt:lpstr>
      <vt:lpstr>T_04_04</vt:lpstr>
      <vt:lpstr>T_04_05</vt:lpstr>
      <vt:lpstr>T_04_06</vt:lpstr>
      <vt:lpstr>T_04_07</vt:lpstr>
      <vt:lpstr>T_04_08</vt:lpstr>
      <vt:lpstr>T_04_09</vt:lpstr>
      <vt:lpstr>T_05_01</vt:lpstr>
      <vt:lpstr>T_05_02</vt:lpstr>
      <vt:lpstr>T_05_03</vt:lpstr>
      <vt:lpstr>T_05_04</vt:lpstr>
      <vt:lpstr>T_05_05</vt:lpstr>
      <vt:lpstr>T_05_06</vt:lpstr>
      <vt:lpstr>T_06_01</vt:lpstr>
      <vt:lpstr>T_06_02</vt:lpstr>
      <vt:lpstr>T_06_03</vt:lpstr>
      <vt:lpstr>T_06_04</vt:lpstr>
      <vt:lpstr>T_07_01</vt:lpstr>
      <vt:lpstr>T_07_02</vt:lpstr>
      <vt:lpstr>T_07_03</vt:lpstr>
      <vt:lpstr>T_07_04</vt:lpstr>
      <vt:lpstr>T_08_01</vt:lpstr>
      <vt:lpstr>T_08_02</vt:lpstr>
      <vt:lpstr>T_08_03</vt:lpstr>
      <vt:lpstr>T_09_01</vt:lpstr>
      <vt:lpstr>T_09_02</vt:lpstr>
      <vt:lpstr>T_10_01</vt:lpstr>
      <vt:lpstr>T_10_02</vt:lpstr>
      <vt:lpstr>T_11_01</vt:lpstr>
      <vt:lpstr>T_12_01</vt:lpstr>
      <vt:lpstr>T_13_01</vt:lpstr>
      <vt:lpstr>T_14_01</vt:lpstr>
      <vt:lpstr>T_15_01</vt:lpstr>
      <vt:lpstr>T_16_01</vt:lpstr>
      <vt:lpstr>T_17_01</vt:lpstr>
      <vt:lpstr>T_18_01</vt:lpstr>
      <vt:lpstr>T_19_01</vt:lpstr>
      <vt:lpstr>T_20_01</vt:lpstr>
      <vt:lpstr>T_21_01</vt:lpstr>
      <vt:lpstr>T_22_01</vt:lpstr>
      <vt:lpstr>T_23_01</vt:lpstr>
      <vt:lpstr>T_24_01</vt:lpstr>
      <vt:lpstr>T_25_01</vt:lpstr>
      <vt:lpstr>T_25_02</vt:lpstr>
      <vt:lpstr>Cde</vt:lpstr>
      <vt:lpstr>'1'!Print_Area</vt:lpstr>
      <vt:lpstr>'2'!Print_Area</vt:lpstr>
      <vt:lpstr>T_01_01!Print_Area</vt:lpstr>
      <vt:lpstr>T_02_01!Print_Area</vt:lpstr>
      <vt:lpstr>T_02_02!Print_Area</vt:lpstr>
      <vt:lpstr>T_02_03!Print_Area</vt:lpstr>
      <vt:lpstr>T_02_04!Print_Area</vt:lpstr>
      <vt:lpstr>T_02_05!Print_Area</vt:lpstr>
      <vt:lpstr>T_02_06!Print_Area</vt:lpstr>
      <vt:lpstr>T_02_07!Print_Area</vt:lpstr>
      <vt:lpstr>T_02_08!Print_Area</vt:lpstr>
      <vt:lpstr>T_02_09!Print_Area</vt:lpstr>
      <vt:lpstr>T_02_10!Print_Area</vt:lpstr>
      <vt:lpstr>T_02_11!Print_Area</vt:lpstr>
      <vt:lpstr>T_02_12!Print_Area</vt:lpstr>
      <vt:lpstr>T_03_01!Print_Area</vt:lpstr>
      <vt:lpstr>T_03_02!Print_Area</vt:lpstr>
      <vt:lpstr>T_03_03!Print_Area</vt:lpstr>
      <vt:lpstr>T_03_04!Print_Area</vt:lpstr>
      <vt:lpstr>T_03_05!Print_Area</vt:lpstr>
      <vt:lpstr>T_03_06!Print_Area</vt:lpstr>
      <vt:lpstr>T_03_07!Print_Area</vt:lpstr>
      <vt:lpstr>T_03_08!Print_Area</vt:lpstr>
      <vt:lpstr>T_03_09!Print_Area</vt:lpstr>
      <vt:lpstr>T_03_10!Print_Area</vt:lpstr>
      <vt:lpstr>T_03_11!Print_Area</vt:lpstr>
      <vt:lpstr>T_03_12!Print_Area</vt:lpstr>
      <vt:lpstr>T_04_01!Print_Area</vt:lpstr>
      <vt:lpstr>T_04_02!Print_Area</vt:lpstr>
      <vt:lpstr>T_04_03!Print_Area</vt:lpstr>
      <vt:lpstr>T_04_04!Print_Area</vt:lpstr>
      <vt:lpstr>T_04_05!Print_Area</vt:lpstr>
      <vt:lpstr>T_04_06!Print_Area</vt:lpstr>
      <vt:lpstr>T_04_07!Print_Area</vt:lpstr>
      <vt:lpstr>T_04_08!Print_Area</vt:lpstr>
      <vt:lpstr>T_04_09!Print_Area</vt:lpstr>
      <vt:lpstr>T_05_01!Print_Area</vt:lpstr>
      <vt:lpstr>T_05_02!Print_Area</vt:lpstr>
      <vt:lpstr>T_05_03!Print_Area</vt:lpstr>
      <vt:lpstr>T_05_04!Print_Area</vt:lpstr>
      <vt:lpstr>T_05_05!Print_Area</vt:lpstr>
      <vt:lpstr>T_05_06!Print_Area</vt:lpstr>
      <vt:lpstr>T_06_01!Print_Area</vt:lpstr>
      <vt:lpstr>T_06_02!Print_Area</vt:lpstr>
      <vt:lpstr>T_06_03!Print_Area</vt:lpstr>
      <vt:lpstr>T_06_04!Print_Area</vt:lpstr>
      <vt:lpstr>T_07_01!Print_Area</vt:lpstr>
      <vt:lpstr>T_07_02!Print_Area</vt:lpstr>
      <vt:lpstr>T_07_03!Print_Area</vt:lpstr>
      <vt:lpstr>T_07_04!Print_Area</vt:lpstr>
      <vt:lpstr>T_08_01!Print_Area</vt:lpstr>
      <vt:lpstr>T_08_02!Print_Area</vt:lpstr>
      <vt:lpstr>T_08_03!Print_Area</vt:lpstr>
      <vt:lpstr>T_09_01!Print_Area</vt:lpstr>
      <vt:lpstr>T_09_02!Print_Area</vt:lpstr>
      <vt:lpstr>T_10_01!Print_Area</vt:lpstr>
      <vt:lpstr>T_10_02!Print_Area</vt:lpstr>
      <vt:lpstr>T_11_01!Print_Area</vt:lpstr>
      <vt:lpstr>T_12_01!Print_Area</vt:lpstr>
      <vt:lpstr>T_13_01!Print_Area</vt:lpstr>
      <vt:lpstr>T_14_01!Print_Area</vt:lpstr>
      <vt:lpstr>T_15_01!Print_Area</vt:lpstr>
      <vt:lpstr>T_16_01!Print_Area</vt:lpstr>
      <vt:lpstr>T_17_01!Print_Area</vt:lpstr>
      <vt:lpstr>T_18_01!Print_Area</vt:lpstr>
      <vt:lpstr>T_19_01!Print_Area</vt:lpstr>
      <vt:lpstr>T_20_01!Print_Area</vt:lpstr>
      <vt:lpstr>T_21_01!Print_Area</vt:lpstr>
      <vt:lpstr>T_22_01!Print_Area</vt:lpstr>
      <vt:lpstr>T_23_01!Print_Area</vt:lpstr>
      <vt:lpstr>T_24_01!Print_Area</vt:lpstr>
      <vt:lpstr>T_25_01!Print_Area</vt:lpstr>
      <vt:lpstr>T_25_02!Print_Area</vt:lpstr>
    </vt:vector>
  </TitlesOfParts>
  <Company>BIS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Corporate User</dc:creator>
  <cp:lastModifiedBy>Gruic, Branimir</cp:lastModifiedBy>
  <cp:lastPrinted>2025-09-28T17:06:24Z</cp:lastPrinted>
  <dcterms:created xsi:type="dcterms:W3CDTF">2012-01-26T15:47:44Z</dcterms:created>
  <dcterms:modified xsi:type="dcterms:W3CDTF">2025-09-28T17:08:03Z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nectionCount">
    <vt:lpwstr>0</vt:lpwstr>
  </property>
  <property fmtid="{D5CDD505-2E9C-101B-9397-08002B2CF9AE}" pid="3" name="{A44787D4-0540-4523-9961-78E4036D8C6D}">
    <vt:lpwstr>{29B8DE37-E759-4BC3-BBA4-AFD21D56DEF3}</vt:lpwstr>
  </property>
  <property fmtid="{D5CDD505-2E9C-101B-9397-08002B2CF9AE}" pid="4" name="MSIP_Label_b142c856-5923-4773-b42c-1087be44a18e_Enabled">
    <vt:lpwstr>true</vt:lpwstr>
  </property>
  <property fmtid="{D5CDD505-2E9C-101B-9397-08002B2CF9AE}" pid="5" name="MSIP_Label_b142c856-5923-4773-b42c-1087be44a18e_SetDate">
    <vt:lpwstr>2024-02-01T12:50:01Z</vt:lpwstr>
  </property>
  <property fmtid="{D5CDD505-2E9C-101B-9397-08002B2CF9AE}" pid="6" name="MSIP_Label_b142c856-5923-4773-b42c-1087be44a18e_Method">
    <vt:lpwstr>Privileged</vt:lpwstr>
  </property>
  <property fmtid="{D5CDD505-2E9C-101B-9397-08002B2CF9AE}" pid="7" name="MSIP_Label_b142c856-5923-4773-b42c-1087be44a18e_Name">
    <vt:lpwstr>Public - No Marking</vt:lpwstr>
  </property>
  <property fmtid="{D5CDD505-2E9C-101B-9397-08002B2CF9AE}" pid="8" name="MSIP_Label_b142c856-5923-4773-b42c-1087be44a18e_SiteId">
    <vt:lpwstr>03e82858-fc14-4f12-b078-aac6d25c87da</vt:lpwstr>
  </property>
  <property fmtid="{D5CDD505-2E9C-101B-9397-08002B2CF9AE}" pid="9" name="MSIP_Label_b142c856-5923-4773-b42c-1087be44a18e_ActionId">
    <vt:lpwstr>6d5b7075-b967-4b2e-a976-f8899cef44c7</vt:lpwstr>
  </property>
  <property fmtid="{D5CDD505-2E9C-101B-9397-08002B2CF9AE}" pid="10" name="MSIP_Label_b142c856-5923-4773-b42c-1087be44a18e_ContentBits">
    <vt:lpwstr>0</vt:lpwstr>
  </property>
</Properties>
</file>