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003989\AppData\Local\Microsoft\Windows\INetCache\Content.Outlook\373BJ5XA\"/>
    </mc:Choice>
  </mc:AlternateContent>
  <xr:revisionPtr revIDLastSave="0" documentId="13_ncr:1_{C161B88B-4370-4E30-A706-9F13DF4A9DC1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list" sheetId="3" state="hidden" r:id="rId1"/>
    <sheet name="CCyB decisions (database)" sheetId="4" r:id="rId2"/>
    <sheet name="Latest decisions_OLD" sheetId="5" state="hidden" r:id="rId3"/>
    <sheet name="CCyB regulations" sheetId="11" r:id="rId4"/>
    <sheet name="Sheet1" sheetId="12" r:id="rId5"/>
    <sheet name="CCyB decisions (database) bkp" sheetId="9" state="hidden" r:id="rId6"/>
  </sheets>
  <definedNames>
    <definedName name="_xlnm._FilterDatabase" localSheetId="1" hidden="1">'CCyB decisions (database)'!$A$1:$I$431</definedName>
    <definedName name="_xlnm._FilterDatabase" localSheetId="5" hidden="1">'CCyB decisions (database) bkp'!$A$1:$H$1</definedName>
    <definedName name="_xlnm._FilterDatabase" localSheetId="3" hidden="1">'CCyB regulations'!$A$1:$G$44</definedName>
    <definedName name="_xlnm._FilterDatabase" localSheetId="2" hidden="1">'Latest decisions_OLD'!$A$1:$P$28</definedName>
    <definedName name="additionaltable" localSheetId="1">'CCyB decisions (database)'!$B$1:$G$383</definedName>
    <definedName name="additionaltable" localSheetId="5">'CCyB decisions (database) bkp'!$B$1:$G$668</definedName>
    <definedName name="additionaltab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5" l="1" a="1"/>
  <c r="H29" i="5" s="1"/>
  <c r="P28" i="5" a="1"/>
  <c r="P28" i="5" s="1"/>
  <c r="O28" i="5" a="1"/>
  <c r="O28" i="5" s="1"/>
  <c r="N28" i="5" a="1"/>
  <c r="N28" i="5" s="1"/>
  <c r="I28" i="5" a="1"/>
  <c r="I28" i="5" s="1"/>
  <c r="H28" i="5" a="1"/>
  <c r="H28" i="5" s="1"/>
  <c r="G28" i="5"/>
  <c r="E28" i="5"/>
  <c r="D28" i="5"/>
  <c r="C28" i="5"/>
  <c r="B28" i="5"/>
  <c r="P27" i="5" a="1"/>
  <c r="P27" i="5" s="1"/>
  <c r="O27" i="5" a="1"/>
  <c r="O27" i="5" s="1"/>
  <c r="N27" i="5" a="1"/>
  <c r="N27" i="5" s="1"/>
  <c r="I27" i="5" a="1"/>
  <c r="I27" i="5" s="1"/>
  <c r="H27" i="5" a="1"/>
  <c r="H27" i="5" s="1"/>
  <c r="G27" i="5"/>
  <c r="E27" i="5"/>
  <c r="D27" i="5"/>
  <c r="C27" i="5"/>
  <c r="B27" i="5"/>
  <c r="P26" i="5" a="1"/>
  <c r="P26" i="5" s="1"/>
  <c r="O26" i="5" a="1"/>
  <c r="O26" i="5" s="1"/>
  <c r="N26" i="5" a="1"/>
  <c r="N26" i="5" s="1"/>
  <c r="I26" i="5" a="1"/>
  <c r="I26" i="5" s="1"/>
  <c r="H26" i="5" a="1"/>
  <c r="H26" i="5" s="1"/>
  <c r="G26" i="5"/>
  <c r="E26" i="5"/>
  <c r="D26" i="5"/>
  <c r="C26" i="5"/>
  <c r="B26" i="5"/>
  <c r="P25" i="5" a="1"/>
  <c r="P25" i="5" s="1"/>
  <c r="O25" i="5" a="1"/>
  <c r="O25" i="5" s="1"/>
  <c r="N25" i="5" a="1"/>
  <c r="N25" i="5" s="1"/>
  <c r="I25" i="5" a="1"/>
  <c r="I25" i="5" s="1"/>
  <c r="H25" i="5" a="1"/>
  <c r="H25" i="5" s="1"/>
  <c r="G25" i="5"/>
  <c r="E25" i="5"/>
  <c r="D25" i="5"/>
  <c r="C25" i="5"/>
  <c r="B25" i="5"/>
  <c r="P24" i="5" a="1"/>
  <c r="P24" i="5" s="1"/>
  <c r="O24" i="5" a="1"/>
  <c r="O24" i="5" s="1"/>
  <c r="N24" i="5" a="1"/>
  <c r="N24" i="5" s="1"/>
  <c r="I24" i="5" a="1"/>
  <c r="I24" i="5" s="1"/>
  <c r="H24" i="5" a="1"/>
  <c r="H24" i="5" s="1"/>
  <c r="G24" i="5"/>
  <c r="E24" i="5"/>
  <c r="D24" i="5"/>
  <c r="C24" i="5"/>
  <c r="B24" i="5"/>
  <c r="P23" i="5" a="1"/>
  <c r="P23" i="5" s="1"/>
  <c r="O23" i="5" a="1"/>
  <c r="O23" i="5" s="1"/>
  <c r="N23" i="5" a="1"/>
  <c r="N23" i="5" s="1"/>
  <c r="I23" i="5" a="1"/>
  <c r="I23" i="5" s="1"/>
  <c r="H23" i="5" a="1"/>
  <c r="H23" i="5" s="1"/>
  <c r="G23" i="5"/>
  <c r="E23" i="5"/>
  <c r="D23" i="5"/>
  <c r="C23" i="5"/>
  <c r="B23" i="5"/>
  <c r="P22" i="5" a="1"/>
  <c r="P22" i="5" s="1"/>
  <c r="O22" i="5" a="1"/>
  <c r="O22" i="5" s="1"/>
  <c r="N22" i="5" a="1"/>
  <c r="N22" i="5" s="1"/>
  <c r="I22" i="5" a="1"/>
  <c r="I22" i="5" s="1"/>
  <c r="H22" i="5" a="1"/>
  <c r="H22" i="5" s="1"/>
  <c r="G22" i="5"/>
  <c r="E22" i="5"/>
  <c r="D22" i="5"/>
  <c r="C22" i="5"/>
  <c r="B22" i="5"/>
  <c r="P21" i="5" a="1"/>
  <c r="P21" i="5" s="1"/>
  <c r="O21" i="5" a="1"/>
  <c r="O21" i="5" s="1"/>
  <c r="N21" i="5" a="1"/>
  <c r="N21" i="5" s="1"/>
  <c r="I21" i="5" a="1"/>
  <c r="I21" i="5" s="1"/>
  <c r="H21" i="5" a="1"/>
  <c r="H21" i="5" s="1"/>
  <c r="G21" i="5"/>
  <c r="E21" i="5"/>
  <c r="D21" i="5"/>
  <c r="C21" i="5"/>
  <c r="B21" i="5"/>
  <c r="P20" i="5" a="1"/>
  <c r="P20" i="5" s="1"/>
  <c r="O20" i="5" a="1"/>
  <c r="O20" i="5" s="1"/>
  <c r="N20" i="5" a="1"/>
  <c r="N20" i="5" s="1"/>
  <c r="I20" i="5" a="1"/>
  <c r="I20" i="5" s="1"/>
  <c r="M20" i="5" s="1" a="1"/>
  <c r="M20" i="5" s="1"/>
  <c r="H20" i="5" a="1"/>
  <c r="H20" i="5" s="1"/>
  <c r="G20" i="5"/>
  <c r="E20" i="5"/>
  <c r="D20" i="5"/>
  <c r="C20" i="5"/>
  <c r="B20" i="5"/>
  <c r="P19" i="5" a="1"/>
  <c r="P19" i="5" s="1"/>
  <c r="O19" i="5" a="1"/>
  <c r="O19" i="5" s="1"/>
  <c r="N19" i="5" a="1"/>
  <c r="N19" i="5" s="1"/>
  <c r="I19" i="5" a="1"/>
  <c r="I19" i="5" s="1"/>
  <c r="M19" i="5" s="1" a="1"/>
  <c r="M19" i="5" s="1"/>
  <c r="H19" i="5" a="1"/>
  <c r="H19" i="5" s="1"/>
  <c r="G19" i="5"/>
  <c r="E19" i="5"/>
  <c r="D19" i="5"/>
  <c r="C19" i="5"/>
  <c r="B19" i="5"/>
  <c r="P18" i="5" a="1"/>
  <c r="P18" i="5" s="1"/>
  <c r="O18" i="5" a="1"/>
  <c r="O18" i="5" s="1"/>
  <c r="N18" i="5" a="1"/>
  <c r="N18" i="5" s="1"/>
  <c r="I18" i="5" a="1"/>
  <c r="I18" i="5" s="1"/>
  <c r="H18" i="5" a="1"/>
  <c r="H18" i="5" s="1"/>
  <c r="G18" i="5"/>
  <c r="E18" i="5"/>
  <c r="D18" i="5"/>
  <c r="C18" i="5"/>
  <c r="B18" i="5"/>
  <c r="P17" i="5" a="1"/>
  <c r="P17" i="5" s="1"/>
  <c r="O17" i="5" a="1"/>
  <c r="O17" i="5" s="1"/>
  <c r="N17" i="5" a="1"/>
  <c r="N17" i="5" s="1"/>
  <c r="I17" i="5" a="1"/>
  <c r="I17" i="5" s="1"/>
  <c r="M17" i="5" s="1" a="1"/>
  <c r="M17" i="5" s="1"/>
  <c r="H17" i="5" a="1"/>
  <c r="H17" i="5" s="1"/>
  <c r="G17" i="5"/>
  <c r="E17" i="5"/>
  <c r="D17" i="5"/>
  <c r="C17" i="5"/>
  <c r="B17" i="5"/>
  <c r="P16" i="5" a="1"/>
  <c r="P16" i="5" s="1"/>
  <c r="O16" i="5" a="1"/>
  <c r="O16" i="5" s="1"/>
  <c r="N16" i="5" a="1"/>
  <c r="N16" i="5" s="1"/>
  <c r="I16" i="5" a="1"/>
  <c r="I16" i="5" s="1"/>
  <c r="L16" i="5" s="1" a="1"/>
  <c r="L16" i="5" s="1"/>
  <c r="H16" i="5" a="1"/>
  <c r="H16" i="5" s="1"/>
  <c r="G16" i="5"/>
  <c r="E16" i="5"/>
  <c r="D16" i="5"/>
  <c r="C16" i="5"/>
  <c r="B16" i="5"/>
  <c r="P15" i="5" a="1"/>
  <c r="P15" i="5" s="1"/>
  <c r="O15" i="5" a="1"/>
  <c r="O15" i="5" s="1"/>
  <c r="N15" i="5" a="1"/>
  <c r="N15" i="5" s="1"/>
  <c r="I15" i="5" a="1"/>
  <c r="I15" i="5" s="1"/>
  <c r="H15" i="5" a="1"/>
  <c r="H15" i="5" s="1"/>
  <c r="G15" i="5"/>
  <c r="E15" i="5"/>
  <c r="D15" i="5"/>
  <c r="C15" i="5"/>
  <c r="B15" i="5"/>
  <c r="P14" i="5" a="1"/>
  <c r="P14" i="5" s="1"/>
  <c r="O14" i="5" a="1"/>
  <c r="O14" i="5" s="1"/>
  <c r="N14" i="5" a="1"/>
  <c r="N14" i="5" s="1"/>
  <c r="I14" i="5" a="1"/>
  <c r="I14" i="5" s="1"/>
  <c r="M14" i="5" s="1" a="1"/>
  <c r="M14" i="5" s="1"/>
  <c r="H14" i="5" a="1"/>
  <c r="H14" i="5" s="1"/>
  <c r="G14" i="5"/>
  <c r="E14" i="5"/>
  <c r="D14" i="5"/>
  <c r="C14" i="5"/>
  <c r="B14" i="5"/>
  <c r="P13" i="5" a="1"/>
  <c r="P13" i="5" s="1"/>
  <c r="O13" i="5" a="1"/>
  <c r="O13" i="5" s="1"/>
  <c r="N13" i="5" a="1"/>
  <c r="N13" i="5" s="1"/>
  <c r="I13" i="5" a="1"/>
  <c r="I13" i="5" s="1"/>
  <c r="H13" i="5" a="1"/>
  <c r="H13" i="5" s="1"/>
  <c r="G13" i="5"/>
  <c r="E13" i="5"/>
  <c r="D13" i="5"/>
  <c r="C13" i="5"/>
  <c r="B13" i="5"/>
  <c r="P12" i="5" a="1"/>
  <c r="P12" i="5" s="1"/>
  <c r="O12" i="5" a="1"/>
  <c r="O12" i="5" s="1"/>
  <c r="N12" i="5" a="1"/>
  <c r="N12" i="5" s="1"/>
  <c r="I12" i="5" a="1"/>
  <c r="I12" i="5" s="1"/>
  <c r="H12" i="5" a="1"/>
  <c r="H12" i="5" s="1"/>
  <c r="G12" i="5"/>
  <c r="E12" i="5"/>
  <c r="D12" i="5"/>
  <c r="C12" i="5"/>
  <c r="B12" i="5"/>
  <c r="P11" i="5" a="1"/>
  <c r="P11" i="5" s="1"/>
  <c r="O11" i="5" a="1"/>
  <c r="O11" i="5" s="1"/>
  <c r="N11" i="5" a="1"/>
  <c r="N11" i="5" s="1"/>
  <c r="I11" i="5" a="1"/>
  <c r="I11" i="5" s="1"/>
  <c r="H11" i="5" a="1"/>
  <c r="H11" i="5" s="1"/>
  <c r="G11" i="5"/>
  <c r="E11" i="5"/>
  <c r="D11" i="5"/>
  <c r="C11" i="5"/>
  <c r="B11" i="5"/>
  <c r="P10" i="5" a="1"/>
  <c r="P10" i="5" s="1"/>
  <c r="O10" i="5" a="1"/>
  <c r="O10" i="5" s="1"/>
  <c r="N10" i="5" a="1"/>
  <c r="N10" i="5" s="1"/>
  <c r="I10" i="5" a="1"/>
  <c r="I10" i="5" s="1"/>
  <c r="H10" i="5" a="1"/>
  <c r="H10" i="5" s="1"/>
  <c r="G10" i="5"/>
  <c r="E10" i="5"/>
  <c r="D10" i="5"/>
  <c r="C10" i="5"/>
  <c r="B10" i="5"/>
  <c r="P9" i="5" a="1"/>
  <c r="P9" i="5" s="1"/>
  <c r="O9" i="5" a="1"/>
  <c r="O9" i="5" s="1"/>
  <c r="N9" i="5" a="1"/>
  <c r="N9" i="5" s="1"/>
  <c r="I9" i="5" a="1"/>
  <c r="I9" i="5" s="1"/>
  <c r="M9" i="5" s="1" a="1"/>
  <c r="M9" i="5" s="1"/>
  <c r="H9" i="5" a="1"/>
  <c r="H9" i="5" s="1"/>
  <c r="G9" i="5"/>
  <c r="E9" i="5"/>
  <c r="D9" i="5"/>
  <c r="C9" i="5"/>
  <c r="B9" i="5"/>
  <c r="P8" i="5" a="1"/>
  <c r="P8" i="5" s="1"/>
  <c r="O8" i="5" a="1"/>
  <c r="O8" i="5" s="1"/>
  <c r="N8" i="5" a="1"/>
  <c r="N8" i="5" s="1"/>
  <c r="I8" i="5" a="1"/>
  <c r="I8" i="5" s="1"/>
  <c r="M8" i="5" s="1" a="1"/>
  <c r="M8" i="5" s="1"/>
  <c r="H8" i="5" a="1"/>
  <c r="H8" i="5" s="1"/>
  <c r="G8" i="5"/>
  <c r="E8" i="5"/>
  <c r="D8" i="5"/>
  <c r="C8" i="5"/>
  <c r="B8" i="5"/>
  <c r="P7" i="5" a="1"/>
  <c r="P7" i="5" s="1"/>
  <c r="O7" i="5" a="1"/>
  <c r="O7" i="5" s="1"/>
  <c r="N7" i="5" a="1"/>
  <c r="N7" i="5" s="1"/>
  <c r="I7" i="5" a="1"/>
  <c r="I7" i="5" s="1"/>
  <c r="M7" i="5" s="1" a="1"/>
  <c r="M7" i="5" s="1"/>
  <c r="H7" i="5" a="1"/>
  <c r="H7" i="5" s="1"/>
  <c r="G7" i="5"/>
  <c r="E7" i="5"/>
  <c r="D7" i="5"/>
  <c r="C7" i="5"/>
  <c r="B7" i="5"/>
  <c r="P6" i="5" a="1"/>
  <c r="P6" i="5" s="1"/>
  <c r="O6" i="5" a="1"/>
  <c r="O6" i="5" s="1"/>
  <c r="N6" i="5" a="1"/>
  <c r="N6" i="5" s="1"/>
  <c r="I6" i="5" a="1"/>
  <c r="I6" i="5" s="1"/>
  <c r="K6" i="5" s="1" a="1"/>
  <c r="K6" i="5" s="1"/>
  <c r="H6" i="5" a="1"/>
  <c r="H6" i="5" s="1"/>
  <c r="G6" i="5"/>
  <c r="E6" i="5"/>
  <c r="D6" i="5"/>
  <c r="C6" i="5"/>
  <c r="B6" i="5"/>
  <c r="P5" i="5" a="1"/>
  <c r="P5" i="5" s="1"/>
  <c r="O5" i="5" a="1"/>
  <c r="O5" i="5" s="1"/>
  <c r="N5" i="5" a="1"/>
  <c r="N5" i="5" s="1"/>
  <c r="I5" i="5" a="1"/>
  <c r="I5" i="5" s="1"/>
  <c r="H5" i="5" a="1"/>
  <c r="H5" i="5" s="1"/>
  <c r="G5" i="5"/>
  <c r="E5" i="5"/>
  <c r="D5" i="5"/>
  <c r="C5" i="5"/>
  <c r="B5" i="5"/>
  <c r="P4" i="5" a="1"/>
  <c r="P4" i="5" s="1"/>
  <c r="O4" i="5" a="1"/>
  <c r="O4" i="5" s="1"/>
  <c r="N4" i="5" a="1"/>
  <c r="N4" i="5" s="1"/>
  <c r="I4" i="5" a="1"/>
  <c r="I4" i="5" s="1"/>
  <c r="H4" i="5" a="1"/>
  <c r="H4" i="5" s="1"/>
  <c r="G4" i="5"/>
  <c r="E4" i="5"/>
  <c r="D4" i="5"/>
  <c r="C4" i="5"/>
  <c r="B4" i="5"/>
  <c r="P3" i="5" a="1"/>
  <c r="P3" i="5" s="1"/>
  <c r="O3" i="5" a="1"/>
  <c r="O3" i="5" s="1"/>
  <c r="N3" i="5" a="1"/>
  <c r="N3" i="5" s="1"/>
  <c r="I3" i="5" a="1"/>
  <c r="I3" i="5" s="1"/>
  <c r="H3" i="5" a="1"/>
  <c r="H3" i="5" s="1"/>
  <c r="G3" i="5"/>
  <c r="E3" i="5"/>
  <c r="D3" i="5"/>
  <c r="C3" i="5"/>
  <c r="B3" i="5"/>
  <c r="P2" i="5" a="1"/>
  <c r="P2" i="5" s="1"/>
  <c r="O2" i="5" a="1"/>
  <c r="O2" i="5" s="1"/>
  <c r="N2" i="5" a="1"/>
  <c r="N2" i="5" s="1"/>
  <c r="I2" i="5" a="1"/>
  <c r="I2" i="5" s="1"/>
  <c r="M2" i="5" s="1" a="1"/>
  <c r="M2" i="5" s="1"/>
  <c r="H2" i="5" a="1"/>
  <c r="H2" i="5" s="1"/>
  <c r="G2" i="5"/>
  <c r="E2" i="5"/>
  <c r="D2" i="5"/>
  <c r="C2" i="5"/>
  <c r="B2" i="5"/>
  <c r="P1" i="5"/>
  <c r="J5" i="5" l="1"/>
  <c r="L5" i="5" a="1"/>
  <c r="L5" i="5" s="1"/>
  <c r="L21" i="5" a="1"/>
  <c r="L21" i="5" s="1"/>
  <c r="M21" i="5" a="1"/>
  <c r="M21" i="5" s="1"/>
  <c r="M5" i="5" a="1"/>
  <c r="M5" i="5" s="1"/>
  <c r="M4" i="5" a="1"/>
  <c r="M4" i="5" s="1"/>
  <c r="L4" i="5" a="1"/>
  <c r="L4" i="5" s="1"/>
  <c r="K4" i="5" a="1"/>
  <c r="K4" i="5" s="1"/>
  <c r="J4" i="5"/>
  <c r="M13" i="5" a="1"/>
  <c r="M13" i="5" s="1"/>
  <c r="L13" i="5" a="1"/>
  <c r="L13" i="5" s="1"/>
  <c r="K13" i="5" a="1"/>
  <c r="K13" i="5" s="1"/>
  <c r="J13" i="5"/>
  <c r="K22" i="5" a="1"/>
  <c r="K22" i="5" s="1"/>
  <c r="J22" i="5"/>
  <c r="M22" i="5" a="1"/>
  <c r="M22" i="5" s="1"/>
  <c r="L22" i="5" a="1"/>
  <c r="L22" i="5" s="1"/>
  <c r="M23" i="5" a="1"/>
  <c r="M23" i="5" s="1"/>
  <c r="L23" i="5" a="1"/>
  <c r="L23" i="5" s="1"/>
  <c r="K23" i="5" a="1"/>
  <c r="K23" i="5" s="1"/>
  <c r="J23" i="5"/>
  <c r="M11" i="5" a="1"/>
  <c r="M11" i="5" s="1"/>
  <c r="L11" i="5" a="1"/>
  <c r="L11" i="5" s="1"/>
  <c r="K11" i="5" a="1"/>
  <c r="K11" i="5" s="1"/>
  <c r="J11" i="5"/>
  <c r="M3" i="5" a="1"/>
  <c r="M3" i="5" s="1"/>
  <c r="L3" i="5" a="1"/>
  <c r="L3" i="5" s="1"/>
  <c r="J3" i="5"/>
  <c r="J12" i="5"/>
  <c r="M12" i="5" a="1"/>
  <c r="M12" i="5" s="1"/>
  <c r="L12" i="5" a="1"/>
  <c r="L12" i="5" s="1"/>
  <c r="K12" i="5" a="1"/>
  <c r="K12" i="5" s="1"/>
  <c r="M10" i="5" a="1"/>
  <c r="M10" i="5" s="1"/>
  <c r="L10" i="5" a="1"/>
  <c r="L10" i="5" s="1"/>
  <c r="K10" i="5" a="1"/>
  <c r="K10" i="5" s="1"/>
  <c r="J10" i="5"/>
  <c r="K15" i="5" a="1"/>
  <c r="K15" i="5" s="1"/>
  <c r="J15" i="5"/>
  <c r="L15" i="5" a="1"/>
  <c r="L15" i="5" s="1"/>
  <c r="M15" i="5" a="1"/>
  <c r="M15" i="5" s="1"/>
  <c r="L18" i="5" a="1"/>
  <c r="L18" i="5" s="1"/>
  <c r="M18" i="5" a="1"/>
  <c r="M18" i="5" s="1"/>
  <c r="J9" i="5"/>
  <c r="J17" i="5"/>
  <c r="K9" i="5" a="1"/>
  <c r="K9" i="5" s="1"/>
  <c r="L17" i="5" a="1"/>
  <c r="L17" i="5" s="1"/>
  <c r="L9" i="5" a="1"/>
  <c r="L9" i="5" s="1"/>
  <c r="J21" i="5"/>
  <c r="K21" i="5" a="1"/>
  <c r="K21" i="5" s="1"/>
  <c r="L6" i="5" a="1"/>
  <c r="L6" i="5" s="1"/>
  <c r="K16" i="5" a="1"/>
  <c r="K16" i="5" s="1"/>
  <c r="M6" i="5" a="1"/>
  <c r="M6" i="5" s="1"/>
  <c r="M16" i="5" a="1"/>
  <c r="M16" i="5" s="1"/>
  <c r="K5" i="5" a="1"/>
  <c r="K5" i="5" s="1"/>
  <c r="M24" i="5" a="1"/>
  <c r="M24" i="5" s="1"/>
  <c r="L24" i="5" a="1"/>
  <c r="L24" i="5" s="1"/>
  <c r="K24" i="5" a="1"/>
  <c r="K24" i="5" s="1"/>
  <c r="J24" i="5"/>
  <c r="M27" i="5" a="1"/>
  <c r="M27" i="5" s="1"/>
  <c r="L27" i="5" a="1"/>
  <c r="L27" i="5" s="1"/>
  <c r="K27" i="5" a="1"/>
  <c r="K27" i="5" s="1"/>
  <c r="J27" i="5"/>
  <c r="M25" i="5" a="1"/>
  <c r="M25" i="5" s="1"/>
  <c r="L25" i="5" a="1"/>
  <c r="L25" i="5" s="1"/>
  <c r="K25" i="5" a="1"/>
  <c r="K25" i="5" s="1"/>
  <c r="J25" i="5"/>
  <c r="M28" i="5" a="1"/>
  <c r="M28" i="5" s="1"/>
  <c r="L28" i="5" a="1"/>
  <c r="L28" i="5" s="1"/>
  <c r="K28" i="5" a="1"/>
  <c r="K28" i="5" s="1"/>
  <c r="J28" i="5"/>
  <c r="M26" i="5" a="1"/>
  <c r="M26" i="5" s="1"/>
  <c r="L26" i="5" a="1"/>
  <c r="L26" i="5" s="1"/>
  <c r="K26" i="5" a="1"/>
  <c r="K26" i="5" s="1"/>
  <c r="J26" i="5"/>
  <c r="J8" i="5"/>
  <c r="J20" i="5"/>
  <c r="J7" i="5"/>
  <c r="K8" i="5" a="1"/>
  <c r="K8" i="5" s="1"/>
  <c r="J19" i="5"/>
  <c r="K20" i="5" a="1"/>
  <c r="K20" i="5" s="1"/>
  <c r="J6" i="5"/>
  <c r="K7" i="5" a="1"/>
  <c r="K7" i="5" s="1"/>
  <c r="L8" i="5" a="1"/>
  <c r="L8" i="5" s="1"/>
  <c r="J18" i="5"/>
  <c r="K19" i="5" a="1"/>
  <c r="K19" i="5" s="1"/>
  <c r="L20" i="5" a="1"/>
  <c r="L20" i="5" s="1"/>
  <c r="L7" i="5" a="1"/>
  <c r="L7" i="5" s="1"/>
  <c r="K18" i="5" a="1"/>
  <c r="K18" i="5" s="1"/>
  <c r="L19" i="5" a="1"/>
  <c r="L19" i="5" s="1"/>
  <c r="J16" i="5"/>
  <c r="K17" i="5" a="1"/>
  <c r="K17" i="5" s="1"/>
  <c r="J2" i="5"/>
  <c r="K3" i="5" a="1"/>
  <c r="K3" i="5" s="1"/>
  <c r="J14" i="5"/>
  <c r="K2" i="5" a="1"/>
  <c r="K2" i="5" s="1"/>
  <c r="K14" i="5" a="1"/>
  <c r="K14" i="5" s="1"/>
  <c r="L2" i="5" a="1"/>
  <c r="L2" i="5" s="1"/>
  <c r="L14" i="5" a="1"/>
  <c r="L1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Conkling, Page</author>
  </authors>
  <commentList>
    <comment ref="G21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Conkling, Page: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<sst xmlns="http://schemas.openxmlformats.org/spreadsheetml/2006/main" count="3608" uniqueCount="602">
  <si>
    <t>CCyB rate</t>
  </si>
  <si>
    <t>Type of setting</t>
  </si>
  <si>
    <t>Confirmation</t>
  </si>
  <si>
    <t>Increase</t>
  </si>
  <si>
    <t>First time setting</t>
  </si>
  <si>
    <t>Belgium</t>
  </si>
  <si>
    <t>Decrease</t>
  </si>
  <si>
    <t>Luxembourg</t>
  </si>
  <si>
    <t>Netherlands</t>
  </si>
  <si>
    <t>Sweden</t>
  </si>
  <si>
    <t>France</t>
  </si>
  <si>
    <t>Germany</t>
  </si>
  <si>
    <t>Italy</t>
  </si>
  <si>
    <t>Norway</t>
  </si>
  <si>
    <t>Spain</t>
  </si>
  <si>
    <t>Jurisdiction</t>
  </si>
  <si>
    <t>UK</t>
  </si>
  <si>
    <t>United Kingdom</t>
  </si>
  <si>
    <t>Effective from</t>
  </si>
  <si>
    <t>Notes</t>
  </si>
  <si>
    <t>AR</t>
  </si>
  <si>
    <t>Argentina</t>
  </si>
  <si>
    <t>AU</t>
  </si>
  <si>
    <t>Australia</t>
  </si>
  <si>
    <t>BE</t>
  </si>
  <si>
    <t>CA</t>
  </si>
  <si>
    <t>Canada</t>
  </si>
  <si>
    <t>CN</t>
  </si>
  <si>
    <t>China</t>
  </si>
  <si>
    <t>FR</t>
  </si>
  <si>
    <t>India</t>
  </si>
  <si>
    <t>Indonesia</t>
  </si>
  <si>
    <t>IT</t>
  </si>
  <si>
    <t>Ordinances and notices on capital buffer ratios (available in Japanese only)</t>
  </si>
  <si>
    <t>Japan</t>
  </si>
  <si>
    <t>Korea</t>
  </si>
  <si>
    <t>CSSF Regulation N° 15-04 on the setting of a countercyclical buffer rate (only in French)</t>
  </si>
  <si>
    <t>NL</t>
  </si>
  <si>
    <t>Mexico</t>
  </si>
  <si>
    <t>Russia</t>
  </si>
  <si>
    <t>Saudi Arabia</t>
  </si>
  <si>
    <t>Singapore</t>
  </si>
  <si>
    <t>South Africa</t>
  </si>
  <si>
    <t>Switzerland</t>
  </si>
  <si>
    <t>Turkey</t>
  </si>
  <si>
    <t>United States</t>
  </si>
  <si>
    <t xml:space="preserve">Norway </t>
  </si>
  <si>
    <t>DE</t>
  </si>
  <si>
    <t>Hong Kong</t>
  </si>
  <si>
    <t>HK</t>
  </si>
  <si>
    <t>IN</t>
  </si>
  <si>
    <t>ID</t>
  </si>
  <si>
    <t>JP</t>
  </si>
  <si>
    <t>KR</t>
  </si>
  <si>
    <t>LU</t>
  </si>
  <si>
    <t>MX</t>
  </si>
  <si>
    <t>RU</t>
  </si>
  <si>
    <t>SA</t>
  </si>
  <si>
    <t>SG</t>
  </si>
  <si>
    <t>ZA</t>
  </si>
  <si>
    <t>ES</t>
  </si>
  <si>
    <t>SE</t>
  </si>
  <si>
    <t>CH</t>
  </si>
  <si>
    <t>TR</t>
  </si>
  <si>
    <t>US</t>
  </si>
  <si>
    <t>NO</t>
  </si>
  <si>
    <t>30/06/2023</t>
  </si>
  <si>
    <t>28/06/2023</t>
  </si>
  <si>
    <t>27/09/2023</t>
  </si>
  <si>
    <t>Country code</t>
  </si>
  <si>
    <t>CCYB regulations</t>
  </si>
  <si>
    <t>Compiled text on Profits distribution (in Spanish only)</t>
  </si>
  <si>
    <t>Prudential Standard APS 110 - Capital Adequacy</t>
  </si>
  <si>
    <t>Arrèté royal portant approbation du règlement du 24 novembre 2015 de la Banque national de Belgique relatif à la détermination du taux de coussin de conservation des fonds propres de base de catégorie 1 contracyclique (available in French and Dutch only)</t>
  </si>
  <si>
    <t>Brazil</t>
  </si>
  <si>
    <t>Implementation of the CCyB in Brazil (Resolution 4,193, 03.01.2013, Articles 8 and 9, as amended by Resolution 4.443, 10.29.2015)</t>
  </si>
  <si>
    <t>Capital Adequacy Requirements</t>
  </si>
  <si>
    <t>Capital Rules for Commercial Banks (Provisional) (Decree of the CBRC, No 1, 2012) (in English)</t>
  </si>
  <si>
    <t>Capital Rules for Commercial Banks (Provision), (Decree of the CBRC, No 1, 2012)</t>
  </si>
  <si>
    <t>German Banking Act (KWG) - Article 10d</t>
  </si>
  <si>
    <t>Hong Kong SAR</t>
  </si>
  <si>
    <t>Implementation of the CCyB in Hong Kong</t>
  </si>
  <si>
    <t>Guidelines for implementation of Countercyclical Capital Buffer (CCCB)</t>
  </si>
  <si>
    <t>Bank of Italy's Circular No. 285 - Supervisory instructions for banks (available in Italian only)</t>
  </si>
  <si>
    <t xml:space="preserve">General Provisions Applicable to the Credit Institutions (Chapter VI Bis 2, Title First Bis; in Spanish only) </t>
  </si>
  <si>
    <t>CRD IV, Articles 135 and 136</t>
  </si>
  <si>
    <t>ESRB Recommendation on Guidance for Setting CCyB Rates</t>
  </si>
  <si>
    <t>Financial Supervision Act, Article 3:62a (in Dutch, 13.07.2015)</t>
  </si>
  <si>
    <t>Decree on prudential rule under the Financial Supervision Act, Article 105 and 105b</t>
  </si>
  <si>
    <t>Bank of Russia Ordinance No. 3855-U, dated  30 November 2015, 'On Amending of Bank of Russia Instruction No. 139-I, Dated 3 December 2012, On Banks' Required Ratios' (becomes effective from 1 January 2016) (available in Russian only)</t>
  </si>
  <si>
    <t>Instruction No. 180-I, Dated 28 June 2017, On Banks' Required Rations' (replaced Instruction No. 139-I) (with updates) (available in Russian only)</t>
  </si>
  <si>
    <t>On applicability of the countercyclical capital buffer (04.01.2016)</t>
  </si>
  <si>
    <t>MAS Notice 637 on Risk Based Capital Adequacy Requirements for Banks Incorporated in Singapore</t>
  </si>
  <si>
    <t>Banks Act Circular 8 of 2015 - Countercyclical capital buffer for South Africa based on the Basel III framework</t>
  </si>
  <si>
    <t>Articles 130 and 135-140 of the CRD provides legal basis for the implementation of the CCB in Europe. The CCB is one of the macroprudential instruments available to the BdE. Spanish Law 10/2014, Royal Decree 84/2015 and Circular 2/2016 provide for and develop on the implementation of the CCB in accordance with CRR/CRD provisions. Specific provisions on the CCB are mainly concentrated in Title II Chapter III of the Law 10/2014, Title II Chapter II of the Royal Decree 84/201, and Norms 8-12 of the Circular 2/2016.</t>
  </si>
  <si>
    <t>Regulations regarding the countercyclical buffer rate</t>
  </si>
  <si>
    <t>Capital Ordinance Article 44 (available in German, French, and Italian)</t>
  </si>
  <si>
    <t>Regulation on Capital Conservation Buffer and Countercyclical Capital Buffer (available in Turkish)</t>
  </si>
  <si>
    <t>Statutory Instruments - Financial Services and Markets: The Capital Requirements (Capital Buffers and Macroprudential Measures) Regulations 2014</t>
  </si>
  <si>
    <t>The Financial Policy Committee's powers to supplement capital requirements</t>
  </si>
  <si>
    <t>See section 11 of the regulatory capital rules for each U.S. federal banking agency:</t>
  </si>
  <si>
    <t>Federal Reserve Board: 12 CFR § 217.11</t>
  </si>
  <si>
    <t>The Federal Reserve Board’s Framework for Implementing the Countercyclical Capital Buffer (08.09.2016)</t>
  </si>
  <si>
    <t>Office of the Comptroller of the Currency: 12 CFR § 3.11</t>
  </si>
  <si>
    <t>Norwegian Financial Institutions Act Section 2-9e (in Norwegian only)</t>
  </si>
  <si>
    <t>Regulation on the Countercyclical capital buffer (in English)</t>
  </si>
  <si>
    <t>Regulation regarding the countercyclical buffer level (12.12.2013, ed. 18.06.2015 - in Norwegian)</t>
  </si>
  <si>
    <t>link</t>
  </si>
  <si>
    <t>CSSF Regulation N° 15-05 on the exemption of investment firms that qualify as small and medium-sized enterprises from the requirements of countercyclical capital buffer and capital conservation buffer (only in French)</t>
  </si>
  <si>
    <t>Announcement</t>
  </si>
  <si>
    <t>Announcement date</t>
  </si>
  <si>
    <t>latest row with country name</t>
  </si>
  <si>
    <t>last effective date</t>
  </si>
  <si>
    <t>effective rate today</t>
  </si>
  <si>
    <t>effective rat today complete</t>
  </si>
  <si>
    <t>effective from</t>
  </si>
  <si>
    <t>latest row with country and date&gt;today</t>
  </si>
  <si>
    <t>note that the announcment published later but effective earlier</t>
  </si>
  <si>
    <t>Cyprus</t>
  </si>
  <si>
    <t>CY</t>
  </si>
  <si>
    <t>linktest</t>
  </si>
  <si>
    <t>Cyprus added just for testing purposes</t>
  </si>
  <si>
    <t>https://www.nbb.be/doc/cp/eng/2023/20240831_bufferrate_2023q4_en.pdf</t>
  </si>
  <si>
    <t>https://www.hkma.gov.hk/eng/news-and-media/press-releases/2023/02/20230208-3/</t>
  </si>
  <si>
    <t>BR</t>
  </si>
  <si>
    <t>https://www.bcra.gob.ar/Pdfs/comytexord/A5938.pdf</t>
  </si>
  <si>
    <t>https://www.apra.gov.au/news-and-publications/apra-announces-countercyclical-capital-buffer-rate-for-adis</t>
  </si>
  <si>
    <t>https://www.apra.gov.au/news-and-publications/apra-releases-annual-information-paper-on-countercyclical-capital-buffer</t>
  </si>
  <si>
    <t>https://www.apra.gov.au/news-and-publications/apra-releases-annual-paper-on-countercyclical-capital-buffer</t>
  </si>
  <si>
    <t>https://www.apra.gov.au/news-and-publications/apra-keeps-countercyclical-capital-buffer-on-hold-releases-assessment-of</t>
  </si>
  <si>
    <t>https://www.apra.gov.au/sites/default/files/2021-12/Information%20paper%20-%20Countercyclical%20capital%20buffer%20December%202021.pdf</t>
  </si>
  <si>
    <t>https://www.apra.gov.au/news-and-publications/apra-issues-annual-update-on-countercyclical-capital-buffer-setting</t>
  </si>
  <si>
    <t>https://www.nbb.be/doc/ts/publications/buffer_rate_quarterly_decision.pdf</t>
  </si>
  <si>
    <t>https://www.bcb.gov.br/ingles/norms/brprudential/Circular3769.pdf</t>
  </si>
  <si>
    <t>https://www.nbb.be/doc/ts/publications/buffer_rate_quarterly_decision_april.pdf</t>
  </si>
  <si>
    <t>https://www.nbb.be/doc/ts/publications/buffer_rate_quarterly_decision_july.pdf</t>
  </si>
  <si>
    <t>https://www.nbb.be/doc/cp/eng/2016/20161223_bufferrate_2017q1.pdf</t>
  </si>
  <si>
    <t>https://www.nbb.be/doc/cp/eng/2017/20170329_bufferrate_2017q2.pdf</t>
  </si>
  <si>
    <t>https://www.nbb.be/doc/cp/eng/2017/20170628_bufferrate_2017q3.pdf</t>
  </si>
  <si>
    <t>https://www.nbb.be/doc/cp/eng/2017/20170928_bufferrate_2017q4.pdf</t>
  </si>
  <si>
    <t>https://www.nbb.be/doc/cp/eng/2017/20171227_bufferrate_2018q1.pdf</t>
  </si>
  <si>
    <t>https://www.nbb.be/en/articles/nbb-keeps-ccyb-rate-0-1</t>
  </si>
  <si>
    <t>https://www.nbb.be/en/articles/nbb-keeps-ccyb-rate-0-0</t>
  </si>
  <si>
    <t>https://www.nbb.be/doc/cp/eng/2020/200630_bufferrate_2020q3.pdf</t>
  </si>
  <si>
    <t>https://www.nbb.be/doc/cp/eng/2020/20200327_bufferrate_2020q2.pdf</t>
  </si>
  <si>
    <t>https://www.nbb.be/doc/cp/eng/2018/20180329_bufferrate_2018q2.pdf</t>
  </si>
  <si>
    <t>https://www.nbb.be/doc/cp/eng/2018/20180629_bufferrate_2018q3.pdf</t>
  </si>
  <si>
    <t>https://www.nbb.be/doc/cp/eng/2018/20180925_bufferrate_2018q4.pdf</t>
  </si>
  <si>
    <t>https://www.nbb.be/doc/cp/eng/2019/20181228_bufferrate_2019q1.pdf</t>
  </si>
  <si>
    <t>https://www.nbb.be/doc/cp/eng/2019/20190329_bufferrate_2019q2.pdf</t>
  </si>
  <si>
    <t>https://www.nbb.be/doc/cp/eng/2019/20190628_bufferrate_2019q3.pdf</t>
  </si>
  <si>
    <t>https://www.nbb.be/doc/cp/eng/2019/20190916_bufferrate_2019q4.pdf</t>
  </si>
  <si>
    <t>https://www.bcb.gov.br/estabilidadefinanceira/exibenormativo?tipo=Comunicado&amp;numero=30499</t>
  </si>
  <si>
    <t>https://www.bcb.gov.br/estabilidadefinanceira/exibenormativo?tipo=Comunicado&amp;numero=30848</t>
  </si>
  <si>
    <t>https://www.bcb.gov.br/estabilidadefinanceira/exibenormativo?tipo=Comunicado&amp;numero=31188</t>
  </si>
  <si>
    <t>https://www.bcb.gov.br/estabilidadefinanceira/exibenormativo?tipo=Comunicado&amp;numero=31478</t>
  </si>
  <si>
    <t>https://www.bcb.gov.br/estabilidadefinanceira/exibenormativo?tipo=Comunicado&amp;numero=31752</t>
  </si>
  <si>
    <t>https://www.bcb.gov.br/estabilidadefinanceira/exibenormativo?tipo=Comunicado&amp;numero=32139</t>
  </si>
  <si>
    <t>https://www.bcb.gov.br/estabilidadefinanceira/exibenormativo?tipo=Comunicado&amp;numero=32516</t>
  </si>
  <si>
    <t>https://www.bcb.gov.br/estabilidadefinanceira/exibenormativo?tipo=Comunicado&amp;numero=32794</t>
  </si>
  <si>
    <t>http://www.pbc.gov.cn/en/3688110/3688172/4048269/4106897/index.html</t>
  </si>
  <si>
    <t>http://www.economie.gouv.fr/hcsf/coussin-fonds-propres-contra-cyclique</t>
  </si>
  <si>
    <t>https://www.economie.gouv.fr/files/files/directions_services/hcsf/HCSF_2022-09-15_PressRelease_eng.pdf</t>
  </si>
  <si>
    <t>https://www.economie.gouv.fr/files/files/directions_services/hcsf/HCSF_20220324_CP_eng.pdf?v=1652276048</t>
  </si>
  <si>
    <t>https://www.economie.gouv.fr/files/files/directions_services/hcsf/HCSF_20200318_Communique_de_presse_de_seance.pdf</t>
  </si>
  <si>
    <t>http://www.bafin.de/SharedDocs/Veroeffentlichungen/DE/Meldung/2015/meldung_151215_antizyklischer_kapitalpuffer.html</t>
  </si>
  <si>
    <t>https://www.bafin.de/EN/Aufsicht/BankenFinanzdienstleister/Eigenmittelanforderungen/Kapitalpuffer/antizyklischer_kapitalpuffer_node_en.html</t>
  </si>
  <si>
    <t>https://www.bafin.de/SharedDocs/Veroeffentlichungen/EN/Aufsichtsrecht/Verfuegung/vf_200331_allgvfg_antizykl_kapitalpuffer_en.html?nn=19591106</t>
  </si>
  <si>
    <t>http://www.hkma.gov.hk/eng/key-information/press-releases/2015/20150127-4.shtml</t>
  </si>
  <si>
    <t>http://www.hkma.gov.hk/eng/key-information/press-releases/2016/20160114-4.shtml</t>
  </si>
  <si>
    <t>http://www.hkma.gov.hk/eng/key-information/press-releases/2017/20170127-8.shtml</t>
  </si>
  <si>
    <t>http://www.hkma.gov.hk/eng/key-information/press-releases/2018/20180110-4.shtml</t>
  </si>
  <si>
    <t>https://www.hkma.gov.hk/eng/key-information/press-releases/2019/20190416-4.shtml</t>
  </si>
  <si>
    <t>https://www.hkma.gov.hk/eng/key-information/press-releases/2019/20190709-4.shtml</t>
  </si>
  <si>
    <t>https://www.hkma.gov.hk/eng/key-functions/banking/banking-legislation-policies-and-standards-implementation/countercyclical-capital-buffer-ccyb/</t>
  </si>
  <si>
    <t>https://rbi.org.in/Scripts/BS_PressReleaseDisplay.aspx?prid=33628</t>
  </si>
  <si>
    <t>https://rbi.org.in/Scripts/BS_PressReleaseDisplay.aspx?prid=36654</t>
  </si>
  <si>
    <t>https://rbi.org.in/Scripts/BS_PressReleaseDisplay.aspx?prid=40071</t>
  </si>
  <si>
    <t>https://rbi.org.in/Scripts/BS_PressReleaseDisplay.aspx?prid=43574</t>
  </si>
  <si>
    <t>http://www.bancaditalia.it/compiti/stabilita-finanziaria/politica-macroprudenziale/documenti/en_CCyB_2016Q1.pdf?language_id=1</t>
  </si>
  <si>
    <t>http://www.bancaditalia.it/compiti/stabilita-finanziaria/politica-macroprudenziale/ccyb-2-2016/index.html</t>
  </si>
  <si>
    <t>http://www.bancaditalia.it/compiti/stabilita-finanziaria/politica-macroprudenziale/ccyb-3-2016/index.html</t>
  </si>
  <si>
    <t>http://www.bancaditalia.it/compiti/stabilita-finanziaria/politica-macroprudenziale/ccyb-4-2016-/index.html</t>
  </si>
  <si>
    <t>http://www.bancaditalia.it/compiti/stabilita-finanziaria/politica-macroprudenziale/ccyb-1-2017/index.html</t>
  </si>
  <si>
    <t>http://www.bancaditalia.it/compiti/stabilita-finanziaria/politica-macroprudenziale/ccyb-2-2017/index.html</t>
  </si>
  <si>
    <t>http://www.bancaditalia.it/compiti/stabilita-finanziaria/politica-macroprudenziale/ccyb-2017-3/index.html</t>
  </si>
  <si>
    <t>http://www.bancaditalia.it/compiti/stabilita-finanziaria/politica-macroprudenziale/ccyb-4-2017/index.html</t>
  </si>
  <si>
    <t>http://www.bancaditalia.it/compiti/stabilita-finanziaria/politica-macroprudenziale/ccyb-1-2018/index.html</t>
  </si>
  <si>
    <t>http://www.bancaditalia.it/compiti/stabilita-finanziaria/politica-macroprudenziale/ccyb-2-2018/index.html</t>
  </si>
  <si>
    <t>http://www.bancaditalia.it/compiti/stabilita-finanziaria/politica-macroprudenziale/ccyb-3-2018/index.html</t>
  </si>
  <si>
    <t>http://www.bancaditalia.it/compiti/stabilita-finanziaria/politica-macroprudenziale/ccyb-4-trim-2018/index.html</t>
  </si>
  <si>
    <t>http://www.bancaditalia.it/compiti/stabilita-finanziaria/politica-macroprudenziale/ccyb-1-2019/index.html</t>
  </si>
  <si>
    <t>http://www.fsa.go.jp/news/27/syouken/20151126-1.html</t>
  </si>
  <si>
    <t>https://www.fsc.go.kr/eng/pr010101/80048</t>
  </si>
  <si>
    <t>http://www.cssf.lu/fileadmin/files/Lois_reglements/Legislation/RG_CSSF/RCSSF_No15-04.pdf</t>
  </si>
  <si>
    <t>http://www.cssf.lu/fileadmin/files/Lois_reglements/Legislation/RG_CSSF/RCSSF_No16-02.pdf</t>
  </si>
  <si>
    <t>http://www.cssf.lu/fileadmin/files/Lois_reglements/Legislation/RG_CSSF/RCSSF_No16-03.pdf</t>
  </si>
  <si>
    <t>http://www.cssf.lu/fileadmin/files/Lois_reglements/Legislation/RG_CSSF/RCSSF_No16-05eng.pdf</t>
  </si>
  <si>
    <t>http://www.cssf.lu/fileadmin/files/Lois_reglements/Legislation/RG_CSSF/RCSSF_No16-15eng.pdf</t>
  </si>
  <si>
    <t>http://www.cssf.lu/fileadmin/files/Lois_reglements/Legislation/RG_CSSF/RCSSF_No17_01eng.pdf</t>
  </si>
  <si>
    <t>http://www.cssf.lu/fileadmin/files/Lois_reglements/Legislation/RG_CSSF/RCSSF_No17-02.pdf</t>
  </si>
  <si>
    <t>http://www.cssf.lu/fileadmin/files/Lois_reglements/Legislation/RG_CSSF/RCSSF_No17-03.pdf</t>
  </si>
  <si>
    <t>http://www.cssf.lu/fileadmin/files/Lois_reglements/Legislation/RG_CSSF/RCSSF_No17-05.pdf</t>
  </si>
  <si>
    <t>http://data.legilux.public.lu/file/eli-etat-leg-rcsf-2018-03-27-a232-jo-fr-pdf.pdf</t>
  </si>
  <si>
    <t>http://data.legilux.public.lu/file/eli-etat-leg-rcsf-2018-06-25-a554-jo-fr-pdf.pdf</t>
  </si>
  <si>
    <t>http://data.legilux.public.lu/file/eli-etat-leg-rcsf-2018-09-28-a922-jo-fr-pdf.pdf</t>
  </si>
  <si>
    <t>http://data.legilux.public.lu/file/eli-etat-leg-rcsf-2018-12-31-a1200-jo-fr-pdf.pdf</t>
  </si>
  <si>
    <t>http://data.legilux.public.lu/file/eli-etat-leg-rcsf-2019-06-28-a448-jo-fr-pdf.pdf</t>
  </si>
  <si>
    <t>http://data.legilux.public.lu/file/eli-etat-leg-rcsf-2019-10-01-a683-jo-fr-pdf.pdf</t>
  </si>
  <si>
    <t>http://data.legilux.public.lu/file/eli-etat-leg-rcsf-2019-12-20-a897-jo-fr-pdf.pdf</t>
  </si>
  <si>
    <t>https://data.legilux.public.lu/file/eli-etat-leg-rcsf-2020-04-15-a322-jo-fr-pdf.pdf</t>
  </si>
  <si>
    <t>http://data.legilux.public.lu/file/eli-etat-leg-rcsf-2020-06-30-a566-jo-fr-pdf.pdf</t>
  </si>
  <si>
    <t>https://data.legilux.public.lu/file/eli-etat-leg-rcsf-2020-09-30-a803-jo-fr-pdf.pdf</t>
  </si>
  <si>
    <t>https://data.legilux.public.lu/file/eli-etat-leg-rcsf-2020-12-29-a1093-jo-fr-pdf.pdf</t>
  </si>
  <si>
    <t>https://data.legilux.public.lu/file/eli-etat-leg-rcsf-2021-03-31-a273-jo-fr-pdf.pdf</t>
  </si>
  <si>
    <t>https://www.cssf.lu/fr/Document/reglement-cssf-n-21-02-du-30-juin-2021/</t>
  </si>
  <si>
    <t>https://data.legilux.public.lu/file/eli-etat-leg-rcsf-2022-03-31-a153-jo-fr-pdf.pdf</t>
  </si>
  <si>
    <t>http://data.legilux.public.lu/eli/etat/leg/rcsf/2022/06/30/a329/jo</t>
  </si>
  <si>
    <t>https://www.legilux.public.lu/eli/etat/leg/rcsf/2022/09/30/a508/jo</t>
  </si>
  <si>
    <t>https://www.cssf.lu/fr/Document/reglement-cssf-n-23-01-du-31-mars-2023/</t>
  </si>
  <si>
    <t>http://www.cnbv.gob.mx/SECTORES-SUPERVISADOS/BANCA-MULTIPLE/Paginas/Cargos-de-capital-contracíclico-vigentes.aspx</t>
  </si>
  <si>
    <t>http://www.toezicht.dnb.nl/en/7/51-237232.jsp</t>
  </si>
  <si>
    <t>http://www.toezicht.dnb.nl/en/7/51-237355.jsp</t>
  </si>
  <si>
    <t>https://www.toezicht.dnb.nl/en/7/51-237444.jsp</t>
  </si>
  <si>
    <t>https://www.toezicht.dnb.nl/en/7/50-237581.jsp</t>
  </si>
  <si>
    <t>https://www.dnb.nl/en/sector-news/2022/dnb-increases-countercyclical-capital-buffer-to-1-may-2022/</t>
  </si>
  <si>
    <t>https://www.dnb.nl/en/sector-news/supervision-2023/dnb-raises-countercyclical-capital-buffer-ccyb-from-1-0-to-2-0/</t>
  </si>
  <si>
    <t>https://www.regjeringen.no/en/aktuelt/countercyclical-buffer-at-1-pct/id747825/</t>
  </si>
  <si>
    <t>https://www.regjeringen.no/en/aktuelt/reduction-of-the-countercyclical-buffer/id2693388/</t>
  </si>
  <si>
    <t>https://www.federalreserve.gov/newsevents/pressreleases/bcreg20190306c.htm</t>
  </si>
  <si>
    <t>http://www.federalreserve.gov/newsevents/press/bcreg/20161024a.htm</t>
  </si>
  <si>
    <t>https://www.regjeringen.no/en/historical-archive/solbergs-government/Ministries/fin/press-releases/2021/countercyclical-buffer-increases/id2861445/</t>
  </si>
  <si>
    <t>https://www.norges-bank.no/en/news-events/news-publications/Press-releases/2022/2022-03-24-ccb/</t>
  </si>
  <si>
    <t>http://cbr.ru/eng/press/PR.aspx?file=11012016_125758eng2016-01-11T12_33_35.htm</t>
  </si>
  <si>
    <t>http://www.cbr.ru/eng/press/PR.aspx?file=25022016_095305eng2016-02-25T09_53_57.htm</t>
  </si>
  <si>
    <t>http://www.cbr.ru/eng/press/PR.aspx?file=03062016_170908eng2016-06-03T17_08_34.htm</t>
  </si>
  <si>
    <t>http://cbr.ru/eng/press/PR.aspx?file=29092016_170049NANT_E2016-09-29T17_00_03.htm</t>
  </si>
  <si>
    <t>http://cbr.ru/eng/press/PR.aspx?file=29122016_151211NANT_E2016-12-29T15_11_49.htm</t>
  </si>
  <si>
    <t>http://cbr.ru/eng/press/PR.aspx?file=04042017_103634NANT_E2017-04-04T10_36_07.htm</t>
  </si>
  <si>
    <t>http://cbr.ru/eng/press/PR.aspx?file=06072017_120629NANT_E2017-07-06T12_05_32.htm</t>
  </si>
  <si>
    <t>http://cbr.ru/eng/press/PR/?file=06102017_165434eng2017-10-06T16_54_01.htm</t>
  </si>
  <si>
    <t>http://cbr.ru/press/PR.aspx?file=26122017_190354NANT2017-12-26T19_02_51.htm</t>
  </si>
  <si>
    <t>http://cbr.ru/eng/press/PR/?file=10072018_131300NANT_E2018-07-10T13_12_08.htm</t>
  </si>
  <si>
    <t>http://cbr.ru/eng/press/PR/?file=03102018_143601NANT_E2018-10-03T14_24_27.htm</t>
  </si>
  <si>
    <t>http://cbr.ru/eng/press/PR/?file=27122018_164749NANT_E2018-12-27T16_47_02.htm</t>
  </si>
  <si>
    <t>http://cbr.ru/eng/press/PR/?file=30082019_173454NANT_E2019-08-30T17_23_12.htm</t>
  </si>
  <si>
    <t>http://cbr.ru/eng/press/pr/?file=20122019_100852NANT_E2019-12-20T10_07_40.htm</t>
  </si>
  <si>
    <t>http://www.cbr.ru/eng/press/pr/?file=25062020_091852NANT_E2020-06-25T09_18_09.htm</t>
  </si>
  <si>
    <t>http://www.cbr.ru/eng/press/pr/?file=14082020_123042ENG_PP2020-08-14T12_29_48.htm</t>
  </si>
  <si>
    <t>http://www.cbr.ru/eng/press/PR/?file=18122020_143000ENG_PP24122020_091954.htm</t>
  </si>
  <si>
    <t>https://cbr.ru/eng/press/pr/?file=19032021_152647NANT_E24032021_103434.htm</t>
  </si>
  <si>
    <t>http://www.cbr.ru/eng/press/pr/?id=33249</t>
  </si>
  <si>
    <t>http://www.sama.gov.sa/en-US/Laws/Documents/3.%20SAMA%20Basel%20III%20Program/8.%20Applicabilty%20of%20Countercylical%20Captital%20Buffer%20(CCYB)%20in%20Saudi%20Arabia.pdf</t>
  </si>
  <si>
    <t>https://www.mas.gov.sg/publications/financial-stability-review/2020/financial-stability-review-2020</t>
  </si>
  <si>
    <t>http://www.bde.es/f/webbde/GAP/Secciones/SalaPrensa/NotasInformativas/15/Arc/Fic/presbe2015_57en.pdf</t>
  </si>
  <si>
    <t>http://www.bde.es/f/webbde/INF/MenuVertical/EstabilidadFinanciera/Relacionados/2016_03_21_presbe2016_13_en_cba2.pdf</t>
  </si>
  <si>
    <t>http://www.bde.es/f/webbde/GAP/Secciones/SalaPrensa/NotasInformativas/16/Arc/Fic/presbe2016_28en.pdf</t>
  </si>
  <si>
    <t>http://www.bde.es/f/webbde/GAP/Secciones/SalaPrensa/NotasInformativas/16/Arc/Fic/presbe2016_42en.pdf</t>
  </si>
  <si>
    <t>http://www.bde.es/f/webbde/GAP/Secciones/SalaPrensa/ComunicadosBCE/NotasInformativasBCE/16/Arc/Fic/presbe2016_57en.pdf</t>
  </si>
  <si>
    <t>http://www.bde.es/f/webbde/GAP/Secciones/SalaPrensa/NotasInformativas/17/presbe2017_19en.pdf</t>
  </si>
  <si>
    <t>http://www.bde.es/f/webbde/GAP/Secciones/SalaPrensa/NotasInformativas/17/presbe2017_35en.pdf</t>
  </si>
  <si>
    <t>https://www.bde.es/f/webbde/GAP/Secciones/SalaPrensa/NotasInformativas/17/presbe2017_51en.pdf</t>
  </si>
  <si>
    <t>https://www.bde.es/f/webbde/GAP/Secciones/SalaPrensa/ComunicadosBCE/NotasInformativasBCE/17/presbe2017_72en.pdf</t>
  </si>
  <si>
    <t>https://www.bde.es/f/webbde/GAP/Secciones/SalaPrensa/NotasInformativas/18/presbe2018_14en.pdf</t>
  </si>
  <si>
    <t>https://www.bde.es/f/webbde/GAP/Secciones/SalaPrensa/NotasInformativas/18/presbe2018_30en.pdf</t>
  </si>
  <si>
    <t>https://www.bde.es/f/webbde/GAP/Secciones/SalaPrensa/NotasInformativas/18/presbe2018_52en.pdf</t>
  </si>
  <si>
    <t>https://www.bde.es/f/webbde/GAP/Secciones/SalaPrensa/NotasInformativas/18/presbe2018_69en.pdf</t>
  </si>
  <si>
    <t>https://www.bde.es/f/webbde/GAP/Secciones/SalaPrensa/NotasInformativas/19/presbe2019_14en.pdf</t>
  </si>
  <si>
    <t>https://www.bde.es/f/webbde/GAP/Secciones/SalaPrensa/NotasInformativas/19/presbe2019_38en.pdf</t>
  </si>
  <si>
    <t>https://www.bde.es/f/webbde/GAP/Secciones/SalaPrensa/NotasInformativas/19/presbe2019_62en.pdf</t>
  </si>
  <si>
    <t>https://www.bde.es/f/webbde/GAP/Secciones/SalaPrensa/NotasInformativas/19/presbe2019_80en.pdf</t>
  </si>
  <si>
    <t>https://www.bde.es/f/webbde/GAP/Secciones/SalaPrensa/NotasInformativas/20/presbe2020_29en.pdf</t>
  </si>
  <si>
    <t>https://www.bde.es/f/webbde/GAP/Secciones/SalaPrensa/NotasInformativas/20/presbe2020_49en.pdf</t>
  </si>
  <si>
    <t>https://www.bde.es/f/webbde/GAP/Secciones/SalaPrensa/NotasInformativas/20/presbe2020_71en.pdf</t>
  </si>
  <si>
    <t>https://www.bde.es/f/webbde/GAP/Secciones/SalaPrensa/NotasInformativas/20/presbe2020_102en.pdf</t>
  </si>
  <si>
    <t>https://www.bde.es/f/webbde/GAP/Secciones/SalaPrensa/NotasInformativas/21/presbe2021_24en.pdf</t>
  </si>
  <si>
    <t>https://www.bde.es/bde/en/areas/estabilidad/herramientas-macroprudenciales/colchon-de-capital-anticiclico/fijacion_del_po_abd79f06544b261.html</t>
  </si>
  <si>
    <t>https://www.bde.es/bde/en/areas/estabilidad/herramientas-macroprudenciales/colchon-de-capital-anticiclico/fijacion_del_po_abd79f06544b261.html#xabd7</t>
  </si>
  <si>
    <t>https://www.bde.es/f/webbde/GAP/Secciones/SalaPrensa/NotasInformativas/22/presbe2022_53en.pdf</t>
  </si>
  <si>
    <t>https://www.bde.es/f/webbde/GAP/Secciones/SalaPrensa/NotasInformativas/22/presbe2022_80en.pdf </t>
  </si>
  <si>
    <t>https://www.bde.es/f/webbde/GAP/Secciones/SalaPrensa/NotasInformativas/22/presbe2022_107en.pdf</t>
  </si>
  <si>
    <t>https://www.bde.es/f/webbde/GAP/Secciones/SalaPrensa/NotasInformativas/23/presbe2023-25en.pdf</t>
  </si>
  <si>
    <t>https://www.bde.es/f/webbe/GAP/Secciones/SalaPrensa/NotasInformativas/23/presbe2023-55en.pdf</t>
  </si>
  <si>
    <t>https://www.bde.es/f/webbe/GAP/Secciones/SalaPrensa/NotasInformativas/23/presbe2023-77en.pdf</t>
  </si>
  <si>
    <t>https://www.fi.se/en/published/news/2020/proposed-amendment-to-regulations-due-to-reduction-in-countercyclical-buffer-rate/</t>
  </si>
  <si>
    <t>http://www.snb.ch/n/mmr/reference/CCB_communication_2016/source/CCB_communication_2016.n.pdf</t>
  </si>
  <si>
    <t>http://www.snb.ch/en/mmr/reference/ccb_20170224_basel_III_countercyclical_capital_buffer/source/ccb_20170224_basel_III_countercyclical_capital_buffer.en.pdf</t>
  </si>
  <si>
    <t>https://www.snb.ch/en/mmr/reference/ccb_20180228_basel_III_countercyclical_capital_buffer/source/ccb_20180228_basel_III_countercyclical_capital_buffer.en.pdf</t>
  </si>
  <si>
    <t>https://www.snb.ch/en/mmr/reference/ccb_20190207_basel_III_countercyclical_capital_buffer/source/ccb_20190207_basel_III_countercyclical_capital_buffer.en.pdf</t>
  </si>
  <si>
    <t>https://www.snb.ch/en/mmr/reference/ccb_20200207_basel_III_countercyclical_capital_buffer/source/ccb_20200207_basel_III_countercyclical_capital_buffer.en.pdf</t>
  </si>
  <si>
    <t>https://www.snb.ch/en/mmr/reference/ccb_20230221_basel_III_countercyclical_capital_buffer/source/ccb_20230221_basel_III_countercyclical_capital_buffer.en.pdf</t>
  </si>
  <si>
    <t>https://www.bankofengland.co.uk/financial-policy-summary-and-record/2021/december-2021</t>
  </si>
  <si>
    <t>https://www.bankofengland.co.uk/financial-policy-summary-and-record/2022/july-2022</t>
  </si>
  <si>
    <t>https://www.rbi.org.in/Scripts/NotificationUser.aspx?Mode=0&amp;Id=9546</t>
  </si>
  <si>
    <t>https://www.bi.go.id/en/publikasi/ruang-media/news-release/Pages/sp_179715.aspx</t>
  </si>
  <si>
    <t>https://www.bi.go.id/en/publikasi/ruang-media/news-release/Pages/sp_183916.aspx</t>
  </si>
  <si>
    <t>https://www.bi.go.id/en/publikasi/ruang-media/news-release/Pages/sp_213719.aspx</t>
  </si>
  <si>
    <t>https://www.bi.go.id/en/publikasi/ruang-media/news-release/Pages/sp_208718.aspx</t>
  </si>
  <si>
    <t>https://www.bi.go.id/en/publikasi/ruang-media/news-release/Pages/sp_204418.aspx</t>
  </si>
  <si>
    <t>https://www.bi.go.id/en/publikasi/ruang-media/news-release/Pages/sp_198717.aspx</t>
  </si>
  <si>
    <t>https://www.bi.go.id/en/publikasi/ruang-media/news-release/Pages/sp_194117.aspx</t>
  </si>
  <si>
    <t>Swedish implementation of overall capital requirements, including combined buffer and reciprocity of CCyB</t>
  </si>
  <si>
    <t>link not working</t>
  </si>
  <si>
    <t>http://www.toezicht.dnb.nl/en/2/51-234733.jsp</t>
  </si>
  <si>
    <t>http://www.toezicht.dnb.nl/en/7/51-235828.jsp</t>
  </si>
  <si>
    <t>http://www.toezicht.dnb.nl/en/7/51-236229.jsp</t>
  </si>
  <si>
    <t>http://www.toezicht.dnb.nl/en/7/51-236511.jsp</t>
  </si>
  <si>
    <t>http://www.toezicht.dnb.nl/en/7/51-236655.jsp</t>
  </si>
  <si>
    <t>http://www.toezicht.dnb.nl/en/7/51-236815.jsp</t>
  </si>
  <si>
    <t>http://www.toezicht.dnb.nl/en/7/51-237087.jsp</t>
  </si>
  <si>
    <t>http://www.regjeringen.no/en/dep/fin/press-center/press-releases/2014/Countercyclical-buffer-unchanged1.html?id=764636</t>
  </si>
  <si>
    <t>http://www.regjeringen.no/en/dep/fin/press-center/press-releases/2014/Countercyclical-buffer-unchanged2.html?id=768031</t>
  </si>
  <si>
    <t>https://www.regjeringen.no/en/whatsnew/news-and-press-releases/id2006120/</t>
  </si>
  <si>
    <t>https://www.regjeringen.no/en/aktuelt/motsyklisk-kapitalbufferkrav-uendret/id2356320/</t>
  </si>
  <si>
    <t>https://www.regjeringen.no/en/aktuelt/countercyclical-buffer-increases-next-year/id2423198/</t>
  </si>
  <si>
    <t>https://www.regjeringen.no/en/aktuelt/countercyclical-buffer-unchanged2/id2453952/</t>
  </si>
  <si>
    <t>https://www.regjeringen.no/en/aktuelt/countercyclical-buffer-unchanged3/id2467949/</t>
  </si>
  <si>
    <t>https://www.regjeringen.no/no/aktuelt/motsyklisk-kapitalbuffer-uendret/id2480319/</t>
  </si>
  <si>
    <t>https://www.regjeringen.no/en/aktuelt/countercyclical-buffer-unchanged2/id2505702/</t>
  </si>
  <si>
    <t>https://www.regjeringen.no/en/aktuelt/countercyclical-buffer-unchanged3/id2511950/</t>
  </si>
  <si>
    <t>https://www.regjeringen.no/en/aktuelt/countercyclical-buffer-increases/id2524266/</t>
  </si>
  <si>
    <t>https://www.regjeringen.no/en/aktuelt/countercyclical-buffer-unchanged/id2543692/</t>
  </si>
  <si>
    <t>https://www.regjeringen.no/en/aktuelt/countercyclical-buffer-unchanged2/id2558509/</t>
  </si>
  <si>
    <t>https://www.regjeringen.no/en/aktuelt/countercyclical-buffer-unchanged3/id2572030/</t>
  </si>
  <si>
    <t>https://www.regjeringen.no/en/aktuelt/countercyclical-buffer-unchanged4/id2582060/</t>
  </si>
  <si>
    <t>https://www.regjeringen.no/en/aktuelt/countercyclical-buffer-unchanged/id2593759/</t>
  </si>
  <si>
    <t>https://www.regjeringen.no/en/aktuelt/countercyclical-buffer-unchanged2/id2605190/</t>
  </si>
  <si>
    <t>https://www.regjeringen.no/en/aktuelt/countercyclical-buffer-unchanged3/id2611525/</t>
  </si>
  <si>
    <t>https://www.regjeringen.no/en/historical-archive/solbergs-government/Ministries/fin/press-releases/2018/countercyclical-buffer-increases/id2622440/</t>
  </si>
  <si>
    <t>https://www.norges-bank.no/en/news-events/news-publications/Press-releases/2021/2021-12-16-ccb/</t>
  </si>
  <si>
    <t>https://www.norges-bank.no/en/news-events/news-publications/Press-releases/2022/2022-06-23-ccb/</t>
  </si>
  <si>
    <t>https://www.norges-bank.no/en/news-events/news-publications/Press-releases/2022/2022-09-22-ccb/</t>
  </si>
  <si>
    <t>https://www.norges-bank.no/en/news-events/news-publications/Press-releases/2022/2022-12-15-ccb/</t>
  </si>
  <si>
    <t>https://www.norges-bank.no/en/news-events/news-publications/News-items/2023/2023-01-19-ccb/</t>
  </si>
  <si>
    <t>https://www.norges-bank.no/en/news-events/news-publications/News-items/2023/2023-05-10-ccb/</t>
  </si>
  <si>
    <t>https://www.norges-bank.no/en/news-events/news-publications/News-items/2023/2023-08-17-ccb/</t>
  </si>
  <si>
    <t>https://www.mas.gov.sg/publications/financial-stability-review/2015/financial-stability-review-2015</t>
  </si>
  <si>
    <t>https://www.mas.gov.sg/publications/financial-stability-review/2016/financial-stability-review-2016</t>
  </si>
  <si>
    <t>https://www.mas.gov.sg/publications/financial-stability-review/2017/financial-stability-review-2017</t>
  </si>
  <si>
    <t>https://www.mas.gov.sg/publications/financial-stability-review/2018/financial-stability-review-2018</t>
  </si>
  <si>
    <t>https://www.mas.gov.sg/-/media/mas/resource/publications/fsr/financial-stability-review-2019.pdf</t>
  </si>
  <si>
    <t>Türkiye</t>
  </si>
  <si>
    <t>https://www.resbank.co.za/en/home/publications/publication-detail-pages/reviews/finstab-review/2015/6938</t>
  </si>
  <si>
    <t>https://www.resbank.co.za/en/home/publications/publication-detail-pages/reviews/finstab-review/2017/7786</t>
  </si>
  <si>
    <t>https://www.resbank.co.za/en/home/publications/publication-detail-pages/reviews/finstab-review/2017/8073</t>
  </si>
  <si>
    <t>https://www.resbank.co.za/en/home/publications/publication-detail-pages/reviews/finstab-review/2018/8904</t>
  </si>
  <si>
    <t>https://www.bankofengland.co.uk/financial-stability-report/2017/june-2017</t>
  </si>
  <si>
    <t>https://www.bankofengland.co.uk/-/media/boe/files/financial-policy-summary-and-record/2019/july-2019.pdf</t>
  </si>
  <si>
    <t xml:space="preserve">https://www.bi.go.id/id/publikasi/peraturan/Documents/pbi_172215_f.pdf </t>
  </si>
  <si>
    <t xml:space="preserve"> https://www.bi.go.id/id/publikasi/ruang-media/news-release/Pages/sp_189516.aspx</t>
  </si>
  <si>
    <t>https://www.bi.go.id/en/publikasi/ruang-media/news-release/Pages/SP_218219.aspx</t>
  </si>
  <si>
    <t>https://www.bi.go.id/en/publikasi/ruang-media/news-release/Pages/sp_223920.aspx</t>
  </si>
  <si>
    <t>https://www.bi.go.id/en/publikasi/ruang-media/news-release/Pages/sp_228720.aspx</t>
  </si>
  <si>
    <t>https://www.bi.go.id/en/publikasi/ruang-media/news-release/Pages/sp_2310521.aspx</t>
  </si>
  <si>
    <t>https://www.bi.go.id/en/publikasi/ruang-media/news-release/Pages/sp_2326821.aspx</t>
  </si>
  <si>
    <t>https://www.bi.go.id/en/publikasi/ruang-media/news-release/Pages/sp_2410822.aspx</t>
  </si>
  <si>
    <t>https://www.bi.go.id/en/publikasi/ruang-media/news-release/Pages/sp_2428522.aspx</t>
  </si>
  <si>
    <t>https://www.bi.go.id/en/publikasi/ruang-media/news-release/Pages/sp_2510223.aspx</t>
  </si>
  <si>
    <t>https://www.bddk.org.tr/Mevzuat/DokumanGetir/702</t>
  </si>
  <si>
    <t>https://www.osfi-bsif.gc.ca/Eng/fi-if/rg-ro/gdn-ort/gl-ld/Pages/CAR22_chpt1.aspx#ToC1.7.2</t>
  </si>
  <si>
    <t>Notice of the amendments to the banking regulation</t>
  </si>
  <si>
    <t>https://www.fsc.go.kr/eng/pr010101/22130</t>
  </si>
  <si>
    <t>Federal Deposit Insurance Corporation: 12 CFR § 324.11</t>
  </si>
  <si>
    <t>State</t>
  </si>
  <si>
    <t>Number</t>
  </si>
  <si>
    <t>https://www.bcra.gob.ar/Pdfs/Texord/t-disres.pdf</t>
  </si>
  <si>
    <t>ps://www.legislation.gov.au/Details/F2015L02076</t>
  </si>
  <si>
    <t>https://www.nbb.be/doc/cp/moniteur/2015/20151228_kb_tier1.pdf</t>
  </si>
  <si>
    <t>https://www.bcb.gov.br/ingles/norms/brprudential/Resolution4193.pdf</t>
  </si>
  <si>
    <t>https://www.bafin.de/SharedDocs/Downloads/EN/Aufsichtsrecht/dl_kwg_en.html?nn=2821360</t>
  </si>
  <si>
    <t>https://www.bi.go.id/id/publikasi/peraturan/Documents/pbi_172215_f.pdf</t>
  </si>
  <si>
    <t>https://www.bancaditalia.it/compiti/vigilanza/normativa/archivio-norme/circolari/c285/Circ_285_pub.pdf</t>
  </si>
  <si>
    <t>https://www.fsa.go.jp/news/27/syouken/20151126-1.html</t>
  </si>
  <si>
    <t>https://www.fsc.go.kr/po040301/view?noticeId=3123&amp;curPage=81&amp;srchKey=&amp;srchText=&amp;srchBeginDt=&amp;srchEndDt=</t>
  </si>
  <si>
    <t>https://www.cssf.lu/wp-content/uploads/files/Lois_reglements/Legislation/RG_CSSF/RCSSF_No15-04.pdf</t>
  </si>
  <si>
    <t>https://www.cssf.lu/wp-content/uploads/files/Lois_reglements/Legislation/RG_CSSF/RCSSF_No15-05.pdf</t>
  </si>
  <si>
    <t>https://finance.ec.europa.eu/banking/banking-regulation_en</t>
  </si>
  <si>
    <t>https://wetten.overheid.nl/BWBR0020368/2015-07-09</t>
  </si>
  <si>
    <t>https://wetten.overheid.nl/BWBR0020420/2015-02-07</t>
  </si>
  <si>
    <t>https://www.sama.gov.sa/en-US/Laws/Documents/3.%20SAMA%20Basel%20III%20Program/8.%20Applicabilty%20of%20Countercylical%20Captital%20Buffer%20(CCYB)%20in%20Saudi%20Arabia.pdf</t>
  </si>
  <si>
    <t>https://www.mas.gov.sg/regulation/notices/notice-637</t>
  </si>
  <si>
    <t>https://www.resbank.co.za/Lists/News%20and%20Publications/Attachments/7005/C8%20of%202015.pdf</t>
  </si>
  <si>
    <t>https://www.fi.se/en/our-registers/search-fffs/2014/201433/</t>
  </si>
  <si>
    <t>https://www.fi.se/contentassets/91a11ceca3f54525a4a0a24dbb514cf5/kapitalkrav-svenska-banker-140910enny.pdf</t>
  </si>
  <si>
    <t>https://www.fedlex.admin.ch/eli/cc/2012/629/de</t>
  </si>
  <si>
    <t>https://www.mevzuat.gov.tr/mevzuat?MevzuatNo=18991&amp;MevzuatTur=7&amp;MevzuatTertip=5</t>
  </si>
  <si>
    <t>https://www.legislation.gov.uk/uksi/2014/894/pdfs/uksi_20140894_en.pdf</t>
  </si>
  <si>
    <t>https://www.ecfr.gov/current/title-12/chapter-II/subchapter-A/part-217</t>
  </si>
  <si>
    <t>https://www.federalreserve.gov/newsevents/pressreleases/bcreg20160908b.htm</t>
  </si>
  <si>
    <t>https://www.ecfr.gov/current/title-12/chapter-I/part-3/subpart-B/section-3.11</t>
  </si>
  <si>
    <t>https://www.ecfr.gov/current/title-12/chapter-III/subchapter-B/part-324/subpart-B/section-324.11</t>
  </si>
  <si>
    <t>CCYBLink</t>
  </si>
  <si>
    <t>https://www.fi.se/en/published/news/2014/decision-regarding-the-countercyclical-buffer-rate/</t>
  </si>
  <si>
    <t>https://www.fi.se/sv/publicerat/nyheter/2015/Forslag-till-andring-av-foreskrifter-om-kontracyklisk-kapitalbuffert/</t>
  </si>
  <si>
    <t>https://www.fi.se/sv/publicerat/nyheter/2016/Forslag-till-andring-av-foreskrifter-om-kontracyklisk-kapitalbuffert-/</t>
  </si>
  <si>
    <t>https://www.fi.se/en/published/news/2018/fi-raises-the-countercyclical-buffer-rate/</t>
  </si>
  <si>
    <t>https://www.fi.se/en/published/news/2021/2021/fi-raises-the-countercyclical-buffer-rate-to-1-per-cent/</t>
  </si>
  <si>
    <t>https://www.fi.se/en/published/news/2022/2022/the-countercyclical-buffer-rate-will-be-raised/</t>
  </si>
  <si>
    <t>https://www.bankofengland.co.uk/-/media/boe/files/financial-policy-summary-and-record/2019/march-2019.pdf</t>
  </si>
  <si>
    <t>https://www.esrb.europa.eu/pub/pdf/recommendations/140630_ESRB_Recommendation.en.pdf</t>
  </si>
  <si>
    <t>Regulations amending Finansinspektionen’s regulations (FFFS 2014:33) regarding the countercyclical buffer rate</t>
  </si>
  <si>
    <t>https://www.fi.se/en/our-registers/fffs/search-fffs/2021/202132/</t>
  </si>
  <si>
    <t>https://www.bankofengland.co.uk/financial-stability-report/2014/june-2014</t>
  </si>
  <si>
    <t>https://www.bankofengland.co.uk/statement/fpc/2015/financial-policy-committee-statement-march-2015</t>
  </si>
  <si>
    <t>https://www.bankofengland.co.uk/-/media/boe/files/statement/fpc/2016/financial-policy-committee-statement-march-2016.pdf</t>
  </si>
  <si>
    <t>https://www.bankofengland.co.uk/financial-stability-report/2016/july-2016</t>
  </si>
  <si>
    <t>https://www.bankofengland.co.uk/financial-stability-report/2017/november-2017</t>
  </si>
  <si>
    <t>https://www.bankofengland.co.uk/statement/fpc/2018/financial-policy-committee-statement-march-2018</t>
  </si>
  <si>
    <t>https://www.bankofengland.co.uk/financial-stability-report/2018/june-2018</t>
  </si>
  <si>
    <t>https://www.bankofengland.co.uk/statement/fpc/2018/financial-policy-committee-statement-october-2018</t>
  </si>
  <si>
    <t>https://www.bankofengland.co.uk/financial-stability-report/2018/november-2018</t>
  </si>
  <si>
    <t>confirmation</t>
  </si>
  <si>
    <t>https://www.bankofengland.co.uk/financial-policy-summary-and-record/2019/october-2019</t>
  </si>
  <si>
    <t xml:space="preserve">Increase </t>
  </si>
  <si>
    <t>https://www.bankofengland.co.uk/financial-stability-report/2019/december-2019</t>
  </si>
  <si>
    <t>https://www.bankofengland.co.uk/news/2020/march/boe-measures-to-respond-to-the-economic-shock-from-covid-19</t>
  </si>
  <si>
    <t>https://www.bde.es/f/webbe/GAP/Secciones/SalaPrensa/NotasInformativas/23/presbe2023-101en.pdf</t>
  </si>
  <si>
    <t>GB</t>
  </si>
  <si>
    <t>CZ</t>
  </si>
  <si>
    <t>Czech Republic</t>
  </si>
  <si>
    <t>https://www.cnb.cz/en/financial-stability/macroprudential-policy/the-countercyclical-capital-buffer/provision-of-a-general-nature-on-setting-the-countercyclical-capital-buffer-rate/Provision-of-a-general-nature-1-2014/</t>
  </si>
  <si>
    <t>https://www.cnb.cz/en/financial-stability/macroprudential-policy/the-countercyclical-capital-buffer/provision-of-a-general-nature-on-setting-the-countercyclical-capital-buffer-rate/Provision-of-a-general-nature-2-2014/</t>
  </si>
  <si>
    <t>https://www.cnb.cz/en/financial-stability/macroprudential-policy/the-countercyclical-capital-buffer/provision-of-a-general-nature-on-setting-the-countercyclical-capital-buffer-rate/Provision-of-a-general-nature-I-2015/</t>
  </si>
  <si>
    <t>https://www.cnb.cz/en/financial-stability/macroprudential-policy/the-countercyclical-capital-buffer/provision-of-a-general-nature-on-setting-the-countercyclical-capital-buffer-rate/Provision-of-a-general-nature-II-2015/</t>
  </si>
  <si>
    <t>https://www.cnb.cz/en/financial-stability/macroprudential-policy/the-countercyclical-capital-buffer/provision-of-a-general-nature-on-setting-the-countercyclical-capital-buffer-rate/Provision-of-a-general-nature-III-2015/</t>
  </si>
  <si>
    <t>https://www.cnb.cz/en/financial-stability/macroprudential-policy/the-countercyclical-capital-buffer/provision-of-a-general-nature-on-setting-the-countercyclical-capital-buffer-rate/Provision-of-a-general-nature-IV-2015/</t>
  </si>
  <si>
    <t>https://www.cnb.cz/en/financial-stability/macroprudential-policy/the-countercyclical-capital-buffer/provision-of-a-general-nature-on-setting-the-countercyclical-capital-buffer-rate/Provision-of-a-general-nature-I-2016/</t>
  </si>
  <si>
    <t>https://www.cnb.cz/en/financial-stability/macroprudential-policy/the-countercyclical-capital-buffer/provision-of-a-general-nature-on-setting-the-countercyclical-capital-buffer-rate/Provision-of-a-general-nature-II-2016/</t>
  </si>
  <si>
    <t>https://www.cnb.cz/en/financial-stability/macroprudential-policy/the-countercyclical-capital-buffer/provision-of-a-general-nature-on-setting-the-countercyclical-capital-buffer-rate/Provision-of-a-general-nature-III-2016/</t>
  </si>
  <si>
    <t>https://www.cnb.cz/en/financial-stability/macroprudential-policy/the-countercyclical-capital-buffer/provision-of-a-general-nature-on-setting-the-countercyclical-capital-buffer-rate/Provision-of-a-general-nature-IV-2016/</t>
  </si>
  <si>
    <t>https://www.cnb.cz/en/financial-stability/macroprudential-policy/the-countercyclical-capital-buffer/provision-of-a-general-nature-on-setting-the-countercyclical-capital-buffer-rate/Provision-of-a-general-nature-I-2017/</t>
  </si>
  <si>
    <t>https://www.cnb.cz/en/financial-stability/macroprudential-policy/the-countercyclical-capital-buffer/provision-of-a-general-nature-on-setting-the-countercyclical-capital-buffer-rate/Provision-of-a-general-nature-II-2017/</t>
  </si>
  <si>
    <t>https://www.cnb.cz/en/financial-stability/macroprudential-policy/the-countercyclical-capital-buffer/provision-of-a-general-nature-on-setting-the-countercyclical-capital-buffer-rate/Provision-of-a-general-nature-III-2017/</t>
  </si>
  <si>
    <t>https://www.cnb.cz/en/financial-stability/macroprudential-policy/the-countercyclical-capital-buffer/provision-of-a-general-nature-on-setting-the-countercyclical-capital-buffer-rate/Provision-of-a-general-nature-IV-2017/</t>
  </si>
  <si>
    <t>https://www.cnb.cz/en/financial-stability/macroprudential-policy/the-countercyclical-capital-buffer/provision-of-a-general-nature-on-setting-the-countercyclical-capital-buffer-rate/Provision-of-a-general-nature-I-2018/</t>
  </si>
  <si>
    <t>https://www.cnb.cz/en/financial-stability/macroprudential-policy/the-countercyclical-capital-buffer/provision-of-a-general-nature-on-setting-the-countercyclical-capital-buffer-rate/Provision-of-a-general-nature-II-2018/</t>
  </si>
  <si>
    <t>https://www.cnb.cz/en/financial-stability/macroprudential-policy/the-countercyclical-capital-buffer/provision-of-a-general-nature-on-setting-the-countercyclical-capital-buffer-rate/Provision-of-a-general-nature-III-2018/</t>
  </si>
  <si>
    <t>https://www.cnb.cz/en/financial-stability/macroprudential-policy/the-countercyclical-capital-buffer/provision-of-a-general-nature-on-setting-the-countercyclical-capital-buffer-rate/Provision-of-a-general-nature-IV-2018/</t>
  </si>
  <si>
    <t>https://www.cnb.cz/en/financial-stability/macroprudential-policy/the-countercyclical-capital-buffer/provision-of-a-general-nature-on-setting-the-countercyclical-capital-buffer-rate/Provision-of-a-general-nature-I-2019/</t>
  </si>
  <si>
    <t>https://www.cnb.cz/en/financial-stability/cnb-board-decision/CNB-Board-decision-on-setting-the-countercyclical-capital-buffer-rate-1558619460000/</t>
  </si>
  <si>
    <t>https://www.cnb.cz/cs/financni-stabilita/makroobezretnostni-politika/proticyklicka-kapitalova-rezerva/opatreni-obecne-povahy-ke-stanoveni-sazby-proticyklicke-kapitalove-rezervy/Opatreni-obecne-povahy-III-2019/</t>
  </si>
  <si>
    <t>https://www.cnb.cz/en/financial-stability/cnb-board-decision/CNB-Board-decision-on-financial-stability-1574952660000/</t>
  </si>
  <si>
    <t>https://www.cnb.cz/en/financial-stability/cnb-board-decision/CNB-Board-decision-on-setting-the-countercyclical-capital-buffer-rate-1583419860000/</t>
  </si>
  <si>
    <t>https://www.cnb.cz/en/financial-stability/cnb-board-decision/CNB-Board-decision-on-setting-the-countercyclical-capital-buffer-rate-1584370260000/</t>
  </si>
  <si>
    <t>https://www.cnb.cz/en/financial-stability/cnb-board-decision/CNB-Board-decision-on-setting-the-countercyclical-capital-buffer-rate-1585234260000/</t>
  </si>
  <si>
    <t>https://www.cnb.cz/en/financial-stability/cnb-board-decision/CNB-Board-decision-on-financial-stability-1592488260000/</t>
  </si>
  <si>
    <t>https://www.cnb.cz/en/financial-stability/cnb-board-decision/CNB-Board-decision-on-setting-the-countercyclical-capital-buffer-rate-1598536260000/</t>
  </si>
  <si>
    <t>https://www.cnb.cz/en/financial-stability/cnb-board-decision/CNB-Board-decision-on-financial-stability-1606402260000/</t>
  </si>
  <si>
    <t>https://www.cnb.cz/en/financial-stability/cnb-board-decision/CNB-Board-decision-on-setting-the-countercyclical-capital-buffer-rate-1614869460000/</t>
  </si>
  <si>
    <t>https://www.cnb.cz/en/financial-stability/cnb-board-decision/CNB-Board-decision-on-financial-stability-1622123460000/</t>
  </si>
  <si>
    <t>https://www.cnb.cz/en/financial-stability/cnb-board-decision/CNB-Board-decision-on-setting-the-countercyclical-capital-buffer-rate-1629977400000/</t>
  </si>
  <si>
    <t>https://www.cnb.cz/en/financial-stability/cnb-board-decision/CNB-Board-decision-on-financial-stability-1637852400000/</t>
  </si>
  <si>
    <t>https://www.cnb.cz/en/financial-stability/cnb-board-decision/CNB-Board-decision-on-setting-the-countercyclical-capital-buffer-rate-1646923500000/</t>
  </si>
  <si>
    <t>https://www.cnb.cz/en/financial-stability/cnb-board-decision/CNB-Board-decision-on-financial-stability-1655390520000/</t>
  </si>
  <si>
    <t>https://www.cnb.cz/en/financial-stability/cnb-board-decision/CNB-Board-decision-on-setting-the-countercyclical-capital-buffer-rate-1663249500000/</t>
  </si>
  <si>
    <t>https://www.cnb.cz/en/financial-stability/cnb-board-decision/CNB-Board-decision-on-financial-stability-1669819680000/</t>
  </si>
  <si>
    <t>https://www.cnb.cz/en/financial-stability/cnb-board-decision/CNB-Board-decision-on-setting-the-countercyclical-capital-buffer-rate-1678373100000/</t>
  </si>
  <si>
    <t>https://www.cnb.cz/en/financial-stability/cnb-board-decision/CNB-Board-decision-on-financial-stability-1685627400000/</t>
  </si>
  <si>
    <t>https://www.cnb.cz/en/financial-stability/cnb-board-decision/CNB-Board-decision-on-setting-the-countercyclical-capital-buffer-rate-1694699100000/</t>
  </si>
  <si>
    <t>https://www.cnb.cz/en/financial-stability/cnb-board-decision/CNB-Board-decision-on-financial-stability-1701269400000/</t>
  </si>
  <si>
    <t>21/1992 Coll. Act of 20 December 1991 on Banks</t>
  </si>
  <si>
    <t>https://www.cnb.cz/en/financial-stability/macroprudential-policy/the-countercyclical-capital-buffer/</t>
  </si>
  <si>
    <t xml:space="preserve">The CNB’s approach to setting the countercyclical capital buffer </t>
  </si>
  <si>
    <t xml:space="preserve">https://www.cnb.cz/en/financial-stability/macroprudential-policy/the-countercyclical-capital-buffer/provision-of-a-general-nature-on-setting-the-countercyclical-capital-buffer-rate/Provision-of-a-general-nature-III-2023/ </t>
  </si>
  <si>
    <t>DK</t>
  </si>
  <si>
    <t>Denmark</t>
  </si>
  <si>
    <t>http://evm.dk/nyheder/2015/15-12-17-kontracyklisk-buffersats</t>
  </si>
  <si>
    <t>http://risikoraad.dk/nyhedsarkiv/nyheder/2016/mar/press-release-after-thirteenth-meeting/</t>
  </si>
  <si>
    <t>http://risikoraad.dk/nyhedsarkiv/nyheder/2016/jun/press-release-after-fourteenth-meeting/</t>
  </si>
  <si>
    <t>http://risikoraad.dk/nyhedsarkiv/nyheder/2016/sep/press-release-after-fifteenth-meeting/</t>
  </si>
  <si>
    <t>http://risikoraad.dk/nyhedsarkiv/nyheder/2016/dec/press-relaese-after-sixteenth-meeting/</t>
  </si>
  <si>
    <t>http://risikoraad.dk/nyhedsarkiv/nyheder/2017/mar/press-release-after-17th-meeting/</t>
  </si>
  <si>
    <t>http://risikoraad.dk/nyhedsarkiv/nyheder/2017/jun/press-release-after-18th-meeting/</t>
  </si>
  <si>
    <t>http://risikoraad.dk/nyhedsarkiv/nyheder/2017/sep/press-release-after-19th-meeting/</t>
  </si>
  <si>
    <t>http://em.dk/nyheder/2017/12-21-faestsaettelse-af-den-kontracykliske-buffer</t>
  </si>
  <si>
    <t>http://em.dk/nyheder/2018/03-14-fastsattelse-af-den-kontracykliske-buffer-for-1-kvartal-2018</t>
  </si>
  <si>
    <t>http://www.risikoraad.dk/nyheder/2018/dec/pressemeddelelse-efter-24-moede/</t>
  </si>
  <si>
    <t>http://www.risikoraad.dk/nyheder/2019/mar/pressemeddelse-efter-det-25-moede/</t>
  </si>
  <si>
    <t>https://em.dk/nyhedsarkiv/2020/marts/covid-19-regeringen-klar-med-mere-hjaelp-til-danske-arbejdspladser/</t>
  </si>
  <si>
    <t>https://systemicriskcouncil.dk/news/2020/june/press-release-after-the-29th-meeting/</t>
  </si>
  <si>
    <t>https://em.dk/nyhedsarkiv/2020/september/erhvervsministeren-fastholder-den-kontracykliske-kapitalbuffer-paa-0-procent/</t>
  </si>
  <si>
    <t>https://em.dk/nyhedsarkiv/2020/december/erhvervsministeren-fastholder-den-kontracykliske-kapitalbuffer-paa-0-pct/</t>
  </si>
  <si>
    <t>https://em.dk/nyhedsarkiv/2021/juni/genopbygning-af-den-kontracykliske-kapitalbuffer/</t>
  </si>
  <si>
    <t>https://em.dk/nyhedsarkiv/2021/december/foroegelse-af-den-kontracykliske-kapitalbuffer-i-danmark/</t>
  </si>
  <si>
    <t>https://em.dk/nyhedsarkiv/2022/marts/foroegelse-af-den-kontracykliske-kapitalbuffer-i-danmark/</t>
  </si>
  <si>
    <t>https://www.retsinformation.dk/eli/lta/2023/1731#P125f</t>
  </si>
  <si>
    <t>AM</t>
  </si>
  <si>
    <t>Armenia</t>
  </si>
  <si>
    <t>https://www.cba.am/EN/pmessagesannouncements/Cyclic%20buffer%20II.2019.pdf</t>
  </si>
  <si>
    <t>https://www.cba.am/EN/pmessagesannouncements/Cyclic%20buffer%20III.2019.pdf</t>
  </si>
  <si>
    <t>https://www.cba.am/EN/pmessagesannouncements/Cyclic%20buffer%20IV.2019.pdf</t>
  </si>
  <si>
    <t>https://www.cba.am/EN/pmessagesannouncements/Cyclic%20buffer%20I.2020.pdf</t>
  </si>
  <si>
    <t>https://www.cba.am/EN/pmessagesannouncements/Cyclic%20buffer%20II.2020.pdf</t>
  </si>
  <si>
    <t>https://www.cba.am/EN/pmessagesannouncements/Cyclic%20buffer%20III.2020.pdf</t>
  </si>
  <si>
    <t>https://www.cba.am/EN/pmessagesannouncements/Cyclic%20buffer%20IV.2020.pdf</t>
  </si>
  <si>
    <t>https://www.cba.am/Storage/EN/finstability/Countercyclical-Capital-Buffer-I-2021.pdf</t>
  </si>
  <si>
    <t>https://www.cba.am/Storage/EN/finstability/Countercyclical-Capital-%20Buffer-II-2022.pdf</t>
  </si>
  <si>
    <t>https://www.cba.am/Storage/EN/finstability/Countercyclical-Capital-Buffer-III-2021.pdf</t>
  </si>
  <si>
    <t>https://www.cba.am/Storage/EN/finstability/Countercyclical-Capital-Buffer-IV-2021.pdf</t>
  </si>
  <si>
    <t>https://www.cba.am/Storage/EN/finstability/Cyclic%2025.04.2022%20_eng.pdf</t>
  </si>
  <si>
    <t>https://www.cba.am/Storage/EN/finstability/Capital-Buffer-III-2022.pdf</t>
  </si>
  <si>
    <t>https://www.cba.am/Storage/EN/finstability/Cyclic-2022.4.pdf</t>
  </si>
  <si>
    <t>https://www.cba.am/Storage/AM/downloads/finstability/Cyclic_2023Q1_Eng.pdf</t>
  </si>
  <si>
    <t>https://www.cba.am/Storage/EN/finstability/Cyclic_2023Q2_Eng.pdf</t>
  </si>
  <si>
    <t>https://www.cba.am/Storage/EN/finstability/Cyclic_2023Q3ENG.pdf</t>
  </si>
  <si>
    <t>Setting and Calculating Thresholds above the Capital Adequacy Ratio of Banks (only Armenian version available)</t>
  </si>
  <si>
    <t>General Methodology for Setting the Counter-Cyclical Capital Threshold</t>
  </si>
  <si>
    <t>Financial stability report 2022 (Box 2, pages 77-80)</t>
  </si>
  <si>
    <t>https://www.cba.am/AM/laregulations/Capital%20buffers.pdf</t>
  </si>
  <si>
    <t>https://www.cba.am/Storage/EN/finstability/CCyB%20methodology.pdf</t>
  </si>
  <si>
    <t>https://www.cba.am/EN/pperiodicals/Stability_Report_2022.pdf</t>
  </si>
  <si>
    <t>GH</t>
  </si>
  <si>
    <t>Ghana</t>
  </si>
  <si>
    <t>Bank of Ghana Capital Requirement Directive (CRD), 2018</t>
  </si>
  <si>
    <t>Basel-II-BOG-CRD-Final-27-June-2018-Basel-Committee-BSD.pdf</t>
  </si>
  <si>
    <t>PH</t>
  </si>
  <si>
    <t>Philippines</t>
  </si>
  <si>
    <t>https://www.bsp.gov.ph/SitePages/MediaAndResearch/MediaDisp.aspx?ItemId=4785</t>
  </si>
  <si>
    <t>BSP Regulations - c1024.pdf (bsp.gov.ph)</t>
  </si>
  <si>
    <t>https://www.bsp.gov.ph/Regulations/Issuances/2018/c1024.pdf</t>
  </si>
  <si>
    <t>https://www.osfi-bsif.gc.ca/en/guidance/guidance-library/capital-adequacy-requirements-car-2024-chapter-1-overview-risk-based-capital-requirements#ToC1.7</t>
  </si>
  <si>
    <t>CL</t>
  </si>
  <si>
    <t>Chile</t>
  </si>
  <si>
    <t>https://www.bcn.cl/leychile/navegar?idLey=21130&amp;tipoVersion=0</t>
  </si>
  <si>
    <t>https://www.bcentral.cl/documents/33528/3536981/comunicado_rpf_17052022.pdf/eca0345a-d072-6c9c-52e2-9b5dba616159?version=1.1&amp;t=1692814887003</t>
  </si>
  <si>
    <t>https://www.bcentral.cl/documents/33528/3536981/comunicado_rpf_08112022.pdf/7e1f4586-34df-6fc6-b73a-7b051b013592?version=1.1&amp;t=1692813046326</t>
  </si>
  <si>
    <t>https://www.bcentral.cl/documents/33528/133208/comunicado_rpf_23052023.pdf/3d86ceba-ce1d-a2e1-4dbb-c012fde3efb1?version=1.2&amp;t=1692808388033</t>
  </si>
  <si>
    <t>https://www.bcentral.cl/documents/33528/3536981/Comunicado_RPF_Nov23.pdf/118f69fc-d2c3-062d-4825-5983adefee47?version=1.0&amp;t=1699379157556</t>
  </si>
  <si>
    <t>General Banking Act, Article 66 ter</t>
  </si>
  <si>
    <t>https://www.bcn.cl/leychile/navegar?idNorma=83135&amp;idParte=9988537</t>
  </si>
  <si>
    <t>Updated compilation of Rules for Banks (CMF), Chapter 21-12</t>
  </si>
  <si>
    <t>https://www.cmfchile.cl/portal/principal/613/articles-29887_doc_pdf.pdf</t>
  </si>
  <si>
    <t>Financial Policy, Central Bank of Chile</t>
  </si>
  <si>
    <t>https://www.bcentral.cl/contenido/-/detalle/politica-financiera-del-banco-central-de-chile</t>
  </si>
  <si>
    <t>BCBS member</t>
  </si>
  <si>
    <t>non-BCBS</t>
  </si>
  <si>
    <t>https://www.rbi.org.in/Scripts/BS_PressReleaseDisplay.aspx?prid=55543</t>
  </si>
  <si>
    <t>https://www.snb.ch/dam/jcr:4cd11f8b-29b7-4867-8965-3ce61f6dc826/ccb_20240213_basel_III_countercyclical_capital_buffer.en.pdf</t>
  </si>
  <si>
    <t>https://www.fi.se/en/published/news/2024/fi-leaves-the-countercyclical-buffer-rate-unchanged/</t>
  </si>
  <si>
    <t>https://www.bde.es/f/webbe/GAP/Secciones/SalaPrensa/NotasInformativas/24/presbe2024-18en.pdf</t>
  </si>
  <si>
    <t>https://www.nbb.be/en/articles/national-bank-belgium-confirms-previous-decisions-countercyclical-capital-buffer-credit-0</t>
  </si>
  <si>
    <t>https://www.cssf.lu/fr/Document/reglement-cssf-n-24-03-du-28-mars-2024/</t>
  </si>
  <si>
    <t>link expired</t>
  </si>
  <si>
    <t>Hong Kong Monetary Authority - Monetary Authority Announces Countercyclical Capital Buffer Ratio for Hong Kong (hkma.gov.hk)</t>
  </si>
  <si>
    <t>https://www.bcentral.cl/c/document_library/get_file?uuid=bb1a132f-0cb1-c7d2-7cb2-45bb60ad2c08&amp;groupId=33528</t>
  </si>
  <si>
    <t>https://legilux.public.lu/eli/etat/leg/rcsf/2024/06/28/a266/jo</t>
  </si>
  <si>
    <t>https://www.bde.es/f/webbe/GAP/Secciones/SalaPrensa/NotasInformativas/24/presbe2024-52en.pdf</t>
  </si>
  <si>
    <t>https://www.fi.se/en/published/news/2024/fi-leaves-the-countercyclical-buffer-rate-unchanged2/</t>
  </si>
  <si>
    <t>MT</t>
  </si>
  <si>
    <t>Malta</t>
  </si>
  <si>
    <t>https://www.centralbankmalta.org/en/countercyclical-capital-buffer</t>
  </si>
  <si>
    <t>IE</t>
  </si>
  <si>
    <t>Ireland</t>
  </si>
  <si>
    <t>https://www.centralbank.ie/docs/default-source/publications/financial-stability-review/financial-stability/financial-stability-review-2022-i.pdf#page=72</t>
  </si>
  <si>
    <t>https://www.centralbank.ie/macro-prudential-policies-for-bank-capital/countercyclical-capital-buffer</t>
  </si>
  <si>
    <t>https://www.bancaditalia.it/compiti/stabilita-finanziaria/politica-macroprudenziale/ccyb-2-2019/index.html</t>
  </si>
  <si>
    <t>https://www.bancaditalia.it/compiti/stabilita-finanziaria/politica-macroprudenziale/ccyb-3-2019/index.html</t>
  </si>
  <si>
    <t>https://www.bancaditalia.it/compiti/stabilita-finanziaria/politica-macroprudenziale/ccyb-4-2019/index.html</t>
  </si>
  <si>
    <t>https://www.bancaditalia.it/compiti/stabilita-finanziaria/politica-macroprudenziale/ccyb-1-2020/index.html</t>
  </si>
  <si>
    <t>https://www.bancaditalia.it/compiti/stabilita-finanziaria/politica-macroprudenziale/ccyb-2-2020/index.html</t>
  </si>
  <si>
    <t>https://www.bancaditalia.it/compiti/stabilita-finanziaria/politica-macroprudenziale/ccyb-3-2020/index.html</t>
  </si>
  <si>
    <t>https://www.bancaditalia.it/compiti/stabilita-finanziaria/politica-macroprudenziale/ccyb-4-2020/index.html</t>
  </si>
  <si>
    <t>https://www.bancaditalia.it/compiti/stabilita-finanziaria/politica-macroprudenziale/ccyb-1-2021/index.html</t>
  </si>
  <si>
    <t>https://www.bancaditalia.it/compiti/stabilita-finanziaria/politica-macroprudenziale/ccyb-2-2021/index.html</t>
  </si>
  <si>
    <t>https://www.bancaditalia.it/compiti/stabilita-finanziaria/politica-macroprudenziale/ccyb-3-2021/index.html</t>
  </si>
  <si>
    <t>https://www.bancaditalia.it/compiti/stabilita-finanziaria/politica-macroprudenziale/ccyb-4-2021/index.html</t>
  </si>
  <si>
    <t>https://www.bancaditalia.it/compiti/stabilita-finanziaria/politica-macroprudenziale/ccyb-1-2022/index.html</t>
  </si>
  <si>
    <t>https://www.bancaditalia.it/compiti/stabilita-finanziaria/politica-macroprudenziale/ccyb-2-2022/index.html</t>
  </si>
  <si>
    <t>https://www.bancaditalia.it/compiti/stabilita-finanziaria/politica-macroprudenziale/ccyb-3-2022/index.html</t>
  </si>
  <si>
    <t>https://www.bancaditalia.it/compiti/stabilita-finanziaria/politica-macroprudenziale/ccyb-4-2022/index.html</t>
  </si>
  <si>
    <t>https://www.bancaditalia.it/compiti/stabilita-finanziaria/politica-macroprudenziale/ccyb-1-2023/index.html</t>
  </si>
  <si>
    <t>https://www.bancaditalia.it/compiti/stabilita-finanziaria/politica-macroprudenziale/ccyb-2-2023/index.html</t>
  </si>
  <si>
    <t>https://www.bancaditalia.it/compiti/stabilita-finanziaria/politica-macroprudenziale/ccyb-3-2023/index.html</t>
  </si>
  <si>
    <t>https://www.bancaditalia.it/compiti/stabilita-finanziaria/politica-macroprudenziale/ccyb-4-2023/index.html</t>
  </si>
  <si>
    <t>https://www.bancaditalia.it/compiti/stabilita-finanziaria/politica-macroprudenziale/ccyb-1-2024/index.html</t>
  </si>
  <si>
    <t>https://www.bancaditalia.it/compiti/stabilita-finanziaria/politica-macroprudenziale/ccyb-2-2024/index.html</t>
  </si>
  <si>
    <t>https://www.bancaditalia.it/compiti/stabilita-finanziaria/politica-macroprudenziale/ccyb-3-2024/index.html</t>
  </si>
  <si>
    <t>https://www.cba.am/Storage/AM/downloads/finstability/Cyclic_2024Q1_Eng.pdf</t>
  </si>
  <si>
    <t>https://www.cnb.cz/en/financial-stability/cnb-board-decision/CNB-Board-decision-on-financial-stability-1717681500000/</t>
  </si>
  <si>
    <t>https://www.cnb.cz/en/financial-stability/cnb-board-decision/CNB-Board-decision-on-setting-the-countercyclical-capital-buffer-rate-1709822700000/</t>
  </si>
  <si>
    <t>https://systemicriskcouncil.dk/news/2024/june/press-release-after-45-meeting</t>
  </si>
  <si>
    <t>https://www.centralbank.ie/docs/default-source/financial-system/financial-stability/macroprudential-policy/countercyclical-capital-buffer/ccyb-rate-announcement-august-2024.pdf</t>
  </si>
  <si>
    <t xml:space="preserve">https://www.bde.es/f/webbe/GAP/Secciones/SalaPrensa/NotasInformativas/24/presbe2024-78en.pdf </t>
  </si>
  <si>
    <t>FI leaves the countercyclical buffer rate unchanged | Finansinspektionen</t>
  </si>
  <si>
    <t>https://www.hkma.gov.hk/eng/news-and-media/press-releases/2024/10/20241018-3/</t>
  </si>
  <si>
    <t>https://www.bcentral.cl/c/document_library/get_file?uuid=6c7d3442-be51-bb7e-9280-64b3ba357241&amp;groupId=33528</t>
  </si>
  <si>
    <t>Counter Cyclical Capital Requirement, Central Bank of Chile (november 2024 update)</t>
  </si>
  <si>
    <t>https://www.bcentral.cl/contenido/-/detalle/rcc-noviembre-2024</t>
  </si>
  <si>
    <t>AnnouncementDate</t>
  </si>
  <si>
    <t>CountryCode</t>
  </si>
  <si>
    <t>CCyBRate</t>
  </si>
  <si>
    <t>TypeOfSetting</t>
  </si>
  <si>
    <t>ImplementationDate</t>
  </si>
  <si>
    <t>LinkToAnnouncement</t>
  </si>
  <si>
    <t>D6-2024 - Positive cycle-neutral countercyclical capital buffer</t>
  </si>
  <si>
    <t>https://www.fi.se/en/published/news/2025/fi-leaves-the-countercyclical-buffer-rate-unchanged4/</t>
  </si>
  <si>
    <t>BCBSMember</t>
  </si>
  <si>
    <t xml:space="preserve">ES </t>
  </si>
  <si>
    <t>https://www.bde.es/f/webbe/GAP/Secciones/SalaPrensa/NotasInformativas/25/presbe2025-90en.pdf</t>
  </si>
  <si>
    <t>Update of the Countercyclical Capital Buffer (CCyB) Rate | SAMA Rulebook</t>
  </si>
  <si>
    <t xml:space="preserve">https://www.snb.ch/dam/jcr:fbe11aec-d761-403e-a7ef-ae6b8ef4666e/ccyb_20260212_basel_III_countercyclical_capital_buffer.en.pdf </t>
  </si>
  <si>
    <t>NBB to adjust its macroprudential policy in 2026 | National Bank of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</si>
</sst>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dd/mm/yy;@"/>
    <numFmt numFmtId="166" formatCode="0.000%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Segoe UI"/>
      <family val="2"/>
    </font>
    <font>
      <u/>
      <sz val="11"/>
      <name val="Calibri"/>
      <family val="2"/>
      <scheme val="minor"/>
    </font>
    <font>
      <sz val="11"/>
      <color theme="1"/>
      <name val="Segoe UI"/>
      <family val="2"/>
      <charset val="238"/>
    </font>
    <font>
      <i/>
      <sz val="11"/>
      <color theme="1"/>
      <name val="Segoe UI"/>
      <family val="2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/>
      <diagonal/>
    </border>
  </borders>
  <cellStyleXfs count="13">
    <xf numFmtId="0" fontId="0" fillId="0" borderId="0"/>
    <xf numFmtId="9" fontId="37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3" fillId="0" borderId="0"/>
    <xf numFmtId="0" fontId="44" fillId="0" borderId="0" applyNumberFormat="0" applyFill="0" applyBorder="0" applyAlignment="0" applyProtection="0"/>
    <xf numFmtId="0" fontId="37" fillId="0" borderId="2"/>
    <xf numFmtId="9" fontId="37" fillId="0" borderId="2" applyFont="0" applyFill="0" applyBorder="0" applyAlignment="0" applyProtection="0"/>
    <xf numFmtId="0" fontId="39" fillId="0" borderId="2" applyNumberFormat="0" applyFill="0" applyBorder="0" applyAlignment="0" applyProtection="0"/>
    <xf numFmtId="0" fontId="43" fillId="0" borderId="2"/>
    <xf numFmtId="0" fontId="44" fillId="0" borderId="2" applyNumberFormat="0" applyFill="0" applyBorder="0" applyAlignment="0" applyProtection="0"/>
    <xf numFmtId="0" fontId="37" fillId="0" borderId="2"/>
    <xf numFmtId="0" fontId="37" fillId="0" borderId="2"/>
    <xf numFmtId="0" fontId="37" fillId="0" borderId="2"/>
  </cellStyleXfs>
  <cellXfs count="236">
    <xf numFmtId="0" fontId="0" fillId="0" borderId="0" xfId="0"/>
    <xf numFmtId="0" fontId="40" fillId="0" borderId="0" xfId="2" applyFont="1"/>
    <xf numFmtId="0" fontId="36" fillId="0" borderId="0" xfId="0" applyFont="1"/>
    <xf numFmtId="10" fontId="36" fillId="0" borderId="0" xfId="1" applyNumberFormat="1" applyFont="1"/>
    <xf numFmtId="0" fontId="36" fillId="2" borderId="0" xfId="0" applyFont="1" applyFill="1"/>
    <xf numFmtId="0" fontId="36" fillId="3" borderId="0" xfId="0" applyFont="1" applyFill="1"/>
    <xf numFmtId="10" fontId="36" fillId="3" borderId="0" xfId="1" applyNumberFormat="1" applyFont="1" applyFill="1"/>
    <xf numFmtId="0" fontId="36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164" fontId="36" fillId="0" borderId="0" xfId="0" applyNumberFormat="1" applyFont="1" applyAlignment="1">
      <alignment horizontal="left" vertical="center"/>
    </xf>
    <xf numFmtId="0" fontId="40" fillId="0" borderId="0" xfId="2" applyFont="1" applyFill="1" applyAlignment="1">
      <alignment horizontal="left"/>
    </xf>
    <xf numFmtId="0" fontId="40" fillId="0" borderId="0" xfId="2" applyFont="1" applyAlignment="1">
      <alignment horizontal="left"/>
    </xf>
    <xf numFmtId="0" fontId="36" fillId="2" borderId="0" xfId="0" applyFont="1" applyFill="1" applyAlignment="1">
      <alignment horizontal="left"/>
    </xf>
    <xf numFmtId="164" fontId="36" fillId="2" borderId="0" xfId="0" applyNumberFormat="1" applyFont="1" applyFill="1" applyAlignment="1">
      <alignment horizontal="left" vertical="center"/>
    </xf>
    <xf numFmtId="0" fontId="40" fillId="2" borderId="0" xfId="2" applyFont="1" applyFill="1" applyAlignment="1">
      <alignment horizontal="left"/>
    </xf>
    <xf numFmtId="0" fontId="36" fillId="3" borderId="0" xfId="0" applyFont="1" applyFill="1" applyAlignment="1">
      <alignment horizontal="left"/>
    </xf>
    <xf numFmtId="164" fontId="36" fillId="3" borderId="0" xfId="0" applyNumberFormat="1" applyFont="1" applyFill="1" applyAlignment="1">
      <alignment horizontal="left" vertical="center"/>
    </xf>
    <xf numFmtId="14" fontId="36" fillId="3" borderId="0" xfId="0" applyNumberFormat="1" applyFont="1" applyFill="1" applyAlignment="1">
      <alignment horizontal="left" vertical="center"/>
    </xf>
    <xf numFmtId="0" fontId="40" fillId="3" borderId="0" xfId="4" applyFont="1" applyFill="1" applyBorder="1" applyAlignment="1">
      <alignment horizontal="left"/>
    </xf>
    <xf numFmtId="0" fontId="40" fillId="3" borderId="0" xfId="2" applyFont="1" applyFill="1" applyBorder="1" applyAlignment="1">
      <alignment horizontal="left"/>
    </xf>
    <xf numFmtId="10" fontId="36" fillId="0" borderId="0" xfId="1" applyNumberFormat="1" applyFont="1" applyAlignment="1">
      <alignment horizontal="right"/>
    </xf>
    <xf numFmtId="0" fontId="36" fillId="2" borderId="0" xfId="0" applyFont="1" applyFill="1" applyAlignment="1">
      <alignment horizontal="right"/>
    </xf>
    <xf numFmtId="10" fontId="36" fillId="2" borderId="0" xfId="1" applyNumberFormat="1" applyFont="1" applyFill="1" applyAlignment="1">
      <alignment horizontal="right"/>
    </xf>
    <xf numFmtId="10" fontId="36" fillId="0" borderId="0" xfId="1" applyNumberFormat="1" applyFont="1" applyFill="1" applyAlignment="1">
      <alignment horizontal="right"/>
    </xf>
    <xf numFmtId="10" fontId="36" fillId="3" borderId="0" xfId="0" applyNumberFormat="1" applyFont="1" applyFill="1" applyAlignment="1">
      <alignment horizontal="right"/>
    </xf>
    <xf numFmtId="10" fontId="36" fillId="3" borderId="0" xfId="1" applyNumberFormat="1" applyFont="1" applyFill="1" applyAlignment="1">
      <alignment horizontal="right"/>
    </xf>
    <xf numFmtId="0" fontId="39" fillId="3" borderId="0" xfId="2" applyFill="1" applyAlignment="1">
      <alignment horizontal="left"/>
    </xf>
    <xf numFmtId="165" fontId="36" fillId="0" borderId="0" xfId="0" applyNumberFormat="1" applyFont="1" applyAlignment="1">
      <alignment horizontal="left" vertical="center"/>
    </xf>
    <xf numFmtId="165" fontId="36" fillId="0" borderId="0" xfId="0" applyNumberFormat="1" applyFont="1" applyAlignment="1">
      <alignment horizontal="left"/>
    </xf>
    <xf numFmtId="0" fontId="40" fillId="3" borderId="0" xfId="2" applyFont="1" applyFill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right"/>
    </xf>
    <xf numFmtId="0" fontId="36" fillId="0" borderId="1" xfId="0" applyFont="1" applyBorder="1" applyAlignment="1">
      <alignment horizontal="center"/>
    </xf>
    <xf numFmtId="14" fontId="36" fillId="0" borderId="0" xfId="0" applyNumberFormat="1" applyFont="1" applyAlignment="1">
      <alignment horizontal="left" vertical="center"/>
    </xf>
    <xf numFmtId="164" fontId="36" fillId="0" borderId="0" xfId="0" applyNumberFormat="1" applyFont="1" applyAlignment="1">
      <alignment horizontal="left"/>
    </xf>
    <xf numFmtId="164" fontId="36" fillId="3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164" fontId="36" fillId="0" borderId="1" xfId="0" applyNumberFormat="1" applyFont="1" applyBorder="1" applyAlignment="1">
      <alignment horizontal="left"/>
    </xf>
    <xf numFmtId="10" fontId="36" fillId="0" borderId="1" xfId="1" applyNumberFormat="1" applyFont="1" applyBorder="1"/>
    <xf numFmtId="0" fontId="36" fillId="0" borderId="1" xfId="0" applyFont="1" applyBorder="1"/>
    <xf numFmtId="0" fontId="40" fillId="0" borderId="1" xfId="2" applyFont="1" applyBorder="1"/>
    <xf numFmtId="0" fontId="35" fillId="0" borderId="0" xfId="0" applyFont="1" applyAlignment="1">
      <alignment horizontal="left"/>
    </xf>
    <xf numFmtId="0" fontId="35" fillId="0" borderId="0" xfId="0" applyFont="1"/>
    <xf numFmtId="14" fontId="36" fillId="0" borderId="0" xfId="0" applyNumberFormat="1" applyFont="1"/>
    <xf numFmtId="14" fontId="0" fillId="0" borderId="0" xfId="0" applyNumberFormat="1"/>
    <xf numFmtId="0" fontId="39" fillId="4" borderId="0" xfId="2" applyFill="1" applyAlignment="1">
      <alignment horizontal="left"/>
    </xf>
    <xf numFmtId="0" fontId="35" fillId="2" borderId="0" xfId="0" applyFont="1" applyFill="1" applyAlignment="1">
      <alignment horizontal="left"/>
    </xf>
    <xf numFmtId="0" fontId="35" fillId="6" borderId="0" xfId="0" applyFont="1" applyFill="1" applyAlignment="1">
      <alignment horizontal="left"/>
    </xf>
    <xf numFmtId="0" fontId="0" fillId="6" borderId="0" xfId="0" applyFill="1"/>
    <xf numFmtId="14" fontId="0" fillId="6" borderId="0" xfId="0" applyNumberFormat="1" applyFill="1"/>
    <xf numFmtId="10" fontId="0" fillId="6" borderId="0" xfId="0" applyNumberFormat="1" applyFill="1"/>
    <xf numFmtId="10" fontId="0" fillId="6" borderId="0" xfId="1" applyNumberFormat="1" applyFont="1" applyFill="1"/>
    <xf numFmtId="10" fontId="0" fillId="0" borderId="0" xfId="1" applyNumberFormat="1" applyFont="1" applyFill="1"/>
    <xf numFmtId="0" fontId="35" fillId="5" borderId="0" xfId="0" applyFont="1" applyFill="1"/>
    <xf numFmtId="165" fontId="36" fillId="5" borderId="0" xfId="0" applyNumberFormat="1" applyFont="1" applyFill="1" applyAlignment="1">
      <alignment horizontal="left"/>
    </xf>
    <xf numFmtId="0" fontId="36" fillId="5" borderId="0" xfId="0" applyFont="1" applyFill="1" applyAlignment="1">
      <alignment horizontal="right"/>
    </xf>
    <xf numFmtId="0" fontId="36" fillId="5" borderId="0" xfId="0" applyFont="1" applyFill="1"/>
    <xf numFmtId="165" fontId="36" fillId="5" borderId="0" xfId="0" applyNumberFormat="1" applyFont="1" applyFill="1" applyAlignment="1">
      <alignment horizontal="left" vertical="center"/>
    </xf>
    <xf numFmtId="10" fontId="36" fillId="5" borderId="0" xfId="0" applyNumberFormat="1" applyFont="1" applyFill="1" applyAlignment="1">
      <alignment horizontal="right"/>
    </xf>
    <xf numFmtId="9" fontId="36" fillId="5" borderId="0" xfId="0" applyNumberFormat="1" applyFont="1" applyFill="1" applyAlignment="1">
      <alignment horizontal="right"/>
    </xf>
    <xf numFmtId="0" fontId="34" fillId="0" borderId="0" xfId="0" applyFont="1"/>
    <xf numFmtId="10" fontId="36" fillId="0" borderId="0" xfId="0" applyNumberFormat="1" applyFont="1" applyAlignment="1">
      <alignment horizontal="right"/>
    </xf>
    <xf numFmtId="0" fontId="39" fillId="0" borderId="0" xfId="2"/>
    <xf numFmtId="9" fontId="36" fillId="0" borderId="0" xfId="0" applyNumberFormat="1" applyFont="1" applyAlignment="1">
      <alignment horizontal="right"/>
    </xf>
    <xf numFmtId="0" fontId="34" fillId="2" borderId="0" xfId="0" applyFont="1" applyFill="1"/>
    <xf numFmtId="14" fontId="36" fillId="2" borderId="0" xfId="0" applyNumberFormat="1" applyFont="1" applyFill="1" applyAlignment="1">
      <alignment horizontal="left" vertical="center"/>
    </xf>
    <xf numFmtId="14" fontId="36" fillId="5" borderId="0" xfId="0" applyNumberFormat="1" applyFont="1" applyFill="1" applyAlignment="1">
      <alignment horizontal="left"/>
    </xf>
    <xf numFmtId="14" fontId="36" fillId="5" borderId="0" xfId="0" applyNumberFormat="1" applyFont="1" applyFill="1" applyAlignment="1">
      <alignment horizontal="left" vertical="center"/>
    </xf>
    <xf numFmtId="0" fontId="36" fillId="0" borderId="1" xfId="0" applyFont="1" applyBorder="1" applyAlignment="1">
      <alignment horizontal="center" wrapText="1"/>
    </xf>
    <xf numFmtId="0" fontId="36" fillId="0" borderId="2" xfId="3" applyFont="1" applyBorder="1" applyAlignment="1">
      <alignment vertical="center" wrapText="1"/>
    </xf>
    <xf numFmtId="0" fontId="36" fillId="0" borderId="2" xfId="3" applyFont="1" applyBorder="1" applyAlignment="1">
      <alignment horizontal="left" vertical="center" wrapText="1"/>
    </xf>
    <xf numFmtId="0" fontId="32" fillId="0" borderId="2" xfId="3" applyFont="1" applyBorder="1" applyAlignment="1">
      <alignment vertical="center" wrapText="1"/>
    </xf>
    <xf numFmtId="0" fontId="33" fillId="0" borderId="2" xfId="3" applyFont="1" applyBorder="1" applyAlignment="1">
      <alignment vertical="center" wrapText="1"/>
    </xf>
    <xf numFmtId="0" fontId="38" fillId="0" borderId="2" xfId="3" applyFont="1" applyBorder="1" applyAlignment="1">
      <alignment vertical="center" wrapText="1"/>
    </xf>
    <xf numFmtId="0" fontId="31" fillId="0" borderId="2" xfId="3" applyFont="1" applyBorder="1" applyAlignment="1">
      <alignment vertical="center" wrapText="1"/>
    </xf>
    <xf numFmtId="0" fontId="38" fillId="0" borderId="2" xfId="3" applyFont="1" applyBorder="1" applyAlignment="1">
      <alignment horizontal="left" vertical="center" wrapText="1"/>
    </xf>
    <xf numFmtId="0" fontId="40" fillId="0" borderId="2" xfId="4" applyFont="1" applyFill="1" applyBorder="1" applyAlignment="1">
      <alignment horizontal="left" vertical="center" wrapText="1"/>
    </xf>
    <xf numFmtId="0" fontId="44" fillId="0" borderId="2" xfId="4" applyFill="1" applyBorder="1" applyAlignment="1">
      <alignment horizontal="left" vertical="center" wrapText="1"/>
    </xf>
    <xf numFmtId="0" fontId="39" fillId="0" borderId="2" xfId="2" applyFill="1" applyBorder="1" applyAlignment="1">
      <alignment horizontal="left" vertical="center" wrapText="1"/>
    </xf>
    <xf numFmtId="4" fontId="40" fillId="0" borderId="2" xfId="4" applyNumberFormat="1" applyFont="1" applyFill="1" applyBorder="1" applyAlignment="1">
      <alignment horizontal="left" vertical="center" wrapText="1"/>
    </xf>
    <xf numFmtId="4" fontId="39" fillId="0" borderId="2" xfId="2" applyNumberFormat="1" applyFill="1" applyBorder="1" applyAlignment="1">
      <alignment horizontal="left" vertical="center" wrapText="1"/>
    </xf>
    <xf numFmtId="14" fontId="39" fillId="0" borderId="0" xfId="2" applyNumberFormat="1" applyFill="1" applyAlignment="1" applyProtection="1">
      <alignment horizontal="left" vertical="center"/>
    </xf>
    <xf numFmtId="0" fontId="39" fillId="0" borderId="0" xfId="2" applyFill="1"/>
    <xf numFmtId="164" fontId="39" fillId="0" borderId="0" xfId="2" applyNumberFormat="1" applyFill="1" applyAlignment="1" applyProtection="1">
      <alignment horizontal="left" vertical="center"/>
    </xf>
    <xf numFmtId="0" fontId="30" fillId="0" borderId="2" xfId="3" applyFont="1" applyBorder="1" applyAlignment="1">
      <alignment vertical="center" wrapText="1"/>
    </xf>
    <xf numFmtId="10" fontId="29" fillId="0" borderId="0" xfId="1" applyNumberFormat="1" applyFont="1" applyFill="1" applyAlignment="1">
      <alignment horizontal="right"/>
    </xf>
    <xf numFmtId="166" fontId="29" fillId="0" borderId="0" xfId="1" applyNumberFormat="1" applyFont="1" applyFill="1" applyAlignment="1">
      <alignment horizontal="right"/>
    </xf>
    <xf numFmtId="10" fontId="45" fillId="0" borderId="0" xfId="1" applyNumberFormat="1" applyFont="1" applyFill="1" applyAlignment="1">
      <alignment horizontal="right"/>
    </xf>
    <xf numFmtId="164" fontId="46" fillId="0" borderId="0" xfId="2" applyNumberFormat="1" applyFont="1" applyFill="1" applyAlignment="1" applyProtection="1">
      <alignment horizontal="left" vertical="center"/>
    </xf>
    <xf numFmtId="0" fontId="46" fillId="0" borderId="0" xfId="2" applyFont="1" applyFill="1"/>
    <xf numFmtId="0" fontId="28" fillId="0" borderId="2" xfId="3" applyFont="1" applyBorder="1" applyAlignment="1">
      <alignment vertical="center" wrapText="1"/>
    </xf>
    <xf numFmtId="10" fontId="27" fillId="0" borderId="0" xfId="1" applyNumberFormat="1" applyFont="1" applyFill="1" applyAlignment="1">
      <alignment horizontal="right"/>
    </xf>
    <xf numFmtId="0" fontId="27" fillId="0" borderId="2" xfId="3" applyFont="1" applyBorder="1" applyAlignment="1">
      <alignment vertical="center" wrapText="1"/>
    </xf>
    <xf numFmtId="0" fontId="27" fillId="0" borderId="2" xfId="3" applyFont="1" applyBorder="1" applyAlignment="1">
      <alignment horizontal="left" vertical="center" wrapText="1"/>
    </xf>
    <xf numFmtId="10" fontId="26" fillId="0" borderId="0" xfId="1" applyNumberFormat="1" applyFont="1" applyFill="1" applyAlignment="1">
      <alignment horizontal="right"/>
    </xf>
    <xf numFmtId="0" fontId="24" fillId="0" borderId="2" xfId="3" applyFont="1" applyBorder="1" applyAlignment="1">
      <alignment vertical="center" wrapText="1"/>
    </xf>
    <xf numFmtId="0" fontId="24" fillId="0" borderId="2" xfId="3" applyFont="1" applyBorder="1" applyAlignment="1">
      <alignment horizontal="left" vertical="center" wrapText="1"/>
    </xf>
    <xf numFmtId="0" fontId="45" fillId="0" borderId="2" xfId="3" applyFont="1" applyBorder="1" applyAlignment="1">
      <alignment vertical="center"/>
    </xf>
    <xf numFmtId="0" fontId="45" fillId="0" borderId="2" xfId="3" applyFont="1" applyBorder="1" applyAlignment="1">
      <alignment horizontal="left" vertical="center"/>
    </xf>
    <xf numFmtId="0" fontId="39" fillId="0" borderId="2" xfId="2" applyFill="1" applyBorder="1" applyAlignment="1">
      <alignment vertical="center"/>
    </xf>
    <xf numFmtId="0" fontId="45" fillId="0" borderId="2" xfId="8" applyFont="1" applyAlignment="1">
      <alignment horizontal="left" vertical="center"/>
    </xf>
    <xf numFmtId="0" fontId="23" fillId="0" borderId="2" xfId="8" applyFont="1" applyAlignment="1">
      <alignment vertical="center" wrapText="1"/>
    </xf>
    <xf numFmtId="0" fontId="45" fillId="0" borderId="2" xfId="8" applyFont="1" applyAlignment="1">
      <alignment vertical="center"/>
    </xf>
    <xf numFmtId="0" fontId="49" fillId="0" borderId="2" xfId="7" applyFont="1"/>
    <xf numFmtId="0" fontId="23" fillId="0" borderId="2" xfId="8" applyFont="1" applyAlignment="1">
      <alignment horizontal="left" vertical="center" wrapText="1"/>
    </xf>
    <xf numFmtId="0" fontId="39" fillId="0" borderId="2" xfId="7" applyFill="1" applyBorder="1" applyAlignment="1">
      <alignment horizontal="left" vertical="center" wrapText="1"/>
    </xf>
    <xf numFmtId="10" fontId="23" fillId="0" borderId="0" xfId="6" applyNumberFormat="1" applyFont="1" applyFill="1" applyBorder="1" applyAlignment="1">
      <alignment horizontal="right"/>
    </xf>
    <xf numFmtId="10" fontId="29" fillId="0" borderId="2" xfId="1" applyNumberFormat="1" applyFont="1" applyFill="1" applyBorder="1" applyAlignment="1">
      <alignment horizontal="right"/>
    </xf>
    <xf numFmtId="14" fontId="39" fillId="0" borderId="0" xfId="7" applyNumberFormat="1" applyFill="1" applyBorder="1" applyAlignment="1" applyProtection="1">
      <alignment horizontal="left" vertical="center"/>
    </xf>
    <xf numFmtId="10" fontId="29" fillId="0" borderId="0" xfId="1" applyNumberFormat="1" applyFont="1" applyFill="1" applyBorder="1" applyAlignment="1">
      <alignment horizontal="right"/>
    </xf>
    <xf numFmtId="164" fontId="39" fillId="0" borderId="0" xfId="2" applyNumberFormat="1" applyFill="1" applyBorder="1" applyAlignment="1" applyProtection="1">
      <alignment horizontal="left" vertical="center"/>
    </xf>
    <xf numFmtId="14" fontId="39" fillId="0" borderId="0" xfId="2" applyNumberFormat="1" applyFill="1" applyBorder="1" applyAlignment="1" applyProtection="1">
      <alignment horizontal="left" vertical="center"/>
    </xf>
    <xf numFmtId="0" fontId="22" fillId="0" borderId="0" xfId="0" applyFont="1"/>
    <xf numFmtId="49" fontId="29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49" fontId="29" fillId="0" borderId="0" xfId="0" applyNumberFormat="1" applyFont="1"/>
    <xf numFmtId="10" fontId="29" fillId="0" borderId="0" xfId="0" applyNumberFormat="1" applyFont="1" applyAlignment="1">
      <alignment horizontal="right"/>
    </xf>
    <xf numFmtId="0" fontId="29" fillId="0" borderId="0" xfId="0" applyFont="1"/>
    <xf numFmtId="0" fontId="45" fillId="0" borderId="0" xfId="0" applyFont="1" applyAlignment="1">
      <alignment horizontal="left"/>
    </xf>
    <xf numFmtId="49" fontId="45" fillId="0" borderId="0" xfId="0" applyNumberFormat="1" applyFont="1" applyAlignment="1">
      <alignment horizontal="left"/>
    </xf>
    <xf numFmtId="10" fontId="45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1" fillId="0" borderId="0" xfId="0" applyFont="1"/>
    <xf numFmtId="49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0" fontId="27" fillId="0" borderId="0" xfId="0" applyNumberFormat="1" applyFont="1" applyAlignment="1">
      <alignment horizontal="right"/>
    </xf>
    <xf numFmtId="0" fontId="25" fillId="0" borderId="0" xfId="0" applyFont="1"/>
    <xf numFmtId="49" fontId="47" fillId="0" borderId="0" xfId="0" applyNumberFormat="1" applyFont="1" applyAlignment="1">
      <alignment horizontal="left"/>
    </xf>
    <xf numFmtId="0" fontId="27" fillId="0" borderId="0" xfId="0" applyFont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5" fillId="0" borderId="0" xfId="0" applyFont="1"/>
    <xf numFmtId="0" fontId="14" fillId="0" borderId="0" xfId="0" applyFont="1"/>
    <xf numFmtId="14" fontId="39" fillId="0" borderId="0" xfId="2" applyNumberFormat="1" applyAlignment="1">
      <alignment horizontal="left" vertical="center"/>
    </xf>
    <xf numFmtId="49" fontId="29" fillId="0" borderId="2" xfId="0" applyNumberFormat="1" applyFont="1" applyBorder="1" applyAlignment="1">
      <alignment horizontal="left"/>
    </xf>
    <xf numFmtId="49" fontId="15" fillId="0" borderId="0" xfId="11" applyNumberFormat="1" applyFont="1" applyBorder="1" applyAlignment="1">
      <alignment horizontal="left"/>
    </xf>
    <xf numFmtId="49" fontId="14" fillId="0" borderId="0" xfId="12" applyNumberFormat="1" applyFont="1" applyBorder="1" applyAlignment="1">
      <alignment horizontal="left"/>
    </xf>
    <xf numFmtId="10" fontId="14" fillId="0" borderId="0" xfId="6" applyNumberFormat="1" applyFont="1" applyFill="1" applyBorder="1" applyAlignment="1">
      <alignment horizontal="right"/>
    </xf>
    <xf numFmtId="10" fontId="36" fillId="0" borderId="2" xfId="0" applyNumberFormat="1" applyFont="1" applyBorder="1" applyAlignment="1">
      <alignment horizontal="right"/>
    </xf>
    <xf numFmtId="0" fontId="15" fillId="0" borderId="0" xfId="11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14" fillId="0" borderId="0" xfId="12" applyFont="1" applyBorder="1" applyAlignment="1">
      <alignment horizontal="left"/>
    </xf>
    <xf numFmtId="164" fontId="39" fillId="0" borderId="2" xfId="2" applyNumberFormat="1" applyFill="1" applyBorder="1" applyAlignment="1" applyProtection="1">
      <alignment horizontal="left" vertical="center"/>
    </xf>
    <xf numFmtId="165" fontId="39" fillId="0" borderId="2" xfId="2" applyNumberFormat="1" applyFill="1" applyBorder="1" applyAlignment="1" applyProtection="1">
      <alignment horizontal="left" vertical="center"/>
    </xf>
    <xf numFmtId="14" fontId="39" fillId="0" borderId="2" xfId="2" applyNumberFormat="1" applyBorder="1" applyAlignment="1">
      <alignment horizontal="left" vertical="center"/>
    </xf>
    <xf numFmtId="164" fontId="29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4" fontId="23" fillId="0" borderId="0" xfId="5" applyNumberFormat="1" applyFont="1" applyBorder="1" applyAlignment="1">
      <alignment horizontal="right" vertical="center"/>
    </xf>
    <xf numFmtId="164" fontId="15" fillId="0" borderId="0" xfId="11" applyNumberFormat="1" applyFont="1" applyBorder="1" applyAlignment="1">
      <alignment horizontal="right" vertical="center"/>
    </xf>
    <xf numFmtId="164" fontId="23" fillId="0" borderId="0" xfId="0" applyNumberFormat="1" applyFont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164" fontId="48" fillId="0" borderId="0" xfId="0" applyNumberFormat="1" applyFont="1" applyAlignment="1">
      <alignment horizontal="right" vertical="center"/>
    </xf>
    <xf numFmtId="164" fontId="36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12" applyNumberFormat="1" applyFont="1" applyBorder="1" applyAlignment="1">
      <alignment horizontal="right" vertical="center"/>
    </xf>
    <xf numFmtId="164" fontId="29" fillId="0" borderId="2" xfId="0" applyNumberFormat="1" applyFont="1" applyBorder="1" applyAlignment="1">
      <alignment horizontal="right" vertical="center"/>
    </xf>
    <xf numFmtId="164" fontId="45" fillId="0" borderId="0" xfId="0" applyNumberFormat="1" applyFont="1" applyAlignment="1">
      <alignment horizontal="right"/>
    </xf>
    <xf numFmtId="164" fontId="45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10" fontId="13" fillId="0" borderId="0" xfId="6" applyNumberFormat="1" applyFont="1" applyFill="1" applyBorder="1" applyAlignment="1">
      <alignment horizontal="right"/>
    </xf>
    <xf numFmtId="164" fontId="39" fillId="0" borderId="0" xfId="7" applyNumberFormat="1" applyFill="1" applyBorder="1" applyAlignment="1" applyProtection="1">
      <alignment horizontal="left" vertical="center"/>
    </xf>
    <xf numFmtId="14" fontId="39" fillId="0" borderId="0" xfId="7" applyNumberFormat="1" applyBorder="1" applyAlignment="1" applyProtection="1">
      <alignment horizontal="left" vertical="center"/>
    </xf>
    <xf numFmtId="0" fontId="39" fillId="0" borderId="0" xfId="7" applyBorder="1" applyAlignment="1">
      <alignment horizontal="left"/>
    </xf>
    <xf numFmtId="0" fontId="13" fillId="0" borderId="0" xfId="12" applyFont="1" applyBorder="1" applyAlignment="1">
      <alignment horizontal="left"/>
    </xf>
    <xf numFmtId="10" fontId="23" fillId="0" borderId="2" xfId="6" applyNumberFormat="1" applyFont="1" applyFill="1" applyBorder="1" applyAlignment="1">
      <alignment horizontal="right"/>
    </xf>
    <xf numFmtId="0" fontId="12" fillId="0" borderId="0" xfId="0" applyFont="1"/>
    <xf numFmtId="164" fontId="12" fillId="0" borderId="0" xfId="0" applyNumberFormat="1" applyFont="1" applyAlignment="1">
      <alignment horizontal="right"/>
    </xf>
    <xf numFmtId="10" fontId="12" fillId="0" borderId="0" xfId="0" applyNumberFormat="1" applyFont="1" applyAlignment="1">
      <alignment horizontal="right"/>
    </xf>
    <xf numFmtId="0" fontId="39" fillId="0" borderId="2" xfId="7" applyAlignment="1">
      <alignment horizontal="left"/>
    </xf>
    <xf numFmtId="0" fontId="11" fillId="0" borderId="0" xfId="0" applyFont="1"/>
    <xf numFmtId="10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49" fontId="23" fillId="0" borderId="0" xfId="5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/>
    </xf>
    <xf numFmtId="164" fontId="13" fillId="0" borderId="2" xfId="0" applyNumberFormat="1" applyFont="1" applyBorder="1" applyAlignment="1">
      <alignment horizontal="right" vertical="center"/>
    </xf>
    <xf numFmtId="10" fontId="13" fillId="0" borderId="2" xfId="6" applyNumberFormat="1" applyFont="1" applyFill="1" applyBorder="1" applyAlignment="1">
      <alignment horizontal="right"/>
    </xf>
    <xf numFmtId="10" fontId="47" fillId="0" borderId="2" xfId="1" applyNumberFormat="1" applyFont="1" applyFill="1" applyBorder="1" applyAlignment="1">
      <alignment horizontal="right"/>
    </xf>
    <xf numFmtId="10" fontId="29" fillId="0" borderId="2" xfId="0" applyNumberFormat="1" applyFont="1" applyBorder="1" applyAlignment="1">
      <alignment horizontal="right"/>
    </xf>
    <xf numFmtId="10" fontId="27" fillId="0" borderId="2" xfId="1" applyNumberFormat="1" applyFont="1" applyFill="1" applyBorder="1" applyAlignment="1">
      <alignment horizontal="right"/>
    </xf>
    <xf numFmtId="10" fontId="14" fillId="0" borderId="2" xfId="6" applyNumberFormat="1" applyFont="1" applyFill="1" applyBorder="1" applyAlignment="1">
      <alignment horizontal="right"/>
    </xf>
    <xf numFmtId="10" fontId="15" fillId="0" borderId="2" xfId="6" applyNumberFormat="1" applyFont="1" applyFill="1" applyBorder="1" applyAlignment="1">
      <alignment horizontal="right"/>
    </xf>
    <xf numFmtId="9" fontId="36" fillId="0" borderId="2" xfId="0" applyNumberFormat="1" applyFont="1" applyBorder="1" applyAlignment="1">
      <alignment horizontal="right"/>
    </xf>
    <xf numFmtId="0" fontId="23" fillId="0" borderId="0" xfId="5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14" fontId="39" fillId="0" borderId="2" xfId="2" applyNumberFormat="1" applyFill="1" applyBorder="1" applyAlignment="1" applyProtection="1">
      <alignment horizontal="left" vertical="center"/>
    </xf>
    <xf numFmtId="0" fontId="39" fillId="0" borderId="2" xfId="7" applyBorder="1" applyAlignment="1">
      <alignment horizontal="left"/>
    </xf>
    <xf numFmtId="14" fontId="39" fillId="0" borderId="2" xfId="7" applyNumberFormat="1" applyBorder="1" applyAlignment="1" applyProtection="1">
      <alignment horizontal="left" vertical="center"/>
    </xf>
    <xf numFmtId="14" fontId="39" fillId="0" borderId="2" xfId="2" applyNumberFormat="1" applyFill="1" applyBorder="1" applyAlignment="1">
      <alignment horizontal="left" vertical="center"/>
    </xf>
    <xf numFmtId="0" fontId="39" fillId="0" borderId="2" xfId="2" applyFill="1" applyBorder="1"/>
    <xf numFmtId="14" fontId="39" fillId="0" borderId="0" xfId="7" applyNumberFormat="1" applyFill="1" applyBorder="1" applyAlignment="1" applyProtection="1">
      <alignment horizontal="fill" vertical="center" wrapText="1"/>
    </xf>
    <xf numFmtId="14" fontId="39" fillId="0" borderId="2" xfId="7" applyNumberFormat="1" applyFill="1" applyBorder="1" applyAlignment="1" applyProtection="1">
      <alignment horizontal="left" vertical="center"/>
    </xf>
    <xf numFmtId="0" fontId="39" fillId="0" borderId="2" xfId="2" applyBorder="1"/>
    <xf numFmtId="0" fontId="10" fillId="0" borderId="0" xfId="0" applyFont="1"/>
    <xf numFmtId="164" fontId="36" fillId="0" borderId="0" xfId="0" applyNumberFormat="1" applyFont="1" applyAlignment="1">
      <alignment horizontal="right"/>
    </xf>
    <xf numFmtId="14" fontId="39" fillId="0" borderId="2" xfId="7" applyNumberFormat="1" applyFill="1" applyAlignment="1" applyProtection="1">
      <alignment horizontal="left" vertical="center"/>
    </xf>
    <xf numFmtId="0" fontId="39" fillId="0" borderId="0" xfId="2" applyFill="1" applyBorder="1"/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right" wrapText="1"/>
    </xf>
    <xf numFmtId="0" fontId="9" fillId="0" borderId="0" xfId="0" applyFont="1"/>
    <xf numFmtId="49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right" vertical="center"/>
    </xf>
    <xf numFmtId="10" fontId="9" fillId="0" borderId="2" xfId="6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0" fontId="27" fillId="0" borderId="0" xfId="1" applyNumberFormat="1" applyFont="1" applyFill="1" applyBorder="1" applyAlignment="1">
      <alignment horizontal="right"/>
    </xf>
    <xf numFmtId="10" fontId="45" fillId="0" borderId="0" xfId="1" applyNumberFormat="1" applyFont="1" applyFill="1" applyBorder="1" applyAlignment="1">
      <alignment horizontal="right"/>
    </xf>
    <xf numFmtId="0" fontId="39" fillId="0" borderId="2" xfId="7" applyBorder="1"/>
    <xf numFmtId="14" fontId="39" fillId="0" borderId="0" xfId="2" applyNumberFormat="1" applyBorder="1" applyAlignment="1">
      <alignment horizontal="left" vertical="center"/>
    </xf>
    <xf numFmtId="164" fontId="46" fillId="0" borderId="0" xfId="2" applyNumberFormat="1" applyFont="1" applyFill="1" applyBorder="1" applyAlignment="1" applyProtection="1">
      <alignment horizontal="left" vertical="center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0" fontId="3" fillId="0" borderId="0" xfId="0" applyNumberFormat="1" applyFont="1" applyAlignment="1">
      <alignment horizontal="right"/>
    </xf>
    <xf numFmtId="0" fontId="2" fillId="0" borderId="0" xfId="0" applyFont="1"/>
    <xf numFmtId="0" fontId="39" fillId="0" borderId="0" xfId="2" applyAlignment="1">
      <alignment horizontal="left"/>
    </xf>
    <xf numFmtId="0" fontId="1" fillId="0" borderId="0" xfId="0" applyFont="1"/>
  </cellXfs>
  <cellStyles count="13">
    <cellStyle name="Hyperlink" xfId="2" builtinId="8"/>
    <cellStyle name="Hyperlink 2" xfId="4" xr:uid="{FAF321CE-1B1A-48D3-9102-73EC336861FE}"/>
    <cellStyle name="Hyperlink 2 2" xfId="9" xr:uid="{7F643E51-6D27-465A-A309-C990D98DAEBA}"/>
    <cellStyle name="Hyperlink 3" xfId="7" xr:uid="{599C6500-2D8B-4B9D-8936-48EB66B02D58}"/>
    <cellStyle name="Normal" xfId="0" builtinId="0"/>
    <cellStyle name="Normal 2" xfId="3" xr:uid="{DFE83DE8-1634-4EB8-8F0B-9DF7AA5D1896}"/>
    <cellStyle name="Normal 2 2" xfId="8" xr:uid="{63BCAA34-57E1-4A54-8616-8846E9E62903}"/>
    <cellStyle name="Normal 3" xfId="5" xr:uid="{37366CBA-27DD-4D13-9E3A-A8113BB14E0E}"/>
    <cellStyle name="Normal 4" xfId="10" xr:uid="{ECFCD5CC-F14C-46E3-8F80-07F7525DFE6E}"/>
    <cellStyle name="Normal 5" xfId="11" xr:uid="{292B639C-40A5-4FDB-9915-0A77FFEF991F}"/>
    <cellStyle name="Normal 6" xfId="12" xr:uid="{EE0987D6-FA0B-4A70-8E40-92B0EE76AAF6}"/>
    <cellStyle name="Percent" xfId="1" builtinId="5"/>
    <cellStyle name="Percent 2" xfId="6" xr:uid="{F45F5651-6DA8-4BB0-B37A-787295334A0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ssf.lu/fr/Document/reglement-cssf-n-23-01-du-31-mars-2023/" TargetMode="External"/><Relationship Id="rId299" Type="http://schemas.openxmlformats.org/officeDocument/2006/relationships/hyperlink" Target="https://legilux.public.lu/eli/etat/leg/rcsf/2024/06/28/a266/jo" TargetMode="External"/><Relationship Id="rId21" Type="http://schemas.openxmlformats.org/officeDocument/2006/relationships/hyperlink" Target="https://www.nbb.be/doc/cp/eng/2023/20240831_bufferrate_2023q4_en.pdf" TargetMode="External"/><Relationship Id="rId63" Type="http://schemas.openxmlformats.org/officeDocument/2006/relationships/hyperlink" Target="https://www.bafin.de/SharedDocs/Veroeffentlichungen/EN/Aufsichtsrecht/Verfuegung/vf_200331_allgvfg_antizykl_kapitalpuffer_en.html?nn=19591106" TargetMode="External"/><Relationship Id="rId159" Type="http://schemas.openxmlformats.org/officeDocument/2006/relationships/hyperlink" Target="https://www.resbank.co.za/en/home/publications/publication-detail-pages/reviews/finstab-review/2017/8073" TargetMode="External"/><Relationship Id="rId324" Type="http://schemas.openxmlformats.org/officeDocument/2006/relationships/hyperlink" Target="https://www.bancaditalia.it/compiti/stabilita-finanziaria/politica-macroprudenziale/ccyb-1-2021/index.html" TargetMode="External"/><Relationship Id="rId170" Type="http://schemas.openxmlformats.org/officeDocument/2006/relationships/hyperlink" Target="https://www.bde.es/f/webbde/GAP/Secciones/SalaPrensa/NotasInformativas/18/presbe2018_14en.pdf" TargetMode="External"/><Relationship Id="rId226" Type="http://schemas.openxmlformats.org/officeDocument/2006/relationships/hyperlink" Target="https://www.regjeringen.no/en/aktuelt/countercyclical-buffer-unchanged2/id2605190/" TargetMode="External"/><Relationship Id="rId268" Type="http://schemas.openxmlformats.org/officeDocument/2006/relationships/hyperlink" Target="https://www.bankofengland.co.uk/financial-stability-report/2019/december-2019" TargetMode="External"/><Relationship Id="rId32" Type="http://schemas.openxmlformats.org/officeDocument/2006/relationships/hyperlink" Target="https://www.nbb.be/doc/cp/eng/2018/20180925_bufferrate_2018q4.pdf" TargetMode="External"/><Relationship Id="rId74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128" Type="http://schemas.openxmlformats.org/officeDocument/2006/relationships/hyperlink" Target="https://www.federalreserve.gov/newsevents/pressreleases/bcreg20190306c.htm" TargetMode="External"/><Relationship Id="rId335" Type="http://schemas.openxmlformats.org/officeDocument/2006/relationships/hyperlink" Target="https://www.bancaditalia.it/compiti/stabilita-finanziaria/politica-macroprudenziale/ccyb-4-2023/index.html" TargetMode="External"/><Relationship Id="rId5" Type="http://schemas.openxmlformats.org/officeDocument/2006/relationships/hyperlink" Target="https://www.apra.gov.au/news-and-publications/apra-keeps-countercyclical-capital-buffer-on-hold-releases-assessment-of" TargetMode="External"/><Relationship Id="rId181" Type="http://schemas.openxmlformats.org/officeDocument/2006/relationships/hyperlink" Target="https://www.bde.es/f/webbde/GAP/Secciones/SalaPrensa/NotasInformativas/20/presbe2020_102en.pdf" TargetMode="External"/><Relationship Id="rId237" Type="http://schemas.openxmlformats.org/officeDocument/2006/relationships/hyperlink" Target="http://www.bi.go.id/id/ruang-media/siaran-pers/Pages/sp_189516.aspx" TargetMode="External"/><Relationship Id="rId279" Type="http://schemas.openxmlformats.org/officeDocument/2006/relationships/hyperlink" Target="https://www.cba.am/Storage/EN/finstability/Countercyclical-Capital-Buffer-IV-2021.pdf" TargetMode="External"/><Relationship Id="rId43" Type="http://schemas.openxmlformats.org/officeDocument/2006/relationships/hyperlink" Target="http://www.economie.gouv.fr/hcsf/coussin-fonds-propres-contra-cyclique" TargetMode="External"/><Relationship Id="rId139" Type="http://schemas.openxmlformats.org/officeDocument/2006/relationships/hyperlink" Target="http://cbr.ru/eng/press/PR/?file=06102017_165434eng2017-10-06T16_54_01.htm" TargetMode="External"/><Relationship Id="rId290" Type="http://schemas.openxmlformats.org/officeDocument/2006/relationships/hyperlink" Target="https://www.bcn.cl/leychile/navegar?idLey=21130&amp;tipoVersion=0" TargetMode="External"/><Relationship Id="rId304" Type="http://schemas.openxmlformats.org/officeDocument/2006/relationships/hyperlink" Target="http://www.bancaditalia.it/compiti/stabilita-finanziaria/politica-macroprudenziale/documenti/en_CCyB_2016Q1.pdf?language_id=1" TargetMode="External"/><Relationship Id="rId346" Type="http://schemas.openxmlformats.org/officeDocument/2006/relationships/hyperlink" Target="https://www.hkma.gov.hk/eng/news-and-media/press-releases/2024/10/20241018-3/" TargetMode="External"/><Relationship Id="rId85" Type="http://schemas.openxmlformats.org/officeDocument/2006/relationships/hyperlink" Target="https://www.bi.go.id/en/publikasi/ruang-media/news-release/Pages/sp_204418.aspx" TargetMode="External"/><Relationship Id="rId150" Type="http://schemas.openxmlformats.org/officeDocument/2006/relationships/hyperlink" Target="http://www.cbr.ru/eng/press/pr/?id=33249" TargetMode="External"/><Relationship Id="rId192" Type="http://schemas.openxmlformats.org/officeDocument/2006/relationships/hyperlink" Target="https://www.bde.es/f/webbe/GAP/Secciones/SalaPrensa/NotasInformativas/23/presbe2023-77en.pdf" TargetMode="External"/><Relationship Id="rId206" Type="http://schemas.openxmlformats.org/officeDocument/2006/relationships/hyperlink" Target="http://www.toezicht.dnb.nl/en/7/51-236511.jsp" TargetMode="External"/><Relationship Id="rId248" Type="http://schemas.openxmlformats.org/officeDocument/2006/relationships/hyperlink" Target="https://www.fi.se/sv/publicerat/nyheter/2014/beslut-om-kontracykliskt-buffertvarde-/" TargetMode="External"/><Relationship Id="rId12" Type="http://schemas.openxmlformats.org/officeDocument/2006/relationships/hyperlink" Target="https://www.nbb.be/doc/cp/eng/2016/20161223_bufferrate_2017q1.pdf" TargetMode="External"/><Relationship Id="rId108" Type="http://schemas.openxmlformats.org/officeDocument/2006/relationships/hyperlink" Target="http://data.legilux.public.lu/file/eli-etat-leg-rcsf-2020-06-30-a566-jo-fr-pdf.pdf" TargetMode="External"/><Relationship Id="rId315" Type="http://schemas.openxmlformats.org/officeDocument/2006/relationships/hyperlink" Target="http://www.bancaditalia.it/compiti/stabilita-finanziaria/politica-macroprudenziale/ccyb-4-trim-2018/index.html" TargetMode="External"/><Relationship Id="rId54" Type="http://schemas.openxmlformats.org/officeDocument/2006/relationships/hyperlink" Target="http://www.economie.gouv.fr/hcsf/coussin-fonds-propres-contra-cyclique" TargetMode="External"/><Relationship Id="rId96" Type="http://schemas.openxmlformats.org/officeDocument/2006/relationships/hyperlink" Target="http://www.cssf.lu/fileadmin/files/Lois_reglements/Legislation/RG_CSSF/RCSSF_No17_01eng.pdf" TargetMode="External"/><Relationship Id="rId161" Type="http://schemas.openxmlformats.org/officeDocument/2006/relationships/hyperlink" Target="http://www.bde.es/f/webbde/GAP/Secciones/SalaPrensa/NotasInformativas/15/Arc/Fic/presbe2015_57en.pdf" TargetMode="External"/><Relationship Id="rId217" Type="http://schemas.openxmlformats.org/officeDocument/2006/relationships/hyperlink" Target="https://www.regjeringen.no/no/aktuelt/motsyklisk-kapitalbuffer-uendret/id2480319/" TargetMode="External"/><Relationship Id="rId259" Type="http://schemas.openxmlformats.org/officeDocument/2006/relationships/hyperlink" Target="https://www.bankofengland.co.uk/-/media/boe/files/financial-policy-summary-and-record/2019/july-2019.pdf" TargetMode="External"/><Relationship Id="rId23" Type="http://schemas.openxmlformats.org/officeDocument/2006/relationships/hyperlink" Target="https://www.nbb.be/en/articles/nbb-keeps-ccyb-rate-0-1" TargetMode="External"/><Relationship Id="rId119" Type="http://schemas.openxmlformats.org/officeDocument/2006/relationships/hyperlink" Target="http://www.toezicht.dnb.nl/en/7/51-237232.jsp" TargetMode="External"/><Relationship Id="rId270" Type="http://schemas.openxmlformats.org/officeDocument/2006/relationships/hyperlink" Target="https://www.bankofengland.co.uk/financial-stability-report/2017/november-2017" TargetMode="External"/><Relationship Id="rId326" Type="http://schemas.openxmlformats.org/officeDocument/2006/relationships/hyperlink" Target="https://www.bancaditalia.it/compiti/stabilita-finanziaria/politica-macroprudenziale/ccyb-3-2021/index.html" TargetMode="External"/><Relationship Id="rId65" Type="http://schemas.openxmlformats.org/officeDocument/2006/relationships/hyperlink" Target="http://www.hkma.gov.hk/eng/key-information/press-releases/2015/20150127-4.shtml" TargetMode="External"/><Relationship Id="rId130" Type="http://schemas.openxmlformats.org/officeDocument/2006/relationships/hyperlink" Target="https://www.regjeringen.no/en/historical-archive/solbergs-government/Ministries/fin/press-releases/2021/countercyclical-buffer-increases/id2861445/" TargetMode="External"/><Relationship Id="rId172" Type="http://schemas.openxmlformats.org/officeDocument/2006/relationships/hyperlink" Target="https://www.bde.es/f/webbde/GAP/Secciones/SalaPrensa/NotasInformativas/18/presbe2018_52en.pdf" TargetMode="External"/><Relationship Id="rId228" Type="http://schemas.openxmlformats.org/officeDocument/2006/relationships/hyperlink" Target="https://www.regjeringen.no/en/historical-archive/solbergs-government/Ministries/fin/press-releases/2018/countercyclical-buffer-increases/id2622440/" TargetMode="External"/><Relationship Id="rId281" Type="http://schemas.openxmlformats.org/officeDocument/2006/relationships/hyperlink" Target="https://www.cba.am/Storage/AM/downloads/finstability/Cyclic_2023Q1_Eng.pdf" TargetMode="External"/><Relationship Id="rId337" Type="http://schemas.openxmlformats.org/officeDocument/2006/relationships/hyperlink" Target="https://www.bancaditalia.it/compiti/stabilita-finanziaria/politica-macroprudenziale/ccyb-2-2024/index.html" TargetMode="External"/><Relationship Id="rId34" Type="http://schemas.openxmlformats.org/officeDocument/2006/relationships/hyperlink" Target="https://www.nbb.be/doc/cp/eng/2019/20181228_bufferrate_2019q1.pdf" TargetMode="External"/><Relationship Id="rId76" Type="http://schemas.openxmlformats.org/officeDocument/2006/relationships/hyperlink" Target="https://www.rbi.org.in/Scripts/NotificationUser.aspx?Mode=0&amp;Id=9546" TargetMode="External"/><Relationship Id="rId141" Type="http://schemas.openxmlformats.org/officeDocument/2006/relationships/hyperlink" Target="http://cbr.ru/eng/press/PR/?file=10072018_131300NANT_E2018-07-10T13_12_08.htm" TargetMode="External"/><Relationship Id="rId7" Type="http://schemas.openxmlformats.org/officeDocument/2006/relationships/hyperlink" Target="https://www.apra.gov.au/news-and-publications/apra-issues-annual-update-on-countercyclical-capital-buffer-setting" TargetMode="External"/><Relationship Id="rId183" Type="http://schemas.openxmlformats.org/officeDocument/2006/relationships/hyperlink" Target="https://www.bde.es/f/webbde/GAP/Secciones/SalaPrensa/NotasInformativas/20/presbe2020_102en.pdf" TargetMode="External"/><Relationship Id="rId239" Type="http://schemas.openxmlformats.org/officeDocument/2006/relationships/hyperlink" Target="https://www.bi.go.id/en/publikasi/ruang-media/news-release/Pages/sp_223920.aspx" TargetMode="External"/><Relationship Id="rId250" Type="http://schemas.openxmlformats.org/officeDocument/2006/relationships/hyperlink" Target="https://www.fi.se/en/published/news/2022/2022/the-countercyclical-buffer-rate-will-be-raised/" TargetMode="External"/><Relationship Id="rId292" Type="http://schemas.openxmlformats.org/officeDocument/2006/relationships/hyperlink" Target="https://www.snb.ch/dam/jcr:4cd11f8b-29b7-4867-8965-3ce61f6dc826/ccb_20240213_basel_III_countercyclical_capital_buffer.en.pdf" TargetMode="External"/><Relationship Id="rId306" Type="http://schemas.openxmlformats.org/officeDocument/2006/relationships/hyperlink" Target="http://www.bancaditalia.it/compiti/stabilita-finanziaria/politica-macroprudenziale/ccyb-3-2016/index.html" TargetMode="External"/><Relationship Id="rId45" Type="http://schemas.openxmlformats.org/officeDocument/2006/relationships/hyperlink" Target="http://www.economie.gouv.fr/hcsf/coussin-fonds-propres-contra-cyclique" TargetMode="External"/><Relationship Id="rId87" Type="http://schemas.openxmlformats.org/officeDocument/2006/relationships/hyperlink" Target="https://www.bi.go.id/en/publikasi/ruang-media/news-release/Pages/sp_213719.aspx" TargetMode="External"/><Relationship Id="rId110" Type="http://schemas.openxmlformats.org/officeDocument/2006/relationships/hyperlink" Target="https://data.legilux.public.lu/file/eli-etat-leg-rcsf-2020-12-29-a1093-jo-fr-pdf.pdf" TargetMode="External"/><Relationship Id="rId348" Type="http://schemas.openxmlformats.org/officeDocument/2006/relationships/hyperlink" Target="https://www.fi.se/en/published/news/2025/fi-leaves-the-countercyclical-buffer-rate-unchanged/" TargetMode="External"/><Relationship Id="rId152" Type="http://schemas.openxmlformats.org/officeDocument/2006/relationships/hyperlink" Target="https://www.mas.gov.sg/publications/financial-stability-review/2015/financial-stability-review-2015" TargetMode="External"/><Relationship Id="rId194" Type="http://schemas.openxmlformats.org/officeDocument/2006/relationships/hyperlink" Target="http://www.snb.ch/en/mmr/reference/ccb_20170224_basel_III_countercyclical_capital_buffer/source/ccb_20170224_basel_III_countercyclical_capital_buffer.en.pdf" TargetMode="External"/><Relationship Id="rId208" Type="http://schemas.openxmlformats.org/officeDocument/2006/relationships/hyperlink" Target="http://www.toezicht.dnb.nl/en/7/51-236815.jsp" TargetMode="External"/><Relationship Id="rId261" Type="http://schemas.openxmlformats.org/officeDocument/2006/relationships/hyperlink" Target="https://www.bankofengland.co.uk/financial-stability-report/2018/june-2018" TargetMode="External"/><Relationship Id="rId14" Type="http://schemas.openxmlformats.org/officeDocument/2006/relationships/hyperlink" Target="https://www.bcb.gov.br/estabilidadefinanceira/exibenormativo?tipo=Comunicado&amp;numero=30848" TargetMode="External"/><Relationship Id="rId56" Type="http://schemas.openxmlformats.org/officeDocument/2006/relationships/hyperlink" Target="http://www.economie.gouv.fr/hcsf/coussin-fonds-propres-contra-cyclique" TargetMode="External"/><Relationship Id="rId317" Type="http://schemas.openxmlformats.org/officeDocument/2006/relationships/hyperlink" Target="https://www.bancaditalia.it/compiti/stabilita-finanziaria/politica-macroprudenziale/ccyb-2-2019/index.html" TargetMode="External"/><Relationship Id="rId98" Type="http://schemas.openxmlformats.org/officeDocument/2006/relationships/hyperlink" Target="http://www.cssf.lu/fileadmin/files/Lois_reglements/Legislation/RG_CSSF/RCSSF_No17-03.pdf" TargetMode="External"/><Relationship Id="rId121" Type="http://schemas.openxmlformats.org/officeDocument/2006/relationships/hyperlink" Target="https://www.toezicht.dnb.nl/en/7/51-237444.jsp" TargetMode="External"/><Relationship Id="rId163" Type="http://schemas.openxmlformats.org/officeDocument/2006/relationships/hyperlink" Target="http://www.bde.es/f/webbde/GAP/Secciones/SalaPrensa/NotasInformativas/16/Arc/Fic/presbe2016_28en.pdf" TargetMode="External"/><Relationship Id="rId219" Type="http://schemas.openxmlformats.org/officeDocument/2006/relationships/hyperlink" Target="https://www.regjeringen.no/en/aktuelt/countercyclical-buffer-unchanged3/id2511950/" TargetMode="External"/><Relationship Id="rId230" Type="http://schemas.openxmlformats.org/officeDocument/2006/relationships/hyperlink" Target="https://www.norges-bank.no/en/news-events/news-publications/Press-releases/2022/2022-06-23-ccb/" TargetMode="External"/><Relationship Id="rId251" Type="http://schemas.openxmlformats.org/officeDocument/2006/relationships/hyperlink" Target="https://www.fi.se/sv/publicerat/nyheter/2015/Forslag-till-andring-av-foreskrifter-om-kontracyklisk-kapitalbuffert/" TargetMode="External"/><Relationship Id="rId25" Type="http://schemas.openxmlformats.org/officeDocument/2006/relationships/hyperlink" Target="https://www.nbb.be/doc/cp/eng/2020/200630_bufferrate_2020q3.pdf" TargetMode="External"/><Relationship Id="rId46" Type="http://schemas.openxmlformats.org/officeDocument/2006/relationships/hyperlink" Target="http://www.economie.gouv.fr/hcsf/coussin-fonds-propres-contra-cyclique" TargetMode="External"/><Relationship Id="rId67" Type="http://schemas.openxmlformats.org/officeDocument/2006/relationships/hyperlink" Target="http://www.hkma.gov.hk/eng/key-information/press-releases/2017/20170127-8.shtml" TargetMode="External"/><Relationship Id="rId272" Type="http://schemas.openxmlformats.org/officeDocument/2006/relationships/hyperlink" Target="https://www.cnb.cz/en/financial-stability/cnb-board-decision/CNB-Board-decision-on-setting-the-countercyclical-capital-buffer-rate-1583419860000/" TargetMode="External"/><Relationship Id="rId293" Type="http://schemas.openxmlformats.org/officeDocument/2006/relationships/hyperlink" Target="https://www.fi.se/en/published/news/2024/fi-leaves-the-countercyclical-buffer-rate-unchanged/" TargetMode="External"/><Relationship Id="rId307" Type="http://schemas.openxmlformats.org/officeDocument/2006/relationships/hyperlink" Target="http://www.bancaditalia.it/compiti/stabilita-finanziaria/politica-macroprudenziale/ccyb-4-2016-/index.html" TargetMode="External"/><Relationship Id="rId328" Type="http://schemas.openxmlformats.org/officeDocument/2006/relationships/hyperlink" Target="https://www.bancaditalia.it/compiti/stabilita-finanziaria/politica-macroprudenziale/ccyb-1-2022/index.html" TargetMode="External"/><Relationship Id="rId349" Type="http://schemas.openxmlformats.org/officeDocument/2006/relationships/hyperlink" Target="https://www.fi.se/en/published/news/2025/fi-leaves-the-countercyclical-buffer-rate-unchanged2/" TargetMode="External"/><Relationship Id="rId88" Type="http://schemas.openxmlformats.org/officeDocument/2006/relationships/hyperlink" Target="http://www.fsa.go.jp/news/27/syouken/20151126-1.html" TargetMode="External"/><Relationship Id="rId111" Type="http://schemas.openxmlformats.org/officeDocument/2006/relationships/hyperlink" Target="https://data.legilux.public.lu/file/eli-etat-leg-rcsf-2021-03-31-a273-jo-fr-pdf.pdf" TargetMode="External"/><Relationship Id="rId132" Type="http://schemas.openxmlformats.org/officeDocument/2006/relationships/hyperlink" Target="http://cbr.ru/eng/press/PR.aspx?file=11012016_125758eng2016-01-11T12_33_35.htm" TargetMode="External"/><Relationship Id="rId153" Type="http://schemas.openxmlformats.org/officeDocument/2006/relationships/hyperlink" Target="https://www.mas.gov.sg/publications/financial-stability-review/2016/financial-stability-review-2016" TargetMode="External"/><Relationship Id="rId174" Type="http://schemas.openxmlformats.org/officeDocument/2006/relationships/hyperlink" Target="https://www.bde.es/f/webbde/GAP/Secciones/SalaPrensa/NotasInformativas/19/presbe2019_14en.pdf" TargetMode="External"/><Relationship Id="rId195" Type="http://schemas.openxmlformats.org/officeDocument/2006/relationships/hyperlink" Target="https://www.snb.ch/en/mmr/reference/ccb_20180228_basel_III_countercyclical_capital_buffer/source/ccb_20180228_basel_III_countercyclical_capital_buffer.en.pdf" TargetMode="External"/><Relationship Id="rId209" Type="http://schemas.openxmlformats.org/officeDocument/2006/relationships/hyperlink" Target="http://www.toezicht.dnb.nl/en/7/51-237087.jsp" TargetMode="External"/><Relationship Id="rId220" Type="http://schemas.openxmlformats.org/officeDocument/2006/relationships/hyperlink" Target="https://www.regjeringen.no/en/aktuelt/countercyclical-buffer-increases/id2524266/" TargetMode="External"/><Relationship Id="rId241" Type="http://schemas.openxmlformats.org/officeDocument/2006/relationships/hyperlink" Target="https://www.bi.go.id/en/publikasi/ruang-media/news-release/Pages/sp_2310521.aspx" TargetMode="External"/><Relationship Id="rId15" Type="http://schemas.openxmlformats.org/officeDocument/2006/relationships/hyperlink" Target="https://www.nbb.be/doc/cp/eng/2017/20170628_bufferrate_2017q3.pdf" TargetMode="External"/><Relationship Id="rId36" Type="http://schemas.openxmlformats.org/officeDocument/2006/relationships/hyperlink" Target="https://www.nbb.be/doc/cp/eng/2019/20190628_bufferrate_2019q3.pdf" TargetMode="External"/><Relationship Id="rId57" Type="http://schemas.openxmlformats.org/officeDocument/2006/relationships/hyperlink" Target="http://www.bafin.de/SharedDocs/Veroeffentlichungen/DE/Meldung/2015/meldung_151215_antizyklischer_kapitalpuffer.html" TargetMode="External"/><Relationship Id="rId262" Type="http://schemas.openxmlformats.org/officeDocument/2006/relationships/hyperlink" Target="https://www.bankofengland.co.uk/statement/fpc/2018/financial-policy-committee-statement-october-2018" TargetMode="External"/><Relationship Id="rId283" Type="http://schemas.openxmlformats.org/officeDocument/2006/relationships/hyperlink" Target="https://www.cba.am/Storage/EN/finstability/Countercyclical-Capital-%20Buffer-II-2022.pdf" TargetMode="External"/><Relationship Id="rId318" Type="http://schemas.openxmlformats.org/officeDocument/2006/relationships/hyperlink" Target="https://www.bancaditalia.it/compiti/stabilita-finanziaria/politica-macroprudenziale/ccyb-3-2019/index.html" TargetMode="External"/><Relationship Id="rId339" Type="http://schemas.openxmlformats.org/officeDocument/2006/relationships/hyperlink" Target="https://www.cba.am/Storage/AM/downloads/finstability/Cyclic_2024Q1_Eng.pdf" TargetMode="External"/><Relationship Id="rId78" Type="http://schemas.openxmlformats.org/officeDocument/2006/relationships/hyperlink" Target="https://rbi.org.in/Scripts/BS_PressReleaseDisplay.aspx?prid=36654" TargetMode="External"/><Relationship Id="rId99" Type="http://schemas.openxmlformats.org/officeDocument/2006/relationships/hyperlink" Target="http://www.cssf.lu/fileadmin/files/Lois_reglements/Legislation/RG_CSSF/RCSSF_No17-05.pdf" TargetMode="External"/><Relationship Id="rId101" Type="http://schemas.openxmlformats.org/officeDocument/2006/relationships/hyperlink" Target="http://data.legilux.public.lu/file/eli-etat-leg-rcsf-2018-06-25-a554-jo-fr-pdf.pdf" TargetMode="External"/><Relationship Id="rId122" Type="http://schemas.openxmlformats.org/officeDocument/2006/relationships/hyperlink" Target="https://www.toezicht.dnb.nl/en/7/50-237581.jsp" TargetMode="External"/><Relationship Id="rId143" Type="http://schemas.openxmlformats.org/officeDocument/2006/relationships/hyperlink" Target="http://cbr.ru/eng/press/PR/?file=27122018_164749NANT_E2018-12-27T16_47_02.htm" TargetMode="External"/><Relationship Id="rId164" Type="http://schemas.openxmlformats.org/officeDocument/2006/relationships/hyperlink" Target="http://www.bde.es/f/webbde/GAP/Secciones/SalaPrensa/NotasInformativas/16/Arc/Fic/presbe2016_42en.pdf" TargetMode="External"/><Relationship Id="rId185" Type="http://schemas.openxmlformats.org/officeDocument/2006/relationships/hyperlink" Target="https://www.bde.es/bde/en/areas/estabilidad/herramientas-macroprudenciales/colchon-de-capital-anticiclico/fijacion_del_po_abd79f06544b261.html" TargetMode="External"/><Relationship Id="rId350" Type="http://schemas.openxmlformats.org/officeDocument/2006/relationships/hyperlink" Target="https://www.bde.es/f/webbe/GAP/Secciones/SalaPrensa/NotasInformativas/25/presbe2025-90en.pdf" TargetMode="External"/><Relationship Id="rId9" Type="http://schemas.openxmlformats.org/officeDocument/2006/relationships/hyperlink" Target="https://www.bcb.gov.br/ingles/norms/brprudential/Circular3769.pdf" TargetMode="External"/><Relationship Id="rId210" Type="http://schemas.openxmlformats.org/officeDocument/2006/relationships/hyperlink" Target="http://www.regjeringen.no/en/dep/fin/press-center/press-releases/2014/Countercyclical-buffer-unchanged1.html?id=764636" TargetMode="External"/><Relationship Id="rId26" Type="http://schemas.openxmlformats.org/officeDocument/2006/relationships/hyperlink" Target="https://www.nbb.be/doc/cp/eng/2020/20200327_bufferrate_2020q2.pdf" TargetMode="External"/><Relationship Id="rId231" Type="http://schemas.openxmlformats.org/officeDocument/2006/relationships/hyperlink" Target="https://www.norges-bank.no/en/news-events/news-publications/Press-releases/2022/2022-09-22-ccb/" TargetMode="External"/><Relationship Id="rId252" Type="http://schemas.openxmlformats.org/officeDocument/2006/relationships/hyperlink" Target="https://www.fi.se/sv/publicerat/nyheter/2016/Forslag-till-andring-av-foreskrifter-om-kontracyklisk-kapitalbuffert-/" TargetMode="External"/><Relationship Id="rId273" Type="http://schemas.openxmlformats.org/officeDocument/2006/relationships/hyperlink" Target="https://www.cnb.cz/en/financial-stability/macroprudential-policy/the-countercyclical-capital-buffer/provision-of-a-general-nature-on-setting-the-countercyclical-capital-buffer-rate/Provision-of-a-general-nature-II-2018/" TargetMode="External"/><Relationship Id="rId294" Type="http://schemas.openxmlformats.org/officeDocument/2006/relationships/hyperlink" Target="https://www.bde.es/f/webbe/GAP/Secciones/SalaPrensa/NotasInformativas/24/presbe2024-18en.pdf" TargetMode="External"/><Relationship Id="rId308" Type="http://schemas.openxmlformats.org/officeDocument/2006/relationships/hyperlink" Target="http://www.bancaditalia.it/compiti/stabilita-finanziaria/politica-macroprudenziale/ccyb-1-2017/index.html" TargetMode="External"/><Relationship Id="rId329" Type="http://schemas.openxmlformats.org/officeDocument/2006/relationships/hyperlink" Target="https://www.bancaditalia.it/compiti/stabilita-finanziaria/politica-macroprudenziale/ccyb-2-2022/index.html" TargetMode="External"/><Relationship Id="rId47" Type="http://schemas.openxmlformats.org/officeDocument/2006/relationships/hyperlink" Target="http://www.economie.gouv.fr/hcsf/coussin-fonds-propres-contra-cyclique" TargetMode="External"/><Relationship Id="rId68" Type="http://schemas.openxmlformats.org/officeDocument/2006/relationships/hyperlink" Target="http://www.hkma.gov.hk/eng/key-information/press-releases/2018/20180110-4.shtml" TargetMode="External"/><Relationship Id="rId89" Type="http://schemas.openxmlformats.org/officeDocument/2006/relationships/hyperlink" Target="https://www.fsc.go.kr/eng/pr010101/22130" TargetMode="External"/><Relationship Id="rId112" Type="http://schemas.openxmlformats.org/officeDocument/2006/relationships/hyperlink" Target="https://www.cssf.lu/fr/Document/reglement-cssf-n-21-02-du-30-juin-2021/" TargetMode="External"/><Relationship Id="rId133" Type="http://schemas.openxmlformats.org/officeDocument/2006/relationships/hyperlink" Target="http://www.cbr.ru/eng/press/PR.aspx?file=25022016_095305eng2016-02-25T09_53_57.htm" TargetMode="External"/><Relationship Id="rId154" Type="http://schemas.openxmlformats.org/officeDocument/2006/relationships/hyperlink" Target="https://www.mas.gov.sg/publications/financial-stability-review/2017/financial-stability-review-2017" TargetMode="External"/><Relationship Id="rId175" Type="http://schemas.openxmlformats.org/officeDocument/2006/relationships/hyperlink" Target="https://www.bde.es/f/webbde/GAP/Secciones/SalaPrensa/NotasInformativas/19/presbe2019_38en.pdf" TargetMode="External"/><Relationship Id="rId340" Type="http://schemas.openxmlformats.org/officeDocument/2006/relationships/hyperlink" Target="https://www.cnb.cz/en/financial-stability/cnb-board-decision/CNB-Board-decision-on-financial-stability-1717681500000/" TargetMode="External"/><Relationship Id="rId196" Type="http://schemas.openxmlformats.org/officeDocument/2006/relationships/hyperlink" Target="https://www.snb.ch/en/mmr/reference/ccb_20190207_basel_III_countercyclical_capital_buffer/source/ccb_20190207_basel_III_countercyclical_capital_buffer.en.pdf" TargetMode="External"/><Relationship Id="rId200" Type="http://schemas.openxmlformats.org/officeDocument/2006/relationships/hyperlink" Target="http://www.federalreserve.gov/newsevents/press/bcreg/20161024a.htm" TargetMode="External"/><Relationship Id="rId16" Type="http://schemas.openxmlformats.org/officeDocument/2006/relationships/hyperlink" Target="https://www.bcb.gov.br/estabilidadefinanceira/exibenormativo?tipo=Comunicado&amp;numero=31188" TargetMode="External"/><Relationship Id="rId221" Type="http://schemas.openxmlformats.org/officeDocument/2006/relationships/hyperlink" Target="https://www.regjeringen.no/en/aktuelt/countercyclical-buffer-unchanged/id2543692/" TargetMode="External"/><Relationship Id="rId242" Type="http://schemas.openxmlformats.org/officeDocument/2006/relationships/hyperlink" Target="https://www.bi.go.id/en/publikasi/ruang-media/news-release/Pages/sp_2326821.aspx" TargetMode="External"/><Relationship Id="rId263" Type="http://schemas.openxmlformats.org/officeDocument/2006/relationships/hyperlink" Target="https://www.bankofengland.co.uk/financial-stability-report/2018/november-2018" TargetMode="External"/><Relationship Id="rId284" Type="http://schemas.openxmlformats.org/officeDocument/2006/relationships/hyperlink" Target="https://www.cba.am/Storage/EN/finstability/Cyclic_2023Q3ENG.pdf" TargetMode="External"/><Relationship Id="rId319" Type="http://schemas.openxmlformats.org/officeDocument/2006/relationships/hyperlink" Target="https://www.bancaditalia.it/compiti/stabilita-finanziaria/politica-macroprudenziale/ccyb-4-2019/index.html" TargetMode="External"/><Relationship Id="rId37" Type="http://schemas.openxmlformats.org/officeDocument/2006/relationships/hyperlink" Target="https://www.nbb.be/doc/cp/eng/2019/20190916_bufferrate_2019q4.pdf" TargetMode="External"/><Relationship Id="rId58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79" Type="http://schemas.openxmlformats.org/officeDocument/2006/relationships/hyperlink" Target="https://rbi.org.in/Scripts/BS_PressReleaseDisplay.aspx?prid=40071" TargetMode="External"/><Relationship Id="rId102" Type="http://schemas.openxmlformats.org/officeDocument/2006/relationships/hyperlink" Target="http://data.legilux.public.lu/file/eli-etat-leg-rcsf-2018-09-28-a922-jo-fr-pdf.pdf" TargetMode="External"/><Relationship Id="rId123" Type="http://schemas.openxmlformats.org/officeDocument/2006/relationships/hyperlink" Target="https://www.dnb.nl/en/sector-news/2022/dnb-increases-countercyclical-capital-buffer-to-1-may-2022/" TargetMode="External"/><Relationship Id="rId144" Type="http://schemas.openxmlformats.org/officeDocument/2006/relationships/hyperlink" Target="http://cbr.ru/eng/press/PR/?file=30082019_173454NANT_E2019-08-30T17_23_12.htm" TargetMode="External"/><Relationship Id="rId330" Type="http://schemas.openxmlformats.org/officeDocument/2006/relationships/hyperlink" Target="https://www.bancaditalia.it/compiti/stabilita-finanziaria/politica-macroprudenziale/ccyb-3-2022/index.html" TargetMode="External"/><Relationship Id="rId90" Type="http://schemas.openxmlformats.org/officeDocument/2006/relationships/hyperlink" Target="https://www.fsc.go.kr/eng/pr010101/80048" TargetMode="External"/><Relationship Id="rId165" Type="http://schemas.openxmlformats.org/officeDocument/2006/relationships/hyperlink" Target="http://www.bde.es/f/webbde/GAP/Secciones/SalaPrensa/ComunicadosBCE/NotasInformativasBCE/16/Arc/Fic/presbe2016_57en.pdf" TargetMode="External"/><Relationship Id="rId186" Type="http://schemas.openxmlformats.org/officeDocument/2006/relationships/hyperlink" Target="https://www.bde.es/bde/en/areas/estabilidad/herramientas-macroprudenciales/colchon-de-capital-anticiclico/fijacion_del_po_abd79f06544b261.html" TargetMode="External"/><Relationship Id="rId351" Type="http://schemas.openxmlformats.org/officeDocument/2006/relationships/hyperlink" Target="https://rulebook.sama.gov.sa/en/update-countercyclical-capital-buffer-ccyb-rate" TargetMode="External"/><Relationship Id="rId211" Type="http://schemas.openxmlformats.org/officeDocument/2006/relationships/hyperlink" Target="http://www.regjeringen.no/en/dep/fin/press-center/press-releases/2014/Countercyclical-buffer-unchanged2.html?id=768031" TargetMode="External"/><Relationship Id="rId232" Type="http://schemas.openxmlformats.org/officeDocument/2006/relationships/hyperlink" Target="https://www.norges-bank.no/en/news-events/news-publications/Press-releases/2022/2022-12-15-ccb/" TargetMode="External"/><Relationship Id="rId253" Type="http://schemas.openxmlformats.org/officeDocument/2006/relationships/hyperlink" Target="https://www.fi.se/en/published/news/2018/fi-raises-the-countercyclical-buffer-rate/" TargetMode="External"/><Relationship Id="rId274" Type="http://schemas.openxmlformats.org/officeDocument/2006/relationships/hyperlink" Target="https://www.cnb.cz/en/financial-stability/cnb-board-decision/CNB-Board-decision-on-financial-stability-1685627400000/" TargetMode="External"/><Relationship Id="rId295" Type="http://schemas.openxmlformats.org/officeDocument/2006/relationships/hyperlink" Target="https://www.nbb.be/en/articles/national-bank-belgium-confirms-previous-decisions-countercyclical-capital-buffer-credit-0" TargetMode="External"/><Relationship Id="rId309" Type="http://schemas.openxmlformats.org/officeDocument/2006/relationships/hyperlink" Target="http://www.bancaditalia.it/compiti/stabilita-finanziaria/politica-macroprudenziale/ccyb-2-2017/index.html" TargetMode="External"/><Relationship Id="rId27" Type="http://schemas.openxmlformats.org/officeDocument/2006/relationships/hyperlink" Target="https://www.nbb.be/doc/cp/eng/2018/20180329_bufferrate_2018q2.pdf" TargetMode="External"/><Relationship Id="rId48" Type="http://schemas.openxmlformats.org/officeDocument/2006/relationships/hyperlink" Target="http://www.economie.gouv.fr/hcsf/coussin-fonds-propres-contra-cyclique" TargetMode="External"/><Relationship Id="rId69" Type="http://schemas.openxmlformats.org/officeDocument/2006/relationships/hyperlink" Target="https://www.hkma.gov.hk/eng/key-information/press-releases/2019/20190416-4.shtml" TargetMode="External"/><Relationship Id="rId113" Type="http://schemas.openxmlformats.org/officeDocument/2006/relationships/hyperlink" Target="https://data.legilux.public.lu/file/eli-etat-leg-rcsf-2022-03-31-a153-jo-fr-pdf.pdf" TargetMode="External"/><Relationship Id="rId134" Type="http://schemas.openxmlformats.org/officeDocument/2006/relationships/hyperlink" Target="http://www.cbr.ru/eng/press/PR.aspx?file=03062016_170908eng2016-06-03T17_08_34.htm" TargetMode="External"/><Relationship Id="rId320" Type="http://schemas.openxmlformats.org/officeDocument/2006/relationships/hyperlink" Target="https://www.bancaditalia.it/compiti/stabilita-finanziaria/politica-macroprudenziale/ccyb-1-2020/index.html" TargetMode="External"/><Relationship Id="rId80" Type="http://schemas.openxmlformats.org/officeDocument/2006/relationships/hyperlink" Target="https://rbi.org.in/Scripts/BS_PressReleaseDisplay.aspx?prid=43574" TargetMode="External"/><Relationship Id="rId155" Type="http://schemas.openxmlformats.org/officeDocument/2006/relationships/hyperlink" Target="https://www.mas.gov.sg/publications/financial-stability-review/2018/financial-stability-review-2018" TargetMode="External"/><Relationship Id="rId176" Type="http://schemas.openxmlformats.org/officeDocument/2006/relationships/hyperlink" Target="https://www.bde.es/f/webbde/GAP/Secciones/SalaPrensa/NotasInformativas/19/presbe2019_62en.pdf" TargetMode="External"/><Relationship Id="rId197" Type="http://schemas.openxmlformats.org/officeDocument/2006/relationships/hyperlink" Target="https://www.snb.ch/en/mmr/reference/ccb_20200207_basel_III_countercyclical_capital_buffer/source/ccb_20200207_basel_III_countercyclical_capital_buffer.en.pdf" TargetMode="External"/><Relationship Id="rId341" Type="http://schemas.openxmlformats.org/officeDocument/2006/relationships/hyperlink" Target="https://www.cnb.cz/en/financial-stability/cnb-board-decision/CNB-Board-decision-on-setting-the-countercyclical-capital-buffer-rate-1709822700000/" TargetMode="External"/><Relationship Id="rId201" Type="http://schemas.openxmlformats.org/officeDocument/2006/relationships/hyperlink" Target="http://www.toezicht.dnb.nl/en/2/51-234733.jsp" TargetMode="External"/><Relationship Id="rId222" Type="http://schemas.openxmlformats.org/officeDocument/2006/relationships/hyperlink" Target="https://www.regjeringen.no/en/aktuelt/countercyclical-buffer-unchanged2/id2558509/" TargetMode="External"/><Relationship Id="rId243" Type="http://schemas.openxmlformats.org/officeDocument/2006/relationships/hyperlink" Target="https://www.bi.go.id/en/publikasi/ruang-media/news-release/Pages/sp_2410822.aspx" TargetMode="External"/><Relationship Id="rId264" Type="http://schemas.openxmlformats.org/officeDocument/2006/relationships/hyperlink" Target="https://www.bankofengland.co.uk/-/media/boe/files/financial-policy-summary-and-record/2019/march-2019.pdf" TargetMode="External"/><Relationship Id="rId285" Type="http://schemas.openxmlformats.org/officeDocument/2006/relationships/hyperlink" Target="https://www.bsp.gov.ph/SitePages/MediaAndResearch/MediaDisp.aspx?ItemId=4785" TargetMode="External"/><Relationship Id="rId17" Type="http://schemas.openxmlformats.org/officeDocument/2006/relationships/hyperlink" Target="https://www.nbb.be/doc/cp/eng/2017/20170928_bufferrate_2017q4.pdf" TargetMode="External"/><Relationship Id="rId38" Type="http://schemas.openxmlformats.org/officeDocument/2006/relationships/hyperlink" Target="https://www.osfi-bsif.gc.ca/Eng/fi-if/rg-ro/gdn-ort/gl-ld/Pages/CAR22_chpt1.aspx" TargetMode="External"/><Relationship Id="rId59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103" Type="http://schemas.openxmlformats.org/officeDocument/2006/relationships/hyperlink" Target="http://data.legilux.public.lu/file/eli-etat-leg-rcsf-2018-12-31-a1200-jo-fr-pdf.pdf" TargetMode="External"/><Relationship Id="rId124" Type="http://schemas.openxmlformats.org/officeDocument/2006/relationships/hyperlink" Target="https://www.dnb.nl/en/sector-news/supervision-2023/dnb-raises-countercyclical-capital-buffer-ccyb-from-1-0-to-2-0/" TargetMode="External"/><Relationship Id="rId310" Type="http://schemas.openxmlformats.org/officeDocument/2006/relationships/hyperlink" Target="http://www.bancaditalia.it/compiti/stabilita-finanziaria/politica-macroprudenziale/ccyb-2017-3/index.html" TargetMode="External"/><Relationship Id="rId70" Type="http://schemas.openxmlformats.org/officeDocument/2006/relationships/hyperlink" Target="https://www.hkma.gov.hk/eng/key-information/press-releases/2019/20190709-4.shtml" TargetMode="External"/><Relationship Id="rId91" Type="http://schemas.openxmlformats.org/officeDocument/2006/relationships/hyperlink" Target="http://www.cssf.lu/fileadmin/files/Lois_reglements/Legislation/RG_CSSF/RCSSF_No15-04.pdf" TargetMode="External"/><Relationship Id="rId145" Type="http://schemas.openxmlformats.org/officeDocument/2006/relationships/hyperlink" Target="http://cbr.ru/eng/press/pr/?file=20122019_100852NANT_E2019-12-20T10_07_40.htm" TargetMode="External"/><Relationship Id="rId166" Type="http://schemas.openxmlformats.org/officeDocument/2006/relationships/hyperlink" Target="http://www.bde.es/f/webbde/GAP/Secciones/SalaPrensa/NotasInformativas/17/presbe2017_19en.pdf" TargetMode="External"/><Relationship Id="rId187" Type="http://schemas.openxmlformats.org/officeDocument/2006/relationships/hyperlink" Target="https://www.bde.es/f/webbde/GAP/Secciones/SalaPrensa/NotasInformativas/22/presbe2022_53en.pdf" TargetMode="External"/><Relationship Id="rId331" Type="http://schemas.openxmlformats.org/officeDocument/2006/relationships/hyperlink" Target="https://www.bancaditalia.it/compiti/stabilita-finanziaria/politica-macroprudenziale/ccyb-4-2022/index.html" TargetMode="External"/><Relationship Id="rId352" Type="http://schemas.openxmlformats.org/officeDocument/2006/relationships/hyperlink" Target="https://www.fi.se/en/published/news/2025/fi-leaves-the-countercyclical-buffer-rate-unchanged3/" TargetMode="External"/><Relationship Id="rId1" Type="http://schemas.openxmlformats.org/officeDocument/2006/relationships/hyperlink" Target="https://www.bcra.gob.ar/Pdfs/comytexord/A5938.pdf" TargetMode="External"/><Relationship Id="rId212" Type="http://schemas.openxmlformats.org/officeDocument/2006/relationships/hyperlink" Target="https://www.regjeringen.no/en/whatsnew/news-and-press-releases/id2006120/" TargetMode="External"/><Relationship Id="rId233" Type="http://schemas.openxmlformats.org/officeDocument/2006/relationships/hyperlink" Target="https://www.norges-bank.no/en/news-events/news-publications/News-items/2023/2023-01-19-ccb/" TargetMode="External"/><Relationship Id="rId254" Type="http://schemas.openxmlformats.org/officeDocument/2006/relationships/hyperlink" Target="https://www.bankofengland.co.uk/financial-policy-summary-and-record/2021/december-2021" TargetMode="External"/><Relationship Id="rId28" Type="http://schemas.openxmlformats.org/officeDocument/2006/relationships/hyperlink" Target="https://www.bcb.gov.br/estabilidadefinanceira/exibenormativo?tipo=Comunicado&amp;numero=32139" TargetMode="External"/><Relationship Id="rId49" Type="http://schemas.openxmlformats.org/officeDocument/2006/relationships/hyperlink" Target="http://www.economie.gouv.fr/hcsf/coussin-fonds-propres-contra-cyclique" TargetMode="External"/><Relationship Id="rId114" Type="http://schemas.openxmlformats.org/officeDocument/2006/relationships/hyperlink" Target="http://data.legilux.public.lu/eli/etat/leg/rcsf/2022/06/30/a329/jo" TargetMode="External"/><Relationship Id="rId275" Type="http://schemas.openxmlformats.org/officeDocument/2006/relationships/hyperlink" Target="https://www.cba.am/EN/pmessagesannouncements/Cyclic%20buffer%20II.2019.pdf" TargetMode="External"/><Relationship Id="rId296" Type="http://schemas.openxmlformats.org/officeDocument/2006/relationships/hyperlink" Target="https://www.cssf.lu/fr/Document/reglement-cssf-n-24-03-du-28-mars-2024/" TargetMode="External"/><Relationship Id="rId300" Type="http://schemas.openxmlformats.org/officeDocument/2006/relationships/hyperlink" Target="https://www.bde.es/f/webbe/GAP/Secciones/SalaPrensa/NotasInformativas/24/presbe2024-52en.pdf" TargetMode="External"/><Relationship Id="rId60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1" Type="http://schemas.openxmlformats.org/officeDocument/2006/relationships/hyperlink" Target="https://www.bi.go.id/en/publikasi/ruang-media/news-release/Pages/sp_179715.aspx" TargetMode="External"/><Relationship Id="rId135" Type="http://schemas.openxmlformats.org/officeDocument/2006/relationships/hyperlink" Target="http://cbr.ru/eng/press/PR.aspx?file=29092016_170049NANT_E2016-09-29T17_00_03.htm" TargetMode="External"/><Relationship Id="rId156" Type="http://schemas.openxmlformats.org/officeDocument/2006/relationships/hyperlink" Target="https://www.mas.gov.sg/publications/financial-stability-review/2020/financial-stability-review-2020" TargetMode="External"/><Relationship Id="rId177" Type="http://schemas.openxmlformats.org/officeDocument/2006/relationships/hyperlink" Target="https://www.bde.es/f/webbde/GAP/Secciones/SalaPrensa/NotasInformativas/19/presbe2019_80en.pdf" TargetMode="External"/><Relationship Id="rId198" Type="http://schemas.openxmlformats.org/officeDocument/2006/relationships/hyperlink" Target="https://www.snb.ch/en/mmr/reference/ccb_20230221_basel_III_countercyclical_capital_buffer/source/ccb_20230221_basel_III_countercyclical_capital_buffer.en.pdf" TargetMode="External"/><Relationship Id="rId321" Type="http://schemas.openxmlformats.org/officeDocument/2006/relationships/hyperlink" Target="https://www.bancaditalia.it/compiti/stabilita-finanziaria/politica-macroprudenziale/ccyb-2-2020/index.html" TargetMode="External"/><Relationship Id="rId342" Type="http://schemas.openxmlformats.org/officeDocument/2006/relationships/hyperlink" Target="https://systemicriskcouncil.dk/news/2024/june/press-release-after-45-meeting" TargetMode="External"/><Relationship Id="rId202" Type="http://schemas.openxmlformats.org/officeDocument/2006/relationships/hyperlink" Target="http://www.toezicht.dnb.nl/en/2/51-234733.jsp" TargetMode="External"/><Relationship Id="rId223" Type="http://schemas.openxmlformats.org/officeDocument/2006/relationships/hyperlink" Target="https://www.regjeringen.no/en/aktuelt/countercyclical-buffer-unchanged3/id2572030/" TargetMode="External"/><Relationship Id="rId244" Type="http://schemas.openxmlformats.org/officeDocument/2006/relationships/hyperlink" Target="https://www.bi.go.id/en/publikasi/ruang-media/news-release/Pages/sp_2428522.aspx" TargetMode="External"/><Relationship Id="rId18" Type="http://schemas.openxmlformats.org/officeDocument/2006/relationships/hyperlink" Target="https://www.bcb.gov.br/estabilidadefinanceira/exibenormativo?tipo=Comunicado&amp;numero=31478" TargetMode="External"/><Relationship Id="rId39" Type="http://schemas.openxmlformats.org/officeDocument/2006/relationships/hyperlink" Target="http://www.pbc.gov.cn/en/3688110/3688172/4048269/4106897/index.html" TargetMode="External"/><Relationship Id="rId265" Type="http://schemas.openxmlformats.org/officeDocument/2006/relationships/hyperlink" Target="https://www.bankofengland.co.uk/financial-stability-report/2014/june-2014" TargetMode="External"/><Relationship Id="rId286" Type="http://schemas.openxmlformats.org/officeDocument/2006/relationships/hyperlink" Target="https://www.bcentral.cl/documents/33528/3536981/Comunicado_RPF_Nov23.pdf/118f69fc-d2c3-062d-4825-5983adefee47?version=1.0&amp;t=1699379157556" TargetMode="External"/><Relationship Id="rId50" Type="http://schemas.openxmlformats.org/officeDocument/2006/relationships/hyperlink" Target="https://www.economie.gouv.fr/files/files/directions_services/hcsf/HCSF_2022-09-15_PressRelease_eng.pdf" TargetMode="External"/><Relationship Id="rId104" Type="http://schemas.openxmlformats.org/officeDocument/2006/relationships/hyperlink" Target="http://data.legilux.public.lu/file/eli-etat-leg-rcsf-2019-06-28-a448-jo-fr-pdf.pdf" TargetMode="External"/><Relationship Id="rId125" Type="http://schemas.openxmlformats.org/officeDocument/2006/relationships/hyperlink" Target="https://www.regjeringen.no/en/aktuelt/countercyclical-buffer-at-1-pct/id747825/" TargetMode="External"/><Relationship Id="rId146" Type="http://schemas.openxmlformats.org/officeDocument/2006/relationships/hyperlink" Target="http://www.cbr.ru/eng/press/pr/?file=25062020_091852NANT_E2020-06-25T09_18_09.htm" TargetMode="External"/><Relationship Id="rId167" Type="http://schemas.openxmlformats.org/officeDocument/2006/relationships/hyperlink" Target="http://www.bde.es/f/webbde/GAP/Secciones/SalaPrensa/NotasInformativas/17/presbe2017_35en.pdf" TargetMode="External"/><Relationship Id="rId188" Type="http://schemas.openxmlformats.org/officeDocument/2006/relationships/hyperlink" Target="https://www.bde.es/f/webbde/GAP/Secciones/SalaPrensa/NotasInformativas/22/presbe2022_80en.pdf&#160;" TargetMode="External"/><Relationship Id="rId311" Type="http://schemas.openxmlformats.org/officeDocument/2006/relationships/hyperlink" Target="http://www.bancaditalia.it/compiti/stabilita-finanziaria/politica-macroprudenziale/ccyb-4-2017/index.html" TargetMode="External"/><Relationship Id="rId332" Type="http://schemas.openxmlformats.org/officeDocument/2006/relationships/hyperlink" Target="https://www.bancaditalia.it/compiti/stabilita-finanziaria/politica-macroprudenziale/ccyb-1-2023/index.html" TargetMode="External"/><Relationship Id="rId353" Type="http://schemas.openxmlformats.org/officeDocument/2006/relationships/hyperlink" Target="https://www.resbank.co.za/en/home/publications/publication-detail-pages/prudential-authority/pa-deposit-takers/banks-directives/2024/d6-2024-positive-cycle-neutral-countercyclical-capital-buffer" TargetMode="External"/><Relationship Id="rId71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2" Type="http://schemas.openxmlformats.org/officeDocument/2006/relationships/hyperlink" Target="http://www.cssf.lu/fileadmin/files/Lois_reglements/Legislation/RG_CSSF/RCSSF_No16-02.pdf" TargetMode="External"/><Relationship Id="rId213" Type="http://schemas.openxmlformats.org/officeDocument/2006/relationships/hyperlink" Target="https://www.regjeringen.no/en/aktuelt/motsyklisk-kapitalbufferkrav-uendret/id2356320/" TargetMode="External"/><Relationship Id="rId234" Type="http://schemas.openxmlformats.org/officeDocument/2006/relationships/hyperlink" Target="https://www.norges-bank.no/en/news-events/news-publications/News-items/2023/2023-05-10-ccb/" TargetMode="External"/><Relationship Id="rId2" Type="http://schemas.openxmlformats.org/officeDocument/2006/relationships/hyperlink" Target="https://www.apra.gov.au/news-and-publications/apra-announces-countercyclical-capital-buffer-rate-for-adis" TargetMode="External"/><Relationship Id="rId29" Type="http://schemas.openxmlformats.org/officeDocument/2006/relationships/hyperlink" Target="https://www.nbb.be/doc/cp/eng/2018/20180629_bufferrate_2018q3.pdf" TargetMode="External"/><Relationship Id="rId255" Type="http://schemas.openxmlformats.org/officeDocument/2006/relationships/hyperlink" Target="https://www.bankofengland.co.uk/financial-policy-summary-and-record/2022/july-2022" TargetMode="External"/><Relationship Id="rId276" Type="http://schemas.openxmlformats.org/officeDocument/2006/relationships/hyperlink" Target="https://www.cba.am/EN/pmessagesannouncements/Cyclic%20buffer%20III.2019.pdf" TargetMode="External"/><Relationship Id="rId297" Type="http://schemas.openxmlformats.org/officeDocument/2006/relationships/hyperlink" Target="https://www.hkma.gov.hk/eng/news-and-media/press-releases/2024/05/20240503-6/" TargetMode="External"/><Relationship Id="rId40" Type="http://schemas.openxmlformats.org/officeDocument/2006/relationships/hyperlink" Target="http://www.economie.gouv.fr/hcsf/coussin-fonds-propres-contra-cyclique" TargetMode="External"/><Relationship Id="rId115" Type="http://schemas.openxmlformats.org/officeDocument/2006/relationships/hyperlink" Target="https://www.legilux.public.lu/eli/etat/leg/rcsf/2022/09/30/a508/jo" TargetMode="External"/><Relationship Id="rId136" Type="http://schemas.openxmlformats.org/officeDocument/2006/relationships/hyperlink" Target="http://cbr.ru/eng/press/PR.aspx?file=29122016_151211NANT_E2016-12-29T15_11_49.htm" TargetMode="External"/><Relationship Id="rId157" Type="http://schemas.openxmlformats.org/officeDocument/2006/relationships/hyperlink" Target="https://www.resbank.co.za/en/home/publications/publication-detail-pages/reviews/finstab-review/2015/6938" TargetMode="External"/><Relationship Id="rId178" Type="http://schemas.openxmlformats.org/officeDocument/2006/relationships/hyperlink" Target="https://www.bde.es/f/webbde/GAP/Secciones/SalaPrensa/NotasInformativas/20/presbe2020_29en.pdf" TargetMode="External"/><Relationship Id="rId301" Type="http://schemas.openxmlformats.org/officeDocument/2006/relationships/hyperlink" Target="https://www.fi.se/en/published/news/2024/fi-leaves-the-countercyclical-buffer-rate-unchanged2/" TargetMode="External"/><Relationship Id="rId322" Type="http://schemas.openxmlformats.org/officeDocument/2006/relationships/hyperlink" Target="https://www.bancaditalia.it/compiti/stabilita-finanziaria/politica-macroprudenziale/ccyb-3-2020/index.html" TargetMode="External"/><Relationship Id="rId343" Type="http://schemas.openxmlformats.org/officeDocument/2006/relationships/hyperlink" Target="https://www.centralbank.ie/docs/default-source/financial-system/financial-stability/macroprudential-policy/countercyclical-capital-buffer/ccyb-rate-announcement-august-2024.pdf" TargetMode="External"/><Relationship Id="rId61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2" Type="http://schemas.openxmlformats.org/officeDocument/2006/relationships/hyperlink" Target="https://www.bi.go.id/en/publikasi/ruang-media/news-release/Pages/sp_183916.aspx" TargetMode="External"/><Relationship Id="rId199" Type="http://schemas.openxmlformats.org/officeDocument/2006/relationships/hyperlink" Target="https://www.bddk.org.tr/Mevzuat/DokumanGetir/702" TargetMode="External"/><Relationship Id="rId203" Type="http://schemas.openxmlformats.org/officeDocument/2006/relationships/hyperlink" Target="http://www.toezicht.dnb.nl/en/2/51-234733.jsp" TargetMode="External"/><Relationship Id="rId19" Type="http://schemas.openxmlformats.org/officeDocument/2006/relationships/hyperlink" Target="https://www.nbb.be/doc/cp/eng/2017/20171227_bufferrate_2018q1.pdf" TargetMode="External"/><Relationship Id="rId224" Type="http://schemas.openxmlformats.org/officeDocument/2006/relationships/hyperlink" Target="https://www.regjeringen.no/en/aktuelt/countercyclical-buffer-unchanged4/id2582060/" TargetMode="External"/><Relationship Id="rId245" Type="http://schemas.openxmlformats.org/officeDocument/2006/relationships/hyperlink" Target="https://www.bi.go.id/en/publikasi/ruang-media/news-release/Pages/sp_2510223.aspx" TargetMode="External"/><Relationship Id="rId266" Type="http://schemas.openxmlformats.org/officeDocument/2006/relationships/hyperlink" Target="https://www.bankofengland.co.uk/financial-policy-summary-and-record/2019/october-2019" TargetMode="External"/><Relationship Id="rId287" Type="http://schemas.openxmlformats.org/officeDocument/2006/relationships/hyperlink" Target="https://www.bcentral.cl/documents/33528/133208/comunicado_rpf_23052023.pdf/3d86ceba-ce1d-a2e1-4dbb-c012fde3efb1?version=1.2&amp;t=1692808388033" TargetMode="External"/><Relationship Id="rId30" Type="http://schemas.openxmlformats.org/officeDocument/2006/relationships/hyperlink" Target="https://www.bcb.gov.br/estabilidadefinanceira/exibenormativo?tipo=Comunicado&amp;numero=30499" TargetMode="External"/><Relationship Id="rId105" Type="http://schemas.openxmlformats.org/officeDocument/2006/relationships/hyperlink" Target="http://data.legilux.public.lu/file/eli-etat-leg-rcsf-2019-10-01-a683-jo-fr-pdf.pdf" TargetMode="External"/><Relationship Id="rId126" Type="http://schemas.openxmlformats.org/officeDocument/2006/relationships/hyperlink" Target="https://www.regjeringen.no/en/aktuelt/countercyclical-buffer-at-1-pct/id747825/" TargetMode="External"/><Relationship Id="rId147" Type="http://schemas.openxmlformats.org/officeDocument/2006/relationships/hyperlink" Target="http://www.cbr.ru/eng/press/pr/?file=14082020_123042ENG_PP2020-08-14T12_29_48.htm" TargetMode="External"/><Relationship Id="rId168" Type="http://schemas.openxmlformats.org/officeDocument/2006/relationships/hyperlink" Target="https://www.bde.es/f/webbde/GAP/Secciones/SalaPrensa/NotasInformativas/17/presbe2017_51en.pdf" TargetMode="External"/><Relationship Id="rId312" Type="http://schemas.openxmlformats.org/officeDocument/2006/relationships/hyperlink" Target="http://www.bancaditalia.it/compiti/stabilita-finanziaria/politica-macroprudenziale/ccyb-1-2018/index.html" TargetMode="External"/><Relationship Id="rId333" Type="http://schemas.openxmlformats.org/officeDocument/2006/relationships/hyperlink" Target="https://www.bancaditalia.it/compiti/stabilita-finanziaria/politica-macroprudenziale/ccyb-2-2023/index.html" TargetMode="External"/><Relationship Id="rId354" Type="http://schemas.openxmlformats.org/officeDocument/2006/relationships/hyperlink" Target="https://www.snb.ch/dam/jcr:fbe11aec-d761-403e-a7ef-ae6b8ef4666e/ccyb_20260212_basel_III_countercyclical_capital_buffer.en.pdf" TargetMode="External"/><Relationship Id="rId51" Type="http://schemas.openxmlformats.org/officeDocument/2006/relationships/hyperlink" Target="https://www.economie.gouv.fr/files/files/directions_services/hcsf/HCSF_20220324_CP_eng.pdf?v=1652276048" TargetMode="External"/><Relationship Id="rId72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3" Type="http://schemas.openxmlformats.org/officeDocument/2006/relationships/hyperlink" Target="http://www.cssf.lu/fileadmin/files/Lois_reglements/Legislation/RG_CSSF/RCSSF_No16-03.pdf" TargetMode="External"/><Relationship Id="rId189" Type="http://schemas.openxmlformats.org/officeDocument/2006/relationships/hyperlink" Target="https://www.bde.es/f/webbde/GAP/Secciones/SalaPrensa/NotasInformativas/22/presbe2022_107en.pdf" TargetMode="External"/><Relationship Id="rId3" Type="http://schemas.openxmlformats.org/officeDocument/2006/relationships/hyperlink" Target="https://www.apra.gov.au/news-and-publications/apra-releases-annual-information-paper-on-countercyclical-capital-buffer" TargetMode="External"/><Relationship Id="rId214" Type="http://schemas.openxmlformats.org/officeDocument/2006/relationships/hyperlink" Target="https://www.regjeringen.no/en/aktuelt/countercyclical-buffer-increases-next-year/id2423198/" TargetMode="External"/><Relationship Id="rId235" Type="http://schemas.openxmlformats.org/officeDocument/2006/relationships/hyperlink" Target="https://www.norges-bank.no/en/news-events/news-publications/News-items/2023/2023-08-17-ccb/" TargetMode="External"/><Relationship Id="rId256" Type="http://schemas.openxmlformats.org/officeDocument/2006/relationships/hyperlink" Target="https://www.bankofengland.co.uk/statement/fpc/2015/financial-policy-committee-statement-march-2015" TargetMode="External"/><Relationship Id="rId277" Type="http://schemas.openxmlformats.org/officeDocument/2006/relationships/hyperlink" Target="https://www.cba.am/Storage/EN/finstability/Countercyclical-Capital-Buffer-I-2021.pdf" TargetMode="External"/><Relationship Id="rId298" Type="http://schemas.openxmlformats.org/officeDocument/2006/relationships/hyperlink" Target="https://www.bcentral.cl/c/document_library/get_file?uuid=bb1a132f-0cb1-c7d2-7cb2-45bb60ad2c08&amp;groupId=33528" TargetMode="External"/><Relationship Id="rId116" Type="http://schemas.openxmlformats.org/officeDocument/2006/relationships/hyperlink" Target="https://www.cssf.lu/fr/Document/reglement-cssf-n-23-01-du-31-mars-2023/" TargetMode="External"/><Relationship Id="rId137" Type="http://schemas.openxmlformats.org/officeDocument/2006/relationships/hyperlink" Target="http://cbr.ru/eng/press/PR.aspx?file=04042017_103634NANT_E2017-04-04T10_36_07.htm" TargetMode="External"/><Relationship Id="rId158" Type="http://schemas.openxmlformats.org/officeDocument/2006/relationships/hyperlink" Target="https://www.resbank.co.za/en/home/publications/publication-detail-pages/reviews/finstab-review/2017/7786" TargetMode="External"/><Relationship Id="rId302" Type="http://schemas.openxmlformats.org/officeDocument/2006/relationships/hyperlink" Target="https://www.centralbank.ie/macro-prudential-policies-for-bank-capital/countercyclical-capital-buffer" TargetMode="External"/><Relationship Id="rId323" Type="http://schemas.openxmlformats.org/officeDocument/2006/relationships/hyperlink" Target="https://www.bancaditalia.it/compiti/stabilita-finanziaria/politica-macroprudenziale/ccyb-4-2020/index.html" TargetMode="External"/><Relationship Id="rId344" Type="http://schemas.openxmlformats.org/officeDocument/2006/relationships/hyperlink" Target="https://www.bde.es/f/webbe/GAP/Secciones/SalaPrensa/NotasInformativas/24/presbe2024-78en.pdf" TargetMode="External"/><Relationship Id="rId20" Type="http://schemas.openxmlformats.org/officeDocument/2006/relationships/hyperlink" Target="https://www.bcb.gov.br/estabilidadefinanceira/exibenormativo?tipo=Comunicado&amp;numero=31752" TargetMode="External"/><Relationship Id="rId41" Type="http://schemas.openxmlformats.org/officeDocument/2006/relationships/hyperlink" Target="http://www.economie.gouv.fr/hcsf/coussin-fonds-propres-contra-cyclique" TargetMode="External"/><Relationship Id="rId62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3" Type="http://schemas.openxmlformats.org/officeDocument/2006/relationships/hyperlink" Target="https://www.bi.go.id/en/publikasi/ruang-media/news-release/Pages/sp_194117.aspx" TargetMode="External"/><Relationship Id="rId179" Type="http://schemas.openxmlformats.org/officeDocument/2006/relationships/hyperlink" Target="https://www.bde.es/f/webbde/GAP/Secciones/SalaPrensa/NotasInformativas/20/presbe2020_49en.pdf" TargetMode="External"/><Relationship Id="rId190" Type="http://schemas.openxmlformats.org/officeDocument/2006/relationships/hyperlink" Target="https://www.bde.es/f/webbde/GAP/Secciones/SalaPrensa/NotasInformativas/23/presbe2023-25en.pdf" TargetMode="External"/><Relationship Id="rId204" Type="http://schemas.openxmlformats.org/officeDocument/2006/relationships/hyperlink" Target="http://www.toezicht.dnb.nl/en/7/51-235828.jsp" TargetMode="External"/><Relationship Id="rId225" Type="http://schemas.openxmlformats.org/officeDocument/2006/relationships/hyperlink" Target="https://www.regjeringen.no/en/aktuelt/countercyclical-buffer-unchanged/id2593759/" TargetMode="External"/><Relationship Id="rId246" Type="http://schemas.openxmlformats.org/officeDocument/2006/relationships/hyperlink" Target="http://data.legilux.public.lu/file/eli-etat-leg-rcsf-2019-06-28-a448-jo-fr-pdf.pdf" TargetMode="External"/><Relationship Id="rId267" Type="http://schemas.openxmlformats.org/officeDocument/2006/relationships/hyperlink" Target="https://www.bankofengland.co.uk/news/2020/march/boe-measures-to-respond-to-the-economic-shock-from-covid-19" TargetMode="External"/><Relationship Id="rId288" Type="http://schemas.openxmlformats.org/officeDocument/2006/relationships/hyperlink" Target="https://www.bcentral.cl/documents/33528/3536981/comunicado_rpf_17052022.pdf/eca0345a-d072-6c9c-52e2-9b5dba616159?version=1.1&amp;t=1692814887003" TargetMode="External"/><Relationship Id="rId106" Type="http://schemas.openxmlformats.org/officeDocument/2006/relationships/hyperlink" Target="http://data.legilux.public.lu/file/eli-etat-leg-rcsf-2019-12-20-a897-jo-fr-pdf.pdf" TargetMode="External"/><Relationship Id="rId127" Type="http://schemas.openxmlformats.org/officeDocument/2006/relationships/hyperlink" Target="https://www.regjeringen.no/en/aktuelt/reduction-of-the-countercyclical-buffer/id2693388/" TargetMode="External"/><Relationship Id="rId313" Type="http://schemas.openxmlformats.org/officeDocument/2006/relationships/hyperlink" Target="http://www.bancaditalia.it/compiti/stabilita-finanziaria/politica-macroprudenziale/ccyb-2-2018/index.html" TargetMode="External"/><Relationship Id="rId10" Type="http://schemas.openxmlformats.org/officeDocument/2006/relationships/hyperlink" Target="https://www.nbb.be/doc/ts/publications/buffer_rate_quarterly_decision_april.pdf" TargetMode="External"/><Relationship Id="rId31" Type="http://schemas.openxmlformats.org/officeDocument/2006/relationships/hyperlink" Target="https://www.bcb.gov.br/estabilidadefinanceira/exibenormativo?tipo=Comunicado&amp;numero=32516" TargetMode="External"/><Relationship Id="rId52" Type="http://schemas.openxmlformats.org/officeDocument/2006/relationships/hyperlink" Target="https://www.economie.gouv.fr/files/files/directions_services/hcsf/HCSF_20200318_Communique_de_presse_de_seance.pdf" TargetMode="External"/><Relationship Id="rId73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4" Type="http://schemas.openxmlformats.org/officeDocument/2006/relationships/hyperlink" Target="http://www.cssf.lu/fileadmin/files/Lois_reglements/Legislation/RG_CSSF/RCSSF_No16-05eng.pdf" TargetMode="External"/><Relationship Id="rId148" Type="http://schemas.openxmlformats.org/officeDocument/2006/relationships/hyperlink" Target="http://www.cbr.ru/eng/press/PR/?file=18122020_143000ENG_PP24122020_091954.htm" TargetMode="External"/><Relationship Id="rId169" Type="http://schemas.openxmlformats.org/officeDocument/2006/relationships/hyperlink" Target="https://www.bde.es/f/webbde/GAP/Secciones/SalaPrensa/ComunicadosBCE/NotasInformativasBCE/17/presbe2017_72en.pdf" TargetMode="External"/><Relationship Id="rId334" Type="http://schemas.openxmlformats.org/officeDocument/2006/relationships/hyperlink" Target="https://www.bancaditalia.it/compiti/stabilita-finanziaria/politica-macroprudenziale/ccyb-3-2023/index.html" TargetMode="External"/><Relationship Id="rId355" Type="http://schemas.openxmlformats.org/officeDocument/2006/relationships/hyperlink" Target="https://www.nbb.be/en/news-events/news/national-bank-adjust-its-macroprudential-policy-2026" TargetMode="External"/><Relationship Id="rId4" Type="http://schemas.openxmlformats.org/officeDocument/2006/relationships/hyperlink" Target="https://www.apra.gov.au/news-and-publications/apra-releases-annual-paper-on-countercyclical-capital-buffer" TargetMode="External"/><Relationship Id="rId180" Type="http://schemas.openxmlformats.org/officeDocument/2006/relationships/hyperlink" Target="https://www.bde.es/f/webbde/GAP/Secciones/SalaPrensa/NotasInformativas/20/presbe2020_71en.pdf" TargetMode="External"/><Relationship Id="rId215" Type="http://schemas.openxmlformats.org/officeDocument/2006/relationships/hyperlink" Target="https://www.regjeringen.no/en/aktuelt/countercyclical-buffer-unchanged2/id2453952/" TargetMode="External"/><Relationship Id="rId236" Type="http://schemas.openxmlformats.org/officeDocument/2006/relationships/hyperlink" Target="https://www.mas.gov.sg/-/media/mas/resource/publications/fsr/financial-stability-review-2019.pdf" TargetMode="External"/><Relationship Id="rId257" Type="http://schemas.openxmlformats.org/officeDocument/2006/relationships/hyperlink" Target="https://www.bankofengland.co.uk/-/media/boe/files/statement/fpc/2016/financial-policy-committee-statement-march-2016.pdf" TargetMode="External"/><Relationship Id="rId278" Type="http://schemas.openxmlformats.org/officeDocument/2006/relationships/hyperlink" Target="https://www.cba.am/Storage/EN/finstability/Countercyclical-Capital-Buffer-III-2021.pdf" TargetMode="External"/><Relationship Id="rId303" Type="http://schemas.openxmlformats.org/officeDocument/2006/relationships/hyperlink" Target="https://www.centralbankmalta.org/en/countercyclical-capital-buffer" TargetMode="External"/><Relationship Id="rId42" Type="http://schemas.openxmlformats.org/officeDocument/2006/relationships/hyperlink" Target="http://www.economie.gouv.fr/hcsf/coussin-fonds-propres-contra-cyclique" TargetMode="External"/><Relationship Id="rId84" Type="http://schemas.openxmlformats.org/officeDocument/2006/relationships/hyperlink" Target="https://www.bi.go.id/en/publikasi/ruang-media/news-release/Pages/sp_198717.aspx" TargetMode="External"/><Relationship Id="rId138" Type="http://schemas.openxmlformats.org/officeDocument/2006/relationships/hyperlink" Target="http://cbr.ru/eng/press/PR.aspx?file=06072017_120629NANT_E2017-07-06T12_05_32.htm" TargetMode="External"/><Relationship Id="rId345" Type="http://schemas.openxmlformats.org/officeDocument/2006/relationships/hyperlink" Target="https://www.fi.se/en/published/news/2024/fi-leaves-the-countercyclical-buffer-rate-unchanged3/" TargetMode="External"/><Relationship Id="rId191" Type="http://schemas.openxmlformats.org/officeDocument/2006/relationships/hyperlink" Target="https://www.bde.es/f/webbe/GAP/Secciones/SalaPrensa/NotasInformativas/23/presbe2023-55en.pdf" TargetMode="External"/><Relationship Id="rId205" Type="http://schemas.openxmlformats.org/officeDocument/2006/relationships/hyperlink" Target="http://www.toezicht.dnb.nl/en/7/51-236229.jsp" TargetMode="External"/><Relationship Id="rId247" Type="http://schemas.openxmlformats.org/officeDocument/2006/relationships/hyperlink" Target="https://www.fi.se/en/published/news/2020/proposed-amendment-to-regulations-due-to-reduction-in-countercyclical-buffer-rate/" TargetMode="External"/><Relationship Id="rId107" Type="http://schemas.openxmlformats.org/officeDocument/2006/relationships/hyperlink" Target="https://data.legilux.public.lu/file/eli-etat-leg-rcsf-2020-04-15-a322-jo-fr-pdf.pdf" TargetMode="External"/><Relationship Id="rId289" Type="http://schemas.openxmlformats.org/officeDocument/2006/relationships/hyperlink" Target="https://www.bcentral.cl/documents/33528/3536981/comunicado_rpf_08112022.pdf/7e1f4586-34df-6fc6-b73a-7b051b013592?version=1.1&amp;t=1692813046326" TargetMode="External"/><Relationship Id="rId11" Type="http://schemas.openxmlformats.org/officeDocument/2006/relationships/hyperlink" Target="https://www.nbb.be/doc/ts/publications/buffer_rate_quarterly_decision_july.pdf" TargetMode="External"/><Relationship Id="rId53" Type="http://schemas.openxmlformats.org/officeDocument/2006/relationships/hyperlink" Target="http://www.economie.gouv.fr/hcsf/coussin-fonds-propres-contra-cyclique" TargetMode="External"/><Relationship Id="rId149" Type="http://schemas.openxmlformats.org/officeDocument/2006/relationships/hyperlink" Target="https://cbr.ru/eng/press/pr/?file=19032021_152647NANT_E24032021_103434.htm" TargetMode="External"/><Relationship Id="rId314" Type="http://schemas.openxmlformats.org/officeDocument/2006/relationships/hyperlink" Target="http://www.bancaditalia.it/compiti/stabilita-finanziaria/politica-macroprudenziale/ccyb-3-2018/index.html" TargetMode="External"/><Relationship Id="rId356" Type="http://schemas.openxmlformats.org/officeDocument/2006/relationships/printerSettings" Target="../printerSettings/printerSettings2.bin"/><Relationship Id="rId95" Type="http://schemas.openxmlformats.org/officeDocument/2006/relationships/hyperlink" Target="http://www.cssf.lu/fileadmin/files/Lois_reglements/Legislation/RG_CSSF/RCSSF_No16-15eng.pdf" TargetMode="External"/><Relationship Id="rId160" Type="http://schemas.openxmlformats.org/officeDocument/2006/relationships/hyperlink" Target="https://www.resbank.co.za/en/home/publications/publication-detail-pages/reviews/finstab-review/2018/8904" TargetMode="External"/><Relationship Id="rId216" Type="http://schemas.openxmlformats.org/officeDocument/2006/relationships/hyperlink" Target="https://www.regjeringen.no/en/aktuelt/countercyclical-buffer-unchanged3/id2467949/" TargetMode="External"/><Relationship Id="rId258" Type="http://schemas.openxmlformats.org/officeDocument/2006/relationships/hyperlink" Target="https://www.bankofengland.co.uk/financial-stability-report/2017/june-2017" TargetMode="External"/><Relationship Id="rId22" Type="http://schemas.openxmlformats.org/officeDocument/2006/relationships/hyperlink" Target="https://www.nbb.be/doc/cp/eng/2023/20240831_bufferrate_2023q4_en.pdf" TargetMode="External"/><Relationship Id="rId64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118" Type="http://schemas.openxmlformats.org/officeDocument/2006/relationships/hyperlink" Target="http://www.cnbv.gob.mx/SECTORES-SUPERVISADOS/BANCA-MULTIPLE/Paginas/Cargos-de-capital-contrac&#237;clico-vigentes.aspx" TargetMode="External"/><Relationship Id="rId325" Type="http://schemas.openxmlformats.org/officeDocument/2006/relationships/hyperlink" Target="https://www.bancaditalia.it/compiti/stabilita-finanziaria/politica-macroprudenziale/ccyb-2-2021/index.html" TargetMode="External"/><Relationship Id="rId171" Type="http://schemas.openxmlformats.org/officeDocument/2006/relationships/hyperlink" Target="https://www.bde.es/f/webbde/GAP/Secciones/SalaPrensa/NotasInformativas/18/presbe2018_30en.pdf" TargetMode="External"/><Relationship Id="rId227" Type="http://schemas.openxmlformats.org/officeDocument/2006/relationships/hyperlink" Target="https://www.regjeringen.no/en/aktuelt/countercyclical-buffer-unchanged3/id2611525/" TargetMode="External"/><Relationship Id="rId269" Type="http://schemas.openxmlformats.org/officeDocument/2006/relationships/hyperlink" Target="https://www.bankofengland.co.uk/financial-stability-report/2016/july-2016" TargetMode="External"/><Relationship Id="rId33" Type="http://schemas.openxmlformats.org/officeDocument/2006/relationships/hyperlink" Target="https://www.bcb.gov.br/estabilidadefinanceira/exibenormativo?tipo=Comunicado&amp;numero=32794" TargetMode="External"/><Relationship Id="rId129" Type="http://schemas.openxmlformats.org/officeDocument/2006/relationships/hyperlink" Target="http://www.federalreserve.gov/newsevents/press/bcreg/20161024a.htm" TargetMode="External"/><Relationship Id="rId280" Type="http://schemas.openxmlformats.org/officeDocument/2006/relationships/hyperlink" Target="https://www.cba.am/Storage/EN/finstability/Countercyclical-Capital-%20Buffer-II-2022.pdf" TargetMode="External"/><Relationship Id="rId336" Type="http://schemas.openxmlformats.org/officeDocument/2006/relationships/hyperlink" Target="https://www.bancaditalia.it/compiti/stabilita-finanziaria/politica-macroprudenziale/ccyb-1-2024/index.html" TargetMode="External"/><Relationship Id="rId75" Type="http://schemas.openxmlformats.org/officeDocument/2006/relationships/hyperlink" Target="https://www.hkma.gov.hk/eng/news-and-media/press-releases/2023/02/20230208-3/" TargetMode="External"/><Relationship Id="rId140" Type="http://schemas.openxmlformats.org/officeDocument/2006/relationships/hyperlink" Target="http://cbr.ru/press/PR.aspx?file=26122017_190354NANT2017-12-26T19_02_51.htm" TargetMode="External"/><Relationship Id="rId182" Type="http://schemas.openxmlformats.org/officeDocument/2006/relationships/hyperlink" Target="https://www.bde.es/f/webbde/GAP/Secciones/SalaPrensa/NotasInformativas/21/presbe2021_24en.pdf" TargetMode="External"/><Relationship Id="rId6" Type="http://schemas.openxmlformats.org/officeDocument/2006/relationships/hyperlink" Target="https://www.apra.gov.au/sites/default/files/2021-12/Information%20paper%20-%20Countercyclical%20capital%20buffer%20December%202021.pdf" TargetMode="External"/><Relationship Id="rId238" Type="http://schemas.openxmlformats.org/officeDocument/2006/relationships/hyperlink" Target="https://www.bi.go.id/en/publikasi/ruang-media/news-release/Pages/SP_218219.aspx" TargetMode="External"/><Relationship Id="rId291" Type="http://schemas.openxmlformats.org/officeDocument/2006/relationships/hyperlink" Target="https://www.rbi.org.in/Scripts/BS_PressReleaseDisplay.aspx?prid=55543" TargetMode="External"/><Relationship Id="rId305" Type="http://schemas.openxmlformats.org/officeDocument/2006/relationships/hyperlink" Target="http://www.bancaditalia.it/compiti/stabilita-finanziaria/politica-macroprudenziale/ccyb-2-2016/index.html" TargetMode="External"/><Relationship Id="rId347" Type="http://schemas.openxmlformats.org/officeDocument/2006/relationships/hyperlink" Target="https://www.fi.se/en/published/news/2025/fi-leaves-the-countercyclical-buffer-rate-unchanged4/" TargetMode="External"/><Relationship Id="rId44" Type="http://schemas.openxmlformats.org/officeDocument/2006/relationships/hyperlink" Target="http://www.economie.gouv.fr/hcsf/coussin-fonds-propres-contra-cyclique" TargetMode="External"/><Relationship Id="rId86" Type="http://schemas.openxmlformats.org/officeDocument/2006/relationships/hyperlink" Target="https://www.bi.go.id/en/publikasi/ruang-media/news-release/Pages/sp_208718.aspx" TargetMode="External"/><Relationship Id="rId151" Type="http://schemas.openxmlformats.org/officeDocument/2006/relationships/hyperlink" Target="http://www.sama.gov.sa/en-US/Laws/Documents/3.%20SAMA%20Basel%20III%20Program/8.%20Applicabilty%20of%20Countercylical%20Captital%20Buffer%20(CCYB)%20in%20Saudi%20Arabia.pdf" TargetMode="External"/><Relationship Id="rId193" Type="http://schemas.openxmlformats.org/officeDocument/2006/relationships/hyperlink" Target="http://www.snb.ch/n/mmr/reference/CCB_communication_2016/source/CCB_communication_2016.n.pdf" TargetMode="External"/><Relationship Id="rId207" Type="http://schemas.openxmlformats.org/officeDocument/2006/relationships/hyperlink" Target="http://www.toezicht.dnb.nl/en/7/51-236655.jsp" TargetMode="External"/><Relationship Id="rId249" Type="http://schemas.openxmlformats.org/officeDocument/2006/relationships/hyperlink" Target="https://www.fi.se/en/published/news/2021/2021/fi-raises-the-countercyclical-buffer-rate-to-1-per-cent/" TargetMode="External"/><Relationship Id="rId13" Type="http://schemas.openxmlformats.org/officeDocument/2006/relationships/hyperlink" Target="https://www.nbb.be/doc/cp/eng/2017/20170329_bufferrate_2017q2.pdf" TargetMode="External"/><Relationship Id="rId109" Type="http://schemas.openxmlformats.org/officeDocument/2006/relationships/hyperlink" Target="https://data.legilux.public.lu/file/eli-etat-leg-rcsf-2020-09-30-a803-jo-fr-pdf.pdf" TargetMode="External"/><Relationship Id="rId260" Type="http://schemas.openxmlformats.org/officeDocument/2006/relationships/hyperlink" Target="https://www.bankofengland.co.uk/statement/fpc/2018/financial-policy-committee-statement-march-2018" TargetMode="External"/><Relationship Id="rId316" Type="http://schemas.openxmlformats.org/officeDocument/2006/relationships/hyperlink" Target="http://www.bancaditalia.it/compiti/stabilita-finanziaria/politica-macroprudenziale/ccyb-1-2019/index.html" TargetMode="External"/><Relationship Id="rId55" Type="http://schemas.openxmlformats.org/officeDocument/2006/relationships/hyperlink" Target="http://www.economie.gouv.fr/hcsf/coussin-fonds-propres-contra-cyclique" TargetMode="External"/><Relationship Id="rId97" Type="http://schemas.openxmlformats.org/officeDocument/2006/relationships/hyperlink" Target="http://www.cssf.lu/fileadmin/files/Lois_reglements/Legislation/RG_CSSF/RCSSF_No17-02.pdf" TargetMode="External"/><Relationship Id="rId120" Type="http://schemas.openxmlformats.org/officeDocument/2006/relationships/hyperlink" Target="http://www.toezicht.dnb.nl/en/7/51-237355.jsp" TargetMode="External"/><Relationship Id="rId162" Type="http://schemas.openxmlformats.org/officeDocument/2006/relationships/hyperlink" Target="http://www.bde.es/f/webbde/INF/MenuVertical/EstabilidadFinanciera/Relacionados/2016_03_21_presbe2016_13_en_cba2.pdf" TargetMode="External"/><Relationship Id="rId218" Type="http://schemas.openxmlformats.org/officeDocument/2006/relationships/hyperlink" Target="https://www.regjeringen.no/en/aktuelt/countercyclical-buffer-unchanged2/id2505702/" TargetMode="External"/><Relationship Id="rId271" Type="http://schemas.openxmlformats.org/officeDocument/2006/relationships/hyperlink" Target="https://www.bde.es/f/webbe/GAP/Secciones/SalaPrensa/NotasInformativas/23/presbe2023-101en.pdf" TargetMode="External"/><Relationship Id="rId24" Type="http://schemas.openxmlformats.org/officeDocument/2006/relationships/hyperlink" Target="https://www.nbb.be/en/articles/nbb-keeps-ccyb-rate-0-0" TargetMode="External"/><Relationship Id="rId66" Type="http://schemas.openxmlformats.org/officeDocument/2006/relationships/hyperlink" Target="http://www.hkma.gov.hk/eng/key-information/press-releases/2016/20160114-4.shtml" TargetMode="External"/><Relationship Id="rId131" Type="http://schemas.openxmlformats.org/officeDocument/2006/relationships/hyperlink" Target="https://www.norges-bank.no/en/news-events/news-publications/Press-releases/2022/2022-03-24-ccb/" TargetMode="External"/><Relationship Id="rId327" Type="http://schemas.openxmlformats.org/officeDocument/2006/relationships/hyperlink" Target="https://www.bancaditalia.it/compiti/stabilita-finanziaria/politica-macroprudenziale/ccyb-4-2021/index.html" TargetMode="External"/><Relationship Id="rId173" Type="http://schemas.openxmlformats.org/officeDocument/2006/relationships/hyperlink" Target="https://www.bde.es/f/webbde/GAP/Secciones/SalaPrensa/NotasInformativas/18/presbe2018_69en.pdf" TargetMode="External"/><Relationship Id="rId229" Type="http://schemas.openxmlformats.org/officeDocument/2006/relationships/hyperlink" Target="https://www.norges-bank.no/en/news-events/news-publications/Press-releases/2021/2021-12-16-ccb/" TargetMode="External"/><Relationship Id="rId240" Type="http://schemas.openxmlformats.org/officeDocument/2006/relationships/hyperlink" Target="https://www.bi.go.id/en/publikasi/ruang-media/news-release/Pages/sp_228720.aspx" TargetMode="External"/><Relationship Id="rId35" Type="http://schemas.openxmlformats.org/officeDocument/2006/relationships/hyperlink" Target="https://www.nbb.be/doc/cp/eng/2019/20190329_bufferrate_2019q2.pdf" TargetMode="External"/><Relationship Id="rId77" Type="http://schemas.openxmlformats.org/officeDocument/2006/relationships/hyperlink" Target="https://rbi.org.in/Scripts/BS_PressReleaseDisplay.aspx?prid=33628" TargetMode="External"/><Relationship Id="rId100" Type="http://schemas.openxmlformats.org/officeDocument/2006/relationships/hyperlink" Target="http://data.legilux.public.lu/file/eli-etat-leg-rcsf-2018-03-27-a232-jo-fr-pdf.pdf" TargetMode="External"/><Relationship Id="rId282" Type="http://schemas.openxmlformats.org/officeDocument/2006/relationships/hyperlink" Target="https://www.cba.am/Storage/EN/finstability/Cyclic_2023Q2_Eng.pdf" TargetMode="External"/><Relationship Id="rId338" Type="http://schemas.openxmlformats.org/officeDocument/2006/relationships/hyperlink" Target="https://www.bancaditalia.it/compiti/stabilita-finanziaria/politica-macroprudenziale/ccyb-3-2024/index.html" TargetMode="External"/><Relationship Id="rId8" Type="http://schemas.openxmlformats.org/officeDocument/2006/relationships/hyperlink" Target="https://www.nbb.be/doc/ts/publications/buffer_rate_quarterly_decision.pdf" TargetMode="External"/><Relationship Id="rId142" Type="http://schemas.openxmlformats.org/officeDocument/2006/relationships/hyperlink" Target="http://cbr.ru/eng/press/PR/?file=03102018_143601NANT_E2018-10-03T14_24_27.htm" TargetMode="External"/><Relationship Id="rId184" Type="http://schemas.openxmlformats.org/officeDocument/2006/relationships/hyperlink" Target="https://www.bde.es/bde/en/areas/estabilidad/herramientas-macroprudenciales/colchon-de-capital-anticiclico/fijacion_del_po_abd79f06544b26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ssf.lu/fileadmin/files/Lois_reglements/Legislation/RG_CSSF/RCSSF_No15-04.pdf" TargetMode="External"/><Relationship Id="rId21" Type="http://schemas.openxmlformats.org/officeDocument/2006/relationships/hyperlink" Target="https://www.legislation.gov.au/Details/F2015L02076" TargetMode="External"/><Relationship Id="rId42" Type="http://schemas.openxmlformats.org/officeDocument/2006/relationships/hyperlink" Target="https://www.bcra.gob.ar/Pdfs/Texord/t-disres.pdf" TargetMode="External"/><Relationship Id="rId47" Type="http://schemas.openxmlformats.org/officeDocument/2006/relationships/hyperlink" Target="https://www.cssf.lu/wp-content/uploads/files/Lois_reglements/Legislation/RG_CSSF/RCSSF_No15-05.pdf" TargetMode="External"/><Relationship Id="rId63" Type="http://schemas.openxmlformats.org/officeDocument/2006/relationships/hyperlink" Target="https://www.ecfr.gov/current/title-12/chapter-III/subchapter-B/part-324/subpart-B/section-324.11" TargetMode="External"/><Relationship Id="rId68" Type="http://schemas.openxmlformats.org/officeDocument/2006/relationships/hyperlink" Target="https://www.retsinformation.dk/eli/lta/2023/1731" TargetMode="External"/><Relationship Id="rId84" Type="http://schemas.openxmlformats.org/officeDocument/2006/relationships/hyperlink" Target="https://www.cmfchile.cl/portal/principal/613/articles-29887_doc_pdf.pdf" TargetMode="External"/><Relationship Id="rId16" Type="http://schemas.openxmlformats.org/officeDocument/2006/relationships/hyperlink" Target="http://www.fsa.go.jp/news/27/syouken/20151126-1.html" TargetMode="External"/><Relationship Id="rId11" Type="http://schemas.openxmlformats.org/officeDocument/2006/relationships/hyperlink" Target="http://www.ecfr.gov/cgi-bin/text-idx?SID=4abb1bb4e289c52baf2d18d0124a7277&amp;mc=true&amp;node=se12.1.3_111&amp;rgn=div8" TargetMode="External"/><Relationship Id="rId32" Type="http://schemas.openxmlformats.org/officeDocument/2006/relationships/hyperlink" Target="http://wetten.overheid.nl/BWBR0020420/Hoofdstuk10a/10a1/Artikel105/geldigheidsdatum_03-07-2015%20and%20http:/wetten.overheid.nl/BWBR0020420/Hoofdstuk10a/10a1/Artikel105b/geldigheidsdatum_03-07-2015" TargetMode="External"/><Relationship Id="rId37" Type="http://schemas.openxmlformats.org/officeDocument/2006/relationships/hyperlink" Target="https://www.rbi.org.in/Scripts/NotificationUser.aspx?Mode=0&amp;Id=9546" TargetMode="External"/><Relationship Id="rId53" Type="http://schemas.openxmlformats.org/officeDocument/2006/relationships/hyperlink" Target="https://www.resbank.co.za/Lists/News%20and%20Publications/Attachments/7005/C8%20of%202015.pdf" TargetMode="External"/><Relationship Id="rId58" Type="http://schemas.openxmlformats.org/officeDocument/2006/relationships/hyperlink" Target="https://www.mevzuat.gov.tr/mevzuat?MevzuatNo=18991&amp;MevzuatTur=7&amp;MevzuatTertip=5" TargetMode="External"/><Relationship Id="rId74" Type="http://schemas.openxmlformats.org/officeDocument/2006/relationships/hyperlink" Target="https://www.cba.am/EN/pperiodicals/Stability_Report_2022.pdf" TargetMode="External"/><Relationship Id="rId79" Type="http://schemas.openxmlformats.org/officeDocument/2006/relationships/hyperlink" Target="https://www.osfi-bsif.gc.ca/en/guidance/guidance-library/capital-adequacy-requirements-car-2024-chapter-1-overview-risk-based-capital-requirements" TargetMode="External"/><Relationship Id="rId5" Type="http://schemas.openxmlformats.org/officeDocument/2006/relationships/hyperlink" Target="http://www.legislation.gov.uk/uksi/2014/894/pdfs/uksi_20140894_en.pdf" TargetMode="External"/><Relationship Id="rId19" Type="http://schemas.openxmlformats.org/officeDocument/2006/relationships/hyperlink" Target="http://www.bcb.gov.br/ingles/norms/brprudential/Resolution4193.pdf" TargetMode="External"/><Relationship Id="rId14" Type="http://schemas.openxmlformats.org/officeDocument/2006/relationships/hyperlink" Target="https://www.osfi-bsif.gc.ca/en/guidance/guidance-library/capital-adequacy-requirements-car-2024-chapter-1-overview-risk-based-capital-requirements" TargetMode="External"/><Relationship Id="rId22" Type="http://schemas.openxmlformats.org/officeDocument/2006/relationships/hyperlink" Target="https://www.nbb.be/doc/cp/moniteur/2015/20151228_kb_tier1.pdf" TargetMode="External"/><Relationship Id="rId27" Type="http://schemas.openxmlformats.org/officeDocument/2006/relationships/hyperlink" Target="http://www.resbank.co.za/Lists/News%20and%20Publications/Attachments/7005/C8%20of%202015.pdf" TargetMode="External"/><Relationship Id="rId30" Type="http://schemas.openxmlformats.org/officeDocument/2006/relationships/hyperlink" Target="https://www.esrb.europa.eu/news/pr/2014/html/pr140630.en.html" TargetMode="External"/><Relationship Id="rId35" Type="http://schemas.openxmlformats.org/officeDocument/2006/relationships/hyperlink" Target="http://www.sama.gov.sa/en-US/Laws/Documents/3.%20SAMA%20Basel%20III%20Program/8.%20Applicabilty%20of%20Countercylical%20Captital%20Buffer%20(CCYB)%20in%20Saudi%20Arabia.pdf" TargetMode="External"/><Relationship Id="rId43" Type="http://schemas.openxmlformats.org/officeDocument/2006/relationships/hyperlink" Target="https://www.bancaditalia.it/compiti/vigilanza/normativa/archivio-norme/circolari/c285/Circ_285_pub.pdf" TargetMode="External"/><Relationship Id="rId48" Type="http://schemas.openxmlformats.org/officeDocument/2006/relationships/hyperlink" Target="https://finance.ec.europa.eu/banking/banking-regulation_en" TargetMode="External"/><Relationship Id="rId56" Type="http://schemas.openxmlformats.org/officeDocument/2006/relationships/hyperlink" Target="https://www.fi.se/contentassets/91a11ceca3f54525a4a0a24dbb514cf5/kapitalkrav-svenska-banker-140910enny.pdf" TargetMode="External"/><Relationship Id="rId64" Type="http://schemas.openxmlformats.org/officeDocument/2006/relationships/hyperlink" Target="https://www.cnb.cz/export/sites/cnb/en/legislation/.galleries/acts/act_on_banks.pdf" TargetMode="External"/><Relationship Id="rId69" Type="http://schemas.openxmlformats.org/officeDocument/2006/relationships/hyperlink" Target="https://www.cba.am/Storage/EN/finstability/CCyB%20methodology.pdf" TargetMode="External"/><Relationship Id="rId77" Type="http://schemas.openxmlformats.org/officeDocument/2006/relationships/hyperlink" Target="https://www.bsp.gov.ph/Regulations/Issuances/2018/c1024.pdf" TargetMode="External"/><Relationship Id="rId8" Type="http://schemas.openxmlformats.org/officeDocument/2006/relationships/hyperlink" Target="http://www.cbrc.gov.cn/EngdocView.do?docID=86EC2D338BB24111B3AC5D7C5C4F1B28" TargetMode="External"/><Relationship Id="rId51" Type="http://schemas.openxmlformats.org/officeDocument/2006/relationships/hyperlink" Target="https://www.sama.gov.sa/en-US/Laws/Documents/3.%20SAMA%20Basel%20III%20Program/8.%20Applicabilty%20of%20Countercylical%20Captital%20Buffer%20(CCYB)%20in%20Saudi%20Arabia.pdf" TargetMode="External"/><Relationship Id="rId72" Type="http://schemas.openxmlformats.org/officeDocument/2006/relationships/hyperlink" Target="https://www.cba.am/AM/laregulations/Capital%20buffers.pdf" TargetMode="External"/><Relationship Id="rId80" Type="http://schemas.openxmlformats.org/officeDocument/2006/relationships/hyperlink" Target="https://www.bcn.cl/leychile/navegar?idNorma=83135&amp;idParte=9988537" TargetMode="External"/><Relationship Id="rId85" Type="http://schemas.openxmlformats.org/officeDocument/2006/relationships/hyperlink" Target="https://www.bcn.cl/leychile/navegar?idNorma=83135&amp;idParte=9988537" TargetMode="External"/><Relationship Id="rId3" Type="http://schemas.openxmlformats.org/officeDocument/2006/relationships/hyperlink" Target="https://www.fi.se/en/our-registers/search-fffs/2014/201433/" TargetMode="External"/><Relationship Id="rId12" Type="http://schemas.openxmlformats.org/officeDocument/2006/relationships/hyperlink" Target="http://www.ecfr.gov/cgi-bin/text-idx?SID=817c0c00bd90e7e42e41f9f93a7a49dc&amp;mc=true&amp;node=se12.5.324_111&amp;rgn=div8" TargetMode="External"/><Relationship Id="rId17" Type="http://schemas.openxmlformats.org/officeDocument/2006/relationships/hyperlink" Target="http://www.cssf.lu/fileadmin/files/Lois_reglements/Legislation/RG_CSSF/RCSSF_No15-05.pdf" TargetMode="External"/><Relationship Id="rId25" Type="http://schemas.openxmlformats.org/officeDocument/2006/relationships/hyperlink" Target="https://www.federalreserve.gov/newsevents/pressreleases/bcreg20160908b.htm" TargetMode="External"/><Relationship Id="rId33" Type="http://schemas.openxmlformats.org/officeDocument/2006/relationships/hyperlink" Target="https://www.fsc.go.kr/po040301/view?noticeId=3123&amp;curPage=81&amp;srchKey=&amp;srchText=&amp;srchBeginDt=&amp;srchEndDt=" TargetMode="External"/><Relationship Id="rId38" Type="http://schemas.openxmlformats.org/officeDocument/2006/relationships/hyperlink" Target="http://cbr.ru/Queries/UniDbQuery/File/50883?fileId=324" TargetMode="External"/><Relationship Id="rId46" Type="http://schemas.openxmlformats.org/officeDocument/2006/relationships/hyperlink" Target="https://www.cssf.lu/wp-content/uploads/files/Lois_reglements/Legislation/RG_CSSF/RCSSF_No15-04.pdf" TargetMode="External"/><Relationship Id="rId59" Type="http://schemas.openxmlformats.org/officeDocument/2006/relationships/hyperlink" Target="https://www.legislation.gov.uk/uksi/2014/894/pdfs/uksi_20140894_en.pdf" TargetMode="External"/><Relationship Id="rId67" Type="http://schemas.openxmlformats.org/officeDocument/2006/relationships/hyperlink" Target="https://www.cnb.cz/en/financial-stability/macroprudential-policy/the-countercyclical-capital-buffer/" TargetMode="External"/><Relationship Id="rId20" Type="http://schemas.openxmlformats.org/officeDocument/2006/relationships/hyperlink" Target="http://www.bafin.de/SharedDocs/Downloads/EN/Aufsichtsrecht/dl_kwg_en.html?nn=2821360" TargetMode="External"/><Relationship Id="rId41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54" Type="http://schemas.openxmlformats.org/officeDocument/2006/relationships/hyperlink" Target="https://www.fi.se/en/our-registers/fffs/search-fffs/2021/202132/" TargetMode="External"/><Relationship Id="rId62" Type="http://schemas.openxmlformats.org/officeDocument/2006/relationships/hyperlink" Target="https://www.ecfr.gov/current/title-12/chapter-I/part-3/subpart-B/section-3.11" TargetMode="External"/><Relationship Id="rId70" Type="http://schemas.openxmlformats.org/officeDocument/2006/relationships/hyperlink" Target="https://www.cba.am/EN/pperiodicals/Stability_Report_2022.pdf" TargetMode="External"/><Relationship Id="rId75" Type="http://schemas.openxmlformats.org/officeDocument/2006/relationships/hyperlink" Target="https://www.bog.gov.gh/wp-content/uploads/2022/05/Basel-II-BOG-CRD-Final-27-June-2018-Basel-Committee-BSD.pdf" TargetMode="External"/><Relationship Id="rId83" Type="http://schemas.openxmlformats.org/officeDocument/2006/relationships/hyperlink" Target="https://www.bcentral.cl/contenido/-/detalle/politica-financiera-del-banco-central-de-chile" TargetMode="External"/><Relationship Id="rId88" Type="http://schemas.openxmlformats.org/officeDocument/2006/relationships/printerSettings" Target="../printerSettings/printerSettings4.bin"/><Relationship Id="rId1" Type="http://schemas.openxmlformats.org/officeDocument/2006/relationships/hyperlink" Target="https://www.fi.se/en/our-registers/fffs/search-fffs/2021/202132/" TargetMode="External"/><Relationship Id="rId6" Type="http://schemas.openxmlformats.org/officeDocument/2006/relationships/hyperlink" Target="https://lovdata.no/dokument/NL/lov/1988-06-10-40" TargetMode="External"/><Relationship Id="rId15" Type="http://schemas.openxmlformats.org/officeDocument/2006/relationships/hyperlink" Target="https://www.admin.ch/opc/de/classified-compilation/20121146/index.html" TargetMode="External"/><Relationship Id="rId23" Type="http://schemas.openxmlformats.org/officeDocument/2006/relationships/hyperlink" Target="http://www.bddk.org.tr/WebSitesi/turkce/Mevzuat/Bankacilik_Kanununa_Iliskin_Duzenlemeler/12493sermayetamponu.pdf" TargetMode="External"/><Relationship Id="rId28" Type="http://schemas.openxmlformats.org/officeDocument/2006/relationships/hyperlink" Target="http://www.bcra.gov.ar/Pdfs/Texord/t-disres.pdf" TargetMode="External"/><Relationship Id="rId36" Type="http://schemas.openxmlformats.org/officeDocument/2006/relationships/hyperlink" Target="https://www.bancaditalia.it/compiti/vigilanza/normativa/archivio-norme/circolari/c285/Circ_285_pub.pdf" TargetMode="External"/><Relationship Id="rId49" Type="http://schemas.openxmlformats.org/officeDocument/2006/relationships/hyperlink" Target="https://wetten.overheid.nl/BWBR0020368/2015-07-09" TargetMode="External"/><Relationship Id="rId57" Type="http://schemas.openxmlformats.org/officeDocument/2006/relationships/hyperlink" Target="https://www.fedlex.admin.ch/eli/cc/2012/629/de" TargetMode="External"/><Relationship Id="rId10" Type="http://schemas.openxmlformats.org/officeDocument/2006/relationships/hyperlink" Target="http://www.ecfr.gov/cgi-bin/text-idx?SID=ebb550a9331eca6dad737f899b6d4d71&amp;mc=true&amp;node=pt12.2.217&amp;rgn=div5" TargetMode="External"/><Relationship Id="rId31" Type="http://schemas.openxmlformats.org/officeDocument/2006/relationships/hyperlink" Target="http://wetten.overheid.nl/BWBR0020368/3/Hoofdstuk33/Afdeling336a/336a1/Artikel362a/geldigheidsdatum_13-07-2015" TargetMode="External"/><Relationship Id="rId44" Type="http://schemas.openxmlformats.org/officeDocument/2006/relationships/hyperlink" Target="https://www.fsa.go.jp/news/27/syouken/20151126-1.html" TargetMode="External"/><Relationship Id="rId52" Type="http://schemas.openxmlformats.org/officeDocument/2006/relationships/hyperlink" Target="https://www.mas.gov.sg/regulation/notices/notice-637" TargetMode="External"/><Relationship Id="rId60" Type="http://schemas.openxmlformats.org/officeDocument/2006/relationships/hyperlink" Target="https://www.ecfr.gov/current/title-12/chapter-II/subchapter-A/part-217" TargetMode="External"/><Relationship Id="rId65" Type="http://schemas.openxmlformats.org/officeDocument/2006/relationships/hyperlink" Target="https://www.cnb.cz/export/sites/cnb/en/financial-stability/.galleries/macroprudential_policy/countercyclical_capital_buffer/ccyb_methodology.pdf" TargetMode="External"/><Relationship Id="rId73" Type="http://schemas.openxmlformats.org/officeDocument/2006/relationships/hyperlink" Target="https://www.cba.am/Storage/EN/finstability/CCyB%20methodology.pdf" TargetMode="External"/><Relationship Id="rId78" Type="http://schemas.openxmlformats.org/officeDocument/2006/relationships/hyperlink" Target="https://www.bsp.gov.ph/Regulations/Issuances/2018/c1024.pdf" TargetMode="External"/><Relationship Id="rId81" Type="http://schemas.openxmlformats.org/officeDocument/2006/relationships/hyperlink" Target="https://www.cmfchile.cl/portal/principal/613/articles-29887_doc_pdf.pdf" TargetMode="External"/><Relationship Id="rId86" Type="http://schemas.openxmlformats.org/officeDocument/2006/relationships/hyperlink" Target="https://www.bcentral.cl/contenido/-/detalle/rcc-noviembre-2024" TargetMode="External"/><Relationship Id="rId4" Type="http://schemas.openxmlformats.org/officeDocument/2006/relationships/hyperlink" Target="http://www.bankofengland.co.uk/financialstability/Documents/fpc/policystatement140113.pdf" TargetMode="External"/><Relationship Id="rId9" Type="http://schemas.openxmlformats.org/officeDocument/2006/relationships/hyperlink" Target="http://www.cbrc.gov.cn/chinese/home/docDOC_ReadView/79B4B184117B47A59CB9C47D0C199341.html" TargetMode="External"/><Relationship Id="rId13" Type="http://schemas.openxmlformats.org/officeDocument/2006/relationships/hyperlink" Target="https://lovdata.no/dokument/SF/forskrift/2013-12-12-1440" TargetMode="External"/><Relationship Id="rId18" Type="http://schemas.openxmlformats.org/officeDocument/2006/relationships/hyperlink" Target="https://www.mas.gov.sg/regulation/notices/notice-637" TargetMode="External"/><Relationship Id="rId39" Type="http://schemas.openxmlformats.org/officeDocument/2006/relationships/hyperlink" Target="http://www.mevzuat.gov.tr/Metin.Aspx?MevzuatKod=7.5.18991&amp;MevzuatIliski=0&amp;sourceXmlSearch=sermaye%20koruma" TargetMode="External"/><Relationship Id="rId34" Type="http://schemas.openxmlformats.org/officeDocument/2006/relationships/hyperlink" Target="http://www.cnbv.gob.mx/Normatividad/Disposiciones%20de%20car&#225;cter%20general%20aplicables%20a%20las%20instituciones%20de%20cr&#233;dito.pdf" TargetMode="External"/><Relationship Id="rId50" Type="http://schemas.openxmlformats.org/officeDocument/2006/relationships/hyperlink" Target="https://wetten.overheid.nl/BWBR0020420/2015-02-07" TargetMode="External"/><Relationship Id="rId55" Type="http://schemas.openxmlformats.org/officeDocument/2006/relationships/hyperlink" Target="https://www.fi.se/en/our-registers/search-fffs/2014/201433/" TargetMode="External"/><Relationship Id="rId76" Type="http://schemas.openxmlformats.org/officeDocument/2006/relationships/hyperlink" Target="Basel-II-BOG-CRD-Final-27-June-2018-Basel-Committee-BSD.pdf" TargetMode="External"/><Relationship Id="rId7" Type="http://schemas.openxmlformats.org/officeDocument/2006/relationships/hyperlink" Target="http://www.norges-bank.no/en/about/Mandate-and-core-responsibilities/Countercyclical-capital-buffer/Regulation-on-the-countercyclical-capital-buffer/" TargetMode="External"/><Relationship Id="rId71" Type="http://schemas.openxmlformats.org/officeDocument/2006/relationships/hyperlink" Target="https://www.cba.am/AM/laregulations/Capital%20buffers.pdf" TargetMode="External"/><Relationship Id="rId2" Type="http://schemas.openxmlformats.org/officeDocument/2006/relationships/hyperlink" Target="https://www.fi.se/contentassets/91a11ceca3f54525a4a0a24dbb514cf5/kapitalkrav-svenska-banker-140910enny.pdf" TargetMode="External"/><Relationship Id="rId29" Type="http://schemas.openxmlformats.org/officeDocument/2006/relationships/hyperlink" Target="http://ec.europa.eu/finance/bank/regcapital/legislation-in-force/index_en.htm" TargetMode="External"/><Relationship Id="rId24" Type="http://schemas.openxmlformats.org/officeDocument/2006/relationships/hyperlink" Target="http://cbr.ru/Content/Document/File/48705/03.pdf" TargetMode="External"/><Relationship Id="rId40" Type="http://schemas.openxmlformats.org/officeDocument/2006/relationships/hyperlink" Target="https://www.bi.go.id/id/publikasi/peraturan/Documents/pbi_172215_f.pdf" TargetMode="External"/><Relationship Id="rId45" Type="http://schemas.openxmlformats.org/officeDocument/2006/relationships/hyperlink" Target="https://www.fsc.go.kr/po040301/view?noticeId=3123&amp;curPage=81&amp;srchKey=&amp;srchText=&amp;srchBeginDt=&amp;srchEndDt=" TargetMode="External"/><Relationship Id="rId66" Type="http://schemas.openxmlformats.org/officeDocument/2006/relationships/hyperlink" Target="https://www.cnb.cz/en/financial-stability/macroprudential-policy/the-countercyclical-capital-buffer/provision-of-a-general-nature-on-setting-the-countercyclical-capital-buffer-rate/Provision-of-a-general-nature-III-2023/" TargetMode="External"/><Relationship Id="rId87" Type="http://schemas.openxmlformats.org/officeDocument/2006/relationships/hyperlink" Target="https://www.bcentral.cl/contenido/-/detalle/rcc-noviembre-2024" TargetMode="External"/><Relationship Id="rId61" Type="http://schemas.openxmlformats.org/officeDocument/2006/relationships/hyperlink" Target="https://www.federalreserve.gov/newsevents/pressreleases/bcreg20160908b.htm" TargetMode="External"/><Relationship Id="rId82" Type="http://schemas.openxmlformats.org/officeDocument/2006/relationships/hyperlink" Target="https://www.bcentral.cl/contenido/-/detalle/politica-financiera-del-banco-central-de-chile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://data.legilux.public.lu/file/eli-etat-leg-rcsf-2019-12-20-a897-jo-fr-pdf.pdf" TargetMode="External"/><Relationship Id="rId21" Type="http://schemas.openxmlformats.org/officeDocument/2006/relationships/hyperlink" Target="https://www.nbb.be/doc/cp/eng/2019/20190628_bufferrate_2019q3.pdf" TargetMode="External"/><Relationship Id="rId42" Type="http://schemas.openxmlformats.org/officeDocument/2006/relationships/hyperlink" Target="http://www.economie.gouv.fr/hcsf/coussin-fonds-propres-contra-cyclique" TargetMode="External"/><Relationship Id="rId63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4" Type="http://schemas.openxmlformats.org/officeDocument/2006/relationships/hyperlink" Target="https://www.bi.go.id/id/ruang-media/siaran-pers/Pages/sp_204418.aspx" TargetMode="External"/><Relationship Id="rId138" Type="http://schemas.openxmlformats.org/officeDocument/2006/relationships/hyperlink" Target="http://cbr.ru/eng/press/PR/?file=10072018_131300NANT_E2018-07-10T13_12_08.htm" TargetMode="External"/><Relationship Id="rId159" Type="http://schemas.openxmlformats.org/officeDocument/2006/relationships/hyperlink" Target="https://www.mas.gov.sg/publications/financial-stability-review/2020/financial-stability-review-2020" TargetMode="External"/><Relationship Id="rId170" Type="http://schemas.openxmlformats.org/officeDocument/2006/relationships/hyperlink" Target="http://www.bde.es/f/webbde/GAP/Secciones/SalaPrensa/NotasInformativas/17/presbe2017_35en.pdf" TargetMode="External"/><Relationship Id="rId191" Type="http://schemas.openxmlformats.org/officeDocument/2006/relationships/hyperlink" Target="https://www.bde.es/f/webbde/GAP/Secciones/SalaPrensa/NotasInformativas/22/presbe2022_80en.pdf&#160;" TargetMode="External"/><Relationship Id="rId205" Type="http://schemas.openxmlformats.org/officeDocument/2006/relationships/hyperlink" Target="https://www.snb.ch/en/mmr/reference/ccb_20200207_basel_III_countercyclical_capital_buffer/source/ccb_20200207_basel_III_countercyclical_capital_buffer.en.pdf" TargetMode="External"/><Relationship Id="rId226" Type="http://schemas.openxmlformats.org/officeDocument/2006/relationships/vmlDrawing" Target="../drawings/vmlDrawing1.vml"/><Relationship Id="rId107" Type="http://schemas.openxmlformats.org/officeDocument/2006/relationships/hyperlink" Target="http://www.cssf.lu/fileadmin/files/Lois_reglements/Legislation/RG_CSSF/RCSSF_No17_01eng.pdf" TargetMode="External"/><Relationship Id="rId11" Type="http://schemas.openxmlformats.org/officeDocument/2006/relationships/hyperlink" Target="https://www.nbb.be/doc/cp/eng/2016/20161223_bufferrate_2017q1.pdf" TargetMode="External"/><Relationship Id="rId32" Type="http://schemas.openxmlformats.org/officeDocument/2006/relationships/hyperlink" Target="https://www.bcb.gov.br/acessoinformacao/legado?url=https:%2F%2Fwww.bcb.gov.br%2Fpre%2Fnormativos%2Fbusca%2Fnormativo.asp%3Fnumero%3D31752%26tipo%3DComunicado%26data%3D8%2F3%2F2018" TargetMode="External"/><Relationship Id="rId53" Type="http://schemas.openxmlformats.org/officeDocument/2006/relationships/hyperlink" Target="https://www.economie.gouv.fr/files/files/directions_services/hcsf/HCSF_20200318_Communique_de_presse_de_seance.pdf" TargetMode="External"/><Relationship Id="rId74" Type="http://schemas.openxmlformats.org/officeDocument/2006/relationships/hyperlink" Target="https://www.rbi.org.in/scripts/FS_Notification.aspx?Id=9546&amp;fn=2&amp;Mode=0" TargetMode="External"/><Relationship Id="rId128" Type="http://schemas.openxmlformats.org/officeDocument/2006/relationships/hyperlink" Target="http://www.cnbv.gob.mx/SECTORES-SUPERVISADOS/BANCA-MULTIPLE/Paginas/Cargos-de-capital-contrac&#237;clico-vigentes.aspx" TargetMode="External"/><Relationship Id="rId149" Type="http://schemas.openxmlformats.org/officeDocument/2006/relationships/hyperlink" Target="http://www.toezicht.dnb.nl/en/7/51-237355.jsp" TargetMode="External"/><Relationship Id="rId5" Type="http://schemas.openxmlformats.org/officeDocument/2006/relationships/hyperlink" Target="https://www.apra.gov.au/news-and-publications/apra-keeps-countercyclical-capital-buffer-on-hold-releases-assessment-of" TargetMode="External"/><Relationship Id="rId95" Type="http://schemas.openxmlformats.org/officeDocument/2006/relationships/hyperlink" Target="http://www.bancaditalia.it/compiti/stabilita-finanziaria/politica-macroprudenziale/ccyb-1-2018/index.html" TargetMode="External"/><Relationship Id="rId160" Type="http://schemas.openxmlformats.org/officeDocument/2006/relationships/hyperlink" Target="http://www.resbank.co.za/Lists/News%20and%20Publications/Attachments/6938/FSR%20September%202015.pdf" TargetMode="External"/><Relationship Id="rId181" Type="http://schemas.openxmlformats.org/officeDocument/2006/relationships/hyperlink" Target="https://www.bde.es/f/webbde/GAP/Secciones/SalaPrensa/NotasInformativas/20/presbe2020_29en.pdf" TargetMode="External"/><Relationship Id="rId216" Type="http://schemas.openxmlformats.org/officeDocument/2006/relationships/hyperlink" Target="https://www.bde.es/f/webbe/GAP/Secciones/SalaPrensa/NotasInformativas/23/presbe2023-55en.pdf" TargetMode="External"/><Relationship Id="rId22" Type="http://schemas.openxmlformats.org/officeDocument/2006/relationships/hyperlink" Target="https://www.nbb.be/doc/cp/eng/2020/20200327_bufferrate_2020q2.pdf" TargetMode="External"/><Relationship Id="rId43" Type="http://schemas.openxmlformats.org/officeDocument/2006/relationships/hyperlink" Target="http://www.economie.gouv.fr/hcsf/coussin-fonds-propres-contra-cyclique" TargetMode="External"/><Relationship Id="rId64" Type="http://schemas.openxmlformats.org/officeDocument/2006/relationships/hyperlink" Target="http://www.hkma.gov.hk/eng/key-information/press-releases/2015/20150127-4.shtml" TargetMode="External"/><Relationship Id="rId118" Type="http://schemas.openxmlformats.org/officeDocument/2006/relationships/hyperlink" Target="https://data.legilux.public.lu/file/eli-etat-leg-rcsf-2020-04-15-a322-jo-fr-pdf.pdf" TargetMode="External"/><Relationship Id="rId139" Type="http://schemas.openxmlformats.org/officeDocument/2006/relationships/hyperlink" Target="http://cbr.ru/eng/press/PR/?file=03102018_143601NANT_E2018-10-03T14_24_27.htm" TargetMode="External"/><Relationship Id="rId85" Type="http://schemas.openxmlformats.org/officeDocument/2006/relationships/hyperlink" Target="https://www.bi.go.id/en/ruang-media/siaran-pers/Pages/sp_208718.aspx" TargetMode="External"/><Relationship Id="rId150" Type="http://schemas.openxmlformats.org/officeDocument/2006/relationships/hyperlink" Target="https://www.toezicht.dnb.nl/en/7/51-237444.jsp" TargetMode="External"/><Relationship Id="rId171" Type="http://schemas.openxmlformats.org/officeDocument/2006/relationships/hyperlink" Target="https://www.bde.es/f/webbde/GAP/Secciones/SalaPrensa/NotasInformativas/17/presbe2017_51en.pdf" TargetMode="External"/><Relationship Id="rId192" Type="http://schemas.openxmlformats.org/officeDocument/2006/relationships/hyperlink" Target="https://www.bde.es/f/webbde/GAP/Secciones/SalaPrensa/NotasInformativas/22/presbe2022_107en.pdf" TargetMode="External"/><Relationship Id="rId206" Type="http://schemas.openxmlformats.org/officeDocument/2006/relationships/hyperlink" Target="https://www.snb.ch/en/mmr/reference/ccb_20230221_basel_III_countercyclical_capital_buffer/source/ccb_20230221_basel_III_countercyclical_capital_buffer.en.pdf" TargetMode="External"/><Relationship Id="rId227" Type="http://schemas.openxmlformats.org/officeDocument/2006/relationships/comments" Target="../comments1.xml"/><Relationship Id="rId12" Type="http://schemas.openxmlformats.org/officeDocument/2006/relationships/hyperlink" Target="https://www.nbb.be/doc/cp/eng/2017/20170329_bufferrate_2017q2.pdf" TargetMode="External"/><Relationship Id="rId33" Type="http://schemas.openxmlformats.org/officeDocument/2006/relationships/hyperlink" Target="https://www.bcb.gov.br/acessoinformacao/legado?url=https:%2F%2Fwww.bcb.gov.br%2Fpre%2Fnormativos%2Fbusca%2Fnormativo.asp%3Fnumero%3D32139%26tipo%3DComunicado%26data%3D7%2F6%2F2018" TargetMode="External"/><Relationship Id="rId108" Type="http://schemas.openxmlformats.org/officeDocument/2006/relationships/hyperlink" Target="http://www.cssf.lu/fileadmin/files/Lois_reglements/Legislation/RG_CSSF/RCSSF_No17-02.pdf" TargetMode="External"/><Relationship Id="rId129" Type="http://schemas.openxmlformats.org/officeDocument/2006/relationships/hyperlink" Target="http://cbr.ru/eng/press/PR.aspx?file=11012016_125758eng2016-01-11T12_33_35.htm" TargetMode="External"/><Relationship Id="rId54" Type="http://schemas.openxmlformats.org/officeDocument/2006/relationships/hyperlink" Target="https://www.economie.gouv.fr/files/files/directions_services/hcsf/HCSF_20220324_CP_eng.pdf?v=1652276048" TargetMode="External"/><Relationship Id="rId75" Type="http://schemas.openxmlformats.org/officeDocument/2006/relationships/hyperlink" Target="https://rbi.org.in/Scripts/BS_PressReleaseDisplay.aspx?prid=33628" TargetMode="External"/><Relationship Id="rId96" Type="http://schemas.openxmlformats.org/officeDocument/2006/relationships/hyperlink" Target="http://www.bancaditalia.it/compiti/stabilita-finanziaria/politica-macroprudenziale/ccyb-2-2018/index.html" TargetMode="External"/><Relationship Id="rId140" Type="http://schemas.openxmlformats.org/officeDocument/2006/relationships/hyperlink" Target="http://cbr.ru/eng/press/PR/?file=27122018_164749NANT_E2018-12-27T16_47_02.htm" TargetMode="External"/><Relationship Id="rId161" Type="http://schemas.openxmlformats.org/officeDocument/2006/relationships/hyperlink" Target="http://www.resbank.co.za/Lists/News%20and%20Publications/Attachments/7786/First%20edition%20FSR%20April%202017.pdf" TargetMode="External"/><Relationship Id="rId182" Type="http://schemas.openxmlformats.org/officeDocument/2006/relationships/hyperlink" Target="https://www.bde.es/f/webbde/GAP/Secciones/SalaPrensa/NotasInformativas/20/presbe2020_49en.pdf" TargetMode="External"/><Relationship Id="rId217" Type="http://schemas.openxmlformats.org/officeDocument/2006/relationships/hyperlink" Target="https://www.bde.es/f/webbe/GAP/Secciones/SalaPrensa/NotasInformativas/23/presbe2023-77en.pdf" TargetMode="External"/><Relationship Id="rId6" Type="http://schemas.openxmlformats.org/officeDocument/2006/relationships/hyperlink" Target="https://www.apra.gov.au/sites/default/files/2021-12/Information%20paper%20-%20Countercyclical%20capital%20buffer%20December%202021.pdf" TargetMode="External"/><Relationship Id="rId23" Type="http://schemas.openxmlformats.org/officeDocument/2006/relationships/hyperlink" Target="https://www.nbb.be/doc/cp/eng/2020/200630_bufferrate_2020q3.pdf" TargetMode="External"/><Relationship Id="rId119" Type="http://schemas.openxmlformats.org/officeDocument/2006/relationships/hyperlink" Target="http://data.legilux.public.lu/file/eli-etat-leg-rcsf-2020-06-30-a566-jo-fr-pdf.pdf" TargetMode="External"/><Relationship Id="rId44" Type="http://schemas.openxmlformats.org/officeDocument/2006/relationships/hyperlink" Target="http://www.economie.gouv.fr/hcsf/coussin-fonds-propres-contra-cyclique" TargetMode="External"/><Relationship Id="rId65" Type="http://schemas.openxmlformats.org/officeDocument/2006/relationships/hyperlink" Target="http://www.hkma.gov.hk/eng/key-information/press-releases/2016/20160114-4.shtml" TargetMode="External"/><Relationship Id="rId86" Type="http://schemas.openxmlformats.org/officeDocument/2006/relationships/hyperlink" Target="https://www.bi.go.id/en/ruang-media/siaran-pers/Pages/sp_213719.aspx" TargetMode="External"/><Relationship Id="rId130" Type="http://schemas.openxmlformats.org/officeDocument/2006/relationships/hyperlink" Target="http://www.cbr.ru/eng/press/PR.aspx?file=25022016_095305eng2016-02-25T09_53_57.htm" TargetMode="External"/><Relationship Id="rId151" Type="http://schemas.openxmlformats.org/officeDocument/2006/relationships/hyperlink" Target="https://www.toezicht.dnb.nl/en/7/50-237581.jsp" TargetMode="External"/><Relationship Id="rId172" Type="http://schemas.openxmlformats.org/officeDocument/2006/relationships/hyperlink" Target="https://www.bde.es/f/webbde/GAP/Secciones/SalaPrensa/ComunicadosBCE/NotasInformativasBCE/17/presbe2017_72en.pdf" TargetMode="External"/><Relationship Id="rId193" Type="http://schemas.openxmlformats.org/officeDocument/2006/relationships/hyperlink" Target="https://www.bde.es/f/webbde/GAP/Secciones/SalaPrensa/NotasInformativas/23/presbe2023-25en.pdf" TargetMode="External"/><Relationship Id="rId207" Type="http://schemas.openxmlformats.org/officeDocument/2006/relationships/hyperlink" Target="http://www.bddk.org.tr/WebSitesi/turkce/Duyurular/BDDK_Kurul_Kararlari/147696619.pdf" TargetMode="External"/><Relationship Id="rId13" Type="http://schemas.openxmlformats.org/officeDocument/2006/relationships/hyperlink" Target="https://www.nbb.be/doc/cp/eng/2017/20170628_bufferrate_2017q3.pdf" TargetMode="External"/><Relationship Id="rId109" Type="http://schemas.openxmlformats.org/officeDocument/2006/relationships/hyperlink" Target="http://www.cssf.lu/fileadmin/files/Lois_reglements/Legislation/RG_CSSF/RCSSF_No17-03.pdf" TargetMode="External"/><Relationship Id="rId34" Type="http://schemas.openxmlformats.org/officeDocument/2006/relationships/hyperlink" Target="https://www.bcb.gov.br/acessoinformacao/legado?url=https:%2F%2Fwww.bcb.gov.br%2Fpre%2Fnormativos%2Fbusca%2Fnormativo.asp%3Fnumero%3D32516%26tipo%3DComunicado%26data%3D4%2F9%2F2018" TargetMode="External"/><Relationship Id="rId55" Type="http://schemas.openxmlformats.org/officeDocument/2006/relationships/hyperlink" Target="https://www.economie.gouv.fr/files/files/directions_services/hcsf/HCSF_2022-09-15_PressRelease_eng.pdf" TargetMode="External"/><Relationship Id="rId76" Type="http://schemas.openxmlformats.org/officeDocument/2006/relationships/hyperlink" Target="https://rbi.org.in/Scripts/BS_PressReleaseDisplay.aspx?prid=36654" TargetMode="External"/><Relationship Id="rId97" Type="http://schemas.openxmlformats.org/officeDocument/2006/relationships/hyperlink" Target="http://www.bancaditalia.it/compiti/stabilita-finanziaria/politica-macroprudenziale/ccyb-3-2018/index.html" TargetMode="External"/><Relationship Id="rId120" Type="http://schemas.openxmlformats.org/officeDocument/2006/relationships/hyperlink" Target="https://data.legilux.public.lu/file/eli-etat-leg-rcsf-2020-09-30-a803-jo-fr-pdf.pdf" TargetMode="External"/><Relationship Id="rId141" Type="http://schemas.openxmlformats.org/officeDocument/2006/relationships/hyperlink" Target="http://cbr.ru/eng/press/PR/?file=30082019_173454NANT_E2019-08-30T17_23_12.htm" TargetMode="External"/><Relationship Id="rId7" Type="http://schemas.openxmlformats.org/officeDocument/2006/relationships/hyperlink" Target="https://www.apra.gov.au/news-and-publications/apra-issues-annual-update-on-countercyclical-capital-buffer-setting" TargetMode="External"/><Relationship Id="rId162" Type="http://schemas.openxmlformats.org/officeDocument/2006/relationships/hyperlink" Target="http://www.resbank.co.za/Lists/News%20and%20Publications/Attachments/8073/Second%20Edition%20FSR%20Oct%202017.pdf" TargetMode="External"/><Relationship Id="rId183" Type="http://schemas.openxmlformats.org/officeDocument/2006/relationships/hyperlink" Target="https://www.bde.es/f/webbde/GAP/Secciones/SalaPrensa/NotasInformativas/20/presbe2020_71en.pdf" TargetMode="External"/><Relationship Id="rId218" Type="http://schemas.openxmlformats.org/officeDocument/2006/relationships/hyperlink" Target="https://www.fsc.go.kr/eng/pr010101/80048" TargetMode="External"/><Relationship Id="rId24" Type="http://schemas.openxmlformats.org/officeDocument/2006/relationships/hyperlink" Target="https://www.nbb.be/en/articles/nbb-keeps-ccyb-rate-0-0" TargetMode="External"/><Relationship Id="rId45" Type="http://schemas.openxmlformats.org/officeDocument/2006/relationships/hyperlink" Target="http://www.economie.gouv.fr/hcsf/coussin-fonds-propres-contra-cyclique" TargetMode="External"/><Relationship Id="rId66" Type="http://schemas.openxmlformats.org/officeDocument/2006/relationships/hyperlink" Target="http://www.hkma.gov.hk/eng/key-information/press-releases/2017/20170127-8.shtml" TargetMode="External"/><Relationship Id="rId87" Type="http://schemas.openxmlformats.org/officeDocument/2006/relationships/hyperlink" Target="http://www.bancaditalia.it/compiti/stabilita-finanziaria/politica-macroprudenziale/documenti/en_CCyB_2016Q1.pdf?language_id=1" TargetMode="External"/><Relationship Id="rId110" Type="http://schemas.openxmlformats.org/officeDocument/2006/relationships/hyperlink" Target="http://www.cssf.lu/fileadmin/files/Lois_reglements/Legislation/RG_CSSF/RCSSF_No17-05.pdf" TargetMode="External"/><Relationship Id="rId131" Type="http://schemas.openxmlformats.org/officeDocument/2006/relationships/hyperlink" Target="http://www.cbr.ru/eng/press/PR.aspx?file=03062016_170908eng2016-06-03T17_08_34.htm" TargetMode="External"/><Relationship Id="rId152" Type="http://schemas.openxmlformats.org/officeDocument/2006/relationships/hyperlink" Target="https://www.dnb.nl/en/sector-news/2022/dnb-increases-countercyclical-capital-buffer-to-1-may-2022/" TargetMode="External"/><Relationship Id="rId173" Type="http://schemas.openxmlformats.org/officeDocument/2006/relationships/hyperlink" Target="https://www.bde.es/f/webbde/GAP/Secciones/SalaPrensa/NotasInformativas/18/presbe2018_14en.pdf" TargetMode="External"/><Relationship Id="rId194" Type="http://schemas.openxmlformats.org/officeDocument/2006/relationships/hyperlink" Target="http://www.fi.se/upload/90_English/20_Publications/20_Miscellanous/2014/ccb_eng_20141208.pdf" TargetMode="External"/><Relationship Id="rId208" Type="http://schemas.openxmlformats.org/officeDocument/2006/relationships/hyperlink" Target="http://www.federalreserve.gov/newsevents/press/bcreg/20161024a.htm" TargetMode="External"/><Relationship Id="rId14" Type="http://schemas.openxmlformats.org/officeDocument/2006/relationships/hyperlink" Target="https://www.nbb.be/doc/cp/eng/2017/20170928_bufferrate_2017q4.pdf" TargetMode="External"/><Relationship Id="rId35" Type="http://schemas.openxmlformats.org/officeDocument/2006/relationships/hyperlink" Target="https://www.bcb.gov.br/acessoinformacao/legado?url=https:%2F%2Fwww.bcb.gov.br%2Fpre%2Fnormativos%2Fbusca%2Fnormativo.asp%3Fnumero%3D32794%26tipo%3DComunicado%26data%3D22%2F11%2F2018" TargetMode="External"/><Relationship Id="rId56" Type="http://schemas.openxmlformats.org/officeDocument/2006/relationships/hyperlink" Target="http://www.bafin.de/SharedDocs/Veroeffentlichungen/DE/Meldung/2015/meldung_151215_antizyklischer_kapitalpuffer.html" TargetMode="External"/><Relationship Id="rId77" Type="http://schemas.openxmlformats.org/officeDocument/2006/relationships/hyperlink" Target="https://rbi.org.in/Scripts/BS_PressReleaseDisplay.aspx?prid=40071" TargetMode="External"/><Relationship Id="rId100" Type="http://schemas.openxmlformats.org/officeDocument/2006/relationships/hyperlink" Target="http://www.fsa.go.jp/news/27/syouken/20151126-1.html" TargetMode="External"/><Relationship Id="rId8" Type="http://schemas.openxmlformats.org/officeDocument/2006/relationships/hyperlink" Target="https://www.nbb.be/doc/ts/publications/buffer_rate_quarterly_decision.pdf" TargetMode="External"/><Relationship Id="rId98" Type="http://schemas.openxmlformats.org/officeDocument/2006/relationships/hyperlink" Target="http://www.bancaditalia.it/compiti/stabilita-finanziaria/politica-macroprudenziale/ccyb-4-trim-2018/index.html" TargetMode="External"/><Relationship Id="rId121" Type="http://schemas.openxmlformats.org/officeDocument/2006/relationships/hyperlink" Target="https://data.legilux.public.lu/file/eli-etat-leg-rcsf-2020-12-29-a1093-jo-fr-pdf.pdf" TargetMode="External"/><Relationship Id="rId142" Type="http://schemas.openxmlformats.org/officeDocument/2006/relationships/hyperlink" Target="http://cbr.ru/eng/press/pr/?file=20122019_100852NANT_E2019-12-20T10_07_40.htm" TargetMode="External"/><Relationship Id="rId163" Type="http://schemas.openxmlformats.org/officeDocument/2006/relationships/hyperlink" Target="http://www.resbank.co.za/Lists/News%20and%20Publications/Attachments/8904/Second%20edition%202018%20FSR.pdf" TargetMode="External"/><Relationship Id="rId184" Type="http://schemas.openxmlformats.org/officeDocument/2006/relationships/hyperlink" Target="https://www.bde.es/f/webbde/GAP/Secciones/SalaPrensa/NotasInformativas/20/presbe2020_102en.pdf" TargetMode="External"/><Relationship Id="rId219" Type="http://schemas.openxmlformats.org/officeDocument/2006/relationships/hyperlink" Target="https://www.bankofengland.co.uk/financial-policy-summary-and-record/2022/july-2022" TargetMode="External"/><Relationship Id="rId3" Type="http://schemas.openxmlformats.org/officeDocument/2006/relationships/hyperlink" Target="https://www.apra.gov.au/news-and-publications/apra-releases-annual-information-paper-on-countercyclical-capital-buffer" TargetMode="External"/><Relationship Id="rId214" Type="http://schemas.openxmlformats.org/officeDocument/2006/relationships/hyperlink" Target="https://www.regjeringen.no/en/historical-archive/solbergs-government/Ministries/fin/press-releases/2021/countercyclical-buffer-increases/id2861445/" TargetMode="External"/><Relationship Id="rId25" Type="http://schemas.openxmlformats.org/officeDocument/2006/relationships/hyperlink" Target="https://www.nbb.be/en/articles/nbb-keeps-ccyb-rate-0-1" TargetMode="External"/><Relationship Id="rId46" Type="http://schemas.openxmlformats.org/officeDocument/2006/relationships/hyperlink" Target="http://www.economie.gouv.fr/hcsf/coussin-fonds-propres-contra-cyclique" TargetMode="External"/><Relationship Id="rId67" Type="http://schemas.openxmlformats.org/officeDocument/2006/relationships/hyperlink" Target="http://www.hkma.gov.hk/eng/key-information/press-releases/2018/20180110-4.shtml" TargetMode="External"/><Relationship Id="rId116" Type="http://schemas.openxmlformats.org/officeDocument/2006/relationships/hyperlink" Target="http://data.legilux.public.lu/file/eli-etat-leg-rcsf-2019-10-01-a683-jo-fr-pdf.pdf" TargetMode="External"/><Relationship Id="rId137" Type="http://schemas.openxmlformats.org/officeDocument/2006/relationships/hyperlink" Target="http://cbr.ru/press/PR.aspx?file=26122017_190354NANT2017-12-26T19_02_51.htm" TargetMode="External"/><Relationship Id="rId158" Type="http://schemas.openxmlformats.org/officeDocument/2006/relationships/hyperlink" Target="https://www.mas.gov.sg/-/media/MAS/resource/publications/fsr/FSR-2018.pdf" TargetMode="External"/><Relationship Id="rId20" Type="http://schemas.openxmlformats.org/officeDocument/2006/relationships/hyperlink" Target="https://www.nbb.be/doc/cp/eng/2019/20190329_bufferrate_2019q2.pdf" TargetMode="External"/><Relationship Id="rId41" Type="http://schemas.openxmlformats.org/officeDocument/2006/relationships/hyperlink" Target="http://www.economie.gouv.fr/hcsf/coussin-fonds-propres-contra-cyclique" TargetMode="External"/><Relationship Id="rId62" Type="http://schemas.openxmlformats.org/officeDocument/2006/relationships/hyperlink" Target="https://www.bafin.de/SharedDocs/Veroeffentlichungen/EN/Aufsichtsrecht/Verfuegung/vf_200331_allgvfg_antizykl_kapitalpuffer_en.html?nn=19591106" TargetMode="External"/><Relationship Id="rId83" Type="http://schemas.openxmlformats.org/officeDocument/2006/relationships/hyperlink" Target="https://www.bi.go.id/id/ruang-media/siaran-pers/Pages/sp_198717.aspx" TargetMode="External"/><Relationship Id="rId88" Type="http://schemas.openxmlformats.org/officeDocument/2006/relationships/hyperlink" Target="http://www.bancaditalia.it/compiti/stabilita-finanziaria/politica-macroprudenziale/ccyb-2-2016/index.html" TargetMode="External"/><Relationship Id="rId111" Type="http://schemas.openxmlformats.org/officeDocument/2006/relationships/hyperlink" Target="http://data.legilux.public.lu/file/eli-etat-leg-rcsf-2018-03-27-a232-jo-fr-pdf.pdf" TargetMode="External"/><Relationship Id="rId132" Type="http://schemas.openxmlformats.org/officeDocument/2006/relationships/hyperlink" Target="http://cbr.ru/eng/press/PR.aspx?file=29092016_170049NANT_E2016-09-29T17_00_03.htm" TargetMode="External"/><Relationship Id="rId153" Type="http://schemas.openxmlformats.org/officeDocument/2006/relationships/hyperlink" Target="https://www.dnb.nl/en/sector-news/supervision-2023/dnb-raises-countercyclical-capital-buffer-ccyb-from-1-0-to-2-0/" TargetMode="External"/><Relationship Id="rId174" Type="http://schemas.openxmlformats.org/officeDocument/2006/relationships/hyperlink" Target="https://www.bde.es/f/webbde/GAP/Secciones/SalaPrensa/NotasInformativas/18/presbe2018_30en.pdf" TargetMode="External"/><Relationship Id="rId179" Type="http://schemas.openxmlformats.org/officeDocument/2006/relationships/hyperlink" Target="https://www.bde.es/f/webbde/GAP/Secciones/SalaPrensa/NotasInformativas/19/presbe2019_62en.pdf" TargetMode="External"/><Relationship Id="rId195" Type="http://schemas.openxmlformats.org/officeDocument/2006/relationships/hyperlink" Target="http://www.fi.se/Folder-EN/Startpage/Supervision/Miscellaneous/Listan/Proposal-to-amend-the-regulations-on-the-countercyclical-capital-buffer/" TargetMode="External"/><Relationship Id="rId209" Type="http://schemas.openxmlformats.org/officeDocument/2006/relationships/hyperlink" Target="http://www.federalreserve.gov/newsevents/press/bcreg/20161024a.htm" TargetMode="External"/><Relationship Id="rId190" Type="http://schemas.openxmlformats.org/officeDocument/2006/relationships/hyperlink" Target="https://www.bde.es/f/webbde/GAP/Secciones/SalaPrensa/NotasInformativas/22/presbe2022_53en.pdf" TargetMode="External"/><Relationship Id="rId204" Type="http://schemas.openxmlformats.org/officeDocument/2006/relationships/hyperlink" Target="https://www.snb.ch/en/mmr/reference/ccb_20190207_basel_III_countercyclical_capital_buffer/source/ccb_20190207_basel_III_countercyclical_capital_buffer.en.pdf" TargetMode="External"/><Relationship Id="rId220" Type="http://schemas.openxmlformats.org/officeDocument/2006/relationships/hyperlink" Target="https://www.bankofengland.co.uk/financial-policy-summary-and-record/2021/december-2021" TargetMode="External"/><Relationship Id="rId225" Type="http://schemas.openxmlformats.org/officeDocument/2006/relationships/printerSettings" Target="../printerSettings/printerSettings5.bin"/><Relationship Id="rId15" Type="http://schemas.openxmlformats.org/officeDocument/2006/relationships/hyperlink" Target="https://www.nbb.be/doc/cp/eng/2017/20171227_bufferrate_2018q1.pdf" TargetMode="External"/><Relationship Id="rId36" Type="http://schemas.openxmlformats.org/officeDocument/2006/relationships/hyperlink" Target="https://www.osfi-bsif.gc.ca/Eng/fi-if/rg-ro/gdn-ort/gl-ld/Pages/CAR19_chpt1.aspx" TargetMode="External"/><Relationship Id="rId57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106" Type="http://schemas.openxmlformats.org/officeDocument/2006/relationships/hyperlink" Target="http://www.cssf.lu/fileadmin/files/Lois_reglements/Legislation/RG_CSSF/RCSSF_No16-15eng.pdf" TargetMode="External"/><Relationship Id="rId127" Type="http://schemas.openxmlformats.org/officeDocument/2006/relationships/hyperlink" Target="https://www.cssf.lu/fr/Document/reglement-cssf-n-23-01-du-31-mars-2023/" TargetMode="External"/><Relationship Id="rId10" Type="http://schemas.openxmlformats.org/officeDocument/2006/relationships/hyperlink" Target="https://www.nbb.be/doc/ts/publications/buffer_rate_quarterly_decision_july.pdf" TargetMode="External"/><Relationship Id="rId31" Type="http://schemas.openxmlformats.org/officeDocument/2006/relationships/hyperlink" Target="https://www.bcb.gov.br/acessoinformacao/legado?url=https:%2F%2Fwww.bcb.gov.br%2Fpre%2Fnormativos%2Fbusca%2Fnormativo.asp%3Fnumero%3D31478%26tipo%3DComunicado%26data%3D14%2F12%2F2017" TargetMode="External"/><Relationship Id="rId52" Type="http://schemas.openxmlformats.org/officeDocument/2006/relationships/hyperlink" Target="http://www.economie.gouv.fr/hcsf/coussin-fonds-propres-contra-cyclique" TargetMode="External"/><Relationship Id="rId73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78" Type="http://schemas.openxmlformats.org/officeDocument/2006/relationships/hyperlink" Target="https://rbi.org.in/Scripts/BS_PressReleaseDisplay.aspx?prid=43574" TargetMode="External"/><Relationship Id="rId94" Type="http://schemas.openxmlformats.org/officeDocument/2006/relationships/hyperlink" Target="http://www.bancaditalia.it/compiti/stabilita-finanziaria/politica-macroprudenziale/ccyb-4-2017/index.html" TargetMode="External"/><Relationship Id="rId99" Type="http://schemas.openxmlformats.org/officeDocument/2006/relationships/hyperlink" Target="http://www.bancaditalia.it/compiti/stabilita-finanziaria/politica-macroprudenziale/ccyb-1-2019/index.html" TargetMode="External"/><Relationship Id="rId101" Type="http://schemas.openxmlformats.org/officeDocument/2006/relationships/hyperlink" Target="http://www.fsc.go.kr/info/ntc_news_view.jsp?bbsid=BBS0030&amp;page=1&amp;sch1=subject&amp;sword=&#44221;&#44592;&#45824;&#51025;&amp;r_url=&amp;menu=7210100&amp;no=31046" TargetMode="External"/><Relationship Id="rId122" Type="http://schemas.openxmlformats.org/officeDocument/2006/relationships/hyperlink" Target="https://data.legilux.public.lu/file/eli-etat-leg-rcsf-2021-03-31-a273-jo-fr-pdf.pdf" TargetMode="External"/><Relationship Id="rId143" Type="http://schemas.openxmlformats.org/officeDocument/2006/relationships/hyperlink" Target="http://www.cbr.ru/eng/press/pr/?file=25062020_091852NANT_E2020-06-25T09_18_09.htm" TargetMode="External"/><Relationship Id="rId148" Type="http://schemas.openxmlformats.org/officeDocument/2006/relationships/hyperlink" Target="http://www.toezicht.dnb.nl/en/7/51-237232.jsp" TargetMode="External"/><Relationship Id="rId164" Type="http://schemas.openxmlformats.org/officeDocument/2006/relationships/hyperlink" Target="http://www.bde.es/f/webbde/GAP/Secciones/SalaPrensa/NotasInformativas/15/Arc/Fic/presbe2015_57en.pdf" TargetMode="External"/><Relationship Id="rId169" Type="http://schemas.openxmlformats.org/officeDocument/2006/relationships/hyperlink" Target="http://www.bde.es/f/webbde/GAP/Secciones/SalaPrensa/NotasInformativas/17/presbe2017_19en.pdf" TargetMode="External"/><Relationship Id="rId185" Type="http://schemas.openxmlformats.org/officeDocument/2006/relationships/hyperlink" Target="https://www.bde.es/f/webbde/GAP/Secciones/SalaPrensa/NotasInformativas/21/presbe2021_24en.pdf" TargetMode="External"/><Relationship Id="rId4" Type="http://schemas.openxmlformats.org/officeDocument/2006/relationships/hyperlink" Target="https://www.apra.gov.au/media-centre/media-releases/apra-releases-annual-paper-countercyclical-capital-buffer" TargetMode="External"/><Relationship Id="rId9" Type="http://schemas.openxmlformats.org/officeDocument/2006/relationships/hyperlink" Target="https://www.nbb.be/doc/ts/publications/buffer_rate_quarterly_decision_april.pdf" TargetMode="External"/><Relationship Id="rId180" Type="http://schemas.openxmlformats.org/officeDocument/2006/relationships/hyperlink" Target="https://www.bde.es/f/webbde/GAP/Secciones/SalaPrensa/NotasInformativas/19/presbe2019_80en.pdf" TargetMode="External"/><Relationship Id="rId210" Type="http://schemas.openxmlformats.org/officeDocument/2006/relationships/hyperlink" Target="https://www.federalreserve.gov/newsevents/pressreleases/bcreg20190306c.htm" TargetMode="External"/><Relationship Id="rId215" Type="http://schemas.openxmlformats.org/officeDocument/2006/relationships/hyperlink" Target="https://www.norges-bank.no/en/news-events/news-publications/Press-releases/2022/2022-03-24-ccb/" TargetMode="External"/><Relationship Id="rId26" Type="http://schemas.openxmlformats.org/officeDocument/2006/relationships/hyperlink" Target="https://www.nbb.be/doc/cp/eng/2019/20190628_bufferrate_2019q3.pdf" TargetMode="External"/><Relationship Id="rId47" Type="http://schemas.openxmlformats.org/officeDocument/2006/relationships/hyperlink" Target="http://www.economie.gouv.fr/hcsf/coussin-fonds-propres-contra-cyclique" TargetMode="External"/><Relationship Id="rId68" Type="http://schemas.openxmlformats.org/officeDocument/2006/relationships/hyperlink" Target="https://www.hkma.gov.hk/eng/key-information/press-releases/2019/20190416-4.shtml" TargetMode="External"/><Relationship Id="rId89" Type="http://schemas.openxmlformats.org/officeDocument/2006/relationships/hyperlink" Target="http://www.bancaditalia.it/compiti/stabilita-finanziaria/politica-macroprudenziale/ccyb-3-2016/index.html" TargetMode="External"/><Relationship Id="rId112" Type="http://schemas.openxmlformats.org/officeDocument/2006/relationships/hyperlink" Target="http://data.legilux.public.lu/file/eli-etat-leg-rcsf-2018-06-25-a554-jo-fr-pdf.pdf" TargetMode="External"/><Relationship Id="rId133" Type="http://schemas.openxmlformats.org/officeDocument/2006/relationships/hyperlink" Target="http://cbr.ru/eng/press/PR.aspx?file=29122016_151211NANT_E2016-12-29T15_11_49.htm" TargetMode="External"/><Relationship Id="rId154" Type="http://schemas.openxmlformats.org/officeDocument/2006/relationships/hyperlink" Target="http://www.sama.gov.sa/en-US/Laws/Documents/3.%20SAMA%20Basel%20III%20Program/8.%20Applicabilty%20of%20Countercylical%20Captital%20Buffer%20(CCYB)%20in%20Saudi%20Arabia.pdf" TargetMode="External"/><Relationship Id="rId175" Type="http://schemas.openxmlformats.org/officeDocument/2006/relationships/hyperlink" Target="https://www.bde.es/f/webbde/GAP/Secciones/SalaPrensa/NotasInformativas/18/presbe2018_52en.pdf" TargetMode="External"/><Relationship Id="rId196" Type="http://schemas.openxmlformats.org/officeDocument/2006/relationships/hyperlink" Target="http://www.fi.se/upload/90_English/30_Regulations/1_Regulatory%20code/2016/fffs_2016_15_eng.pdf" TargetMode="External"/><Relationship Id="rId200" Type="http://schemas.openxmlformats.org/officeDocument/2006/relationships/hyperlink" Target="https://www.fi.se/en/published/press-releases/2022/the-countercyclical-buffer-rate-will-be-raised/" TargetMode="External"/><Relationship Id="rId16" Type="http://schemas.openxmlformats.org/officeDocument/2006/relationships/hyperlink" Target="https://www.nbb.be/doc/cp/eng/2018/20180329_bufferrate_2018q2.pdf" TargetMode="External"/><Relationship Id="rId221" Type="http://schemas.openxmlformats.org/officeDocument/2006/relationships/hyperlink" Target="https://www.bankofengland.co.uk/financial-policy-summary-and-record/2020/march-2020" TargetMode="External"/><Relationship Id="rId37" Type="http://schemas.openxmlformats.org/officeDocument/2006/relationships/hyperlink" Target="http://www.cbrc.gov.cn/EngdocView.do?docID=86EC2D338BB24111B3AC5D7C5C4F1B28" TargetMode="External"/><Relationship Id="rId58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79" Type="http://schemas.openxmlformats.org/officeDocument/2006/relationships/hyperlink" Target="http://www.bi.go.id/id/ruang-media/siaran-pers/Pages/sp_179715.aspx" TargetMode="External"/><Relationship Id="rId102" Type="http://schemas.openxmlformats.org/officeDocument/2006/relationships/hyperlink" Target="http://www.cssf.lu/fileadmin/files/Lois_reglements/Legislation/RG_CSSF/RCSSF_No15-04.pdf" TargetMode="External"/><Relationship Id="rId123" Type="http://schemas.openxmlformats.org/officeDocument/2006/relationships/hyperlink" Target="https://www.cssf.lu/fr/Document/reglement-cssf-n-21-02-du-30-juin-2021/" TargetMode="External"/><Relationship Id="rId144" Type="http://schemas.openxmlformats.org/officeDocument/2006/relationships/hyperlink" Target="http://www.cbr.ru/eng/press/pr/?file=14082020_123042ENG_PP2020-08-14T12_29_48.htm" TargetMode="External"/><Relationship Id="rId90" Type="http://schemas.openxmlformats.org/officeDocument/2006/relationships/hyperlink" Target="http://www.bancaditalia.it/compiti/stabilita-finanziaria/politica-macroprudenziale/ccyb-4-2016-/index.html" TargetMode="External"/><Relationship Id="rId165" Type="http://schemas.openxmlformats.org/officeDocument/2006/relationships/hyperlink" Target="http://www.bde.es/f/webbde/INF/MenuVertical/EstabilidadFinanciera/Relacionados/2016_03_21_presbe2016_13_en_cba2.pdf" TargetMode="External"/><Relationship Id="rId186" Type="http://schemas.openxmlformats.org/officeDocument/2006/relationships/hyperlink" Target="https://app.bde.es/pmk/id?a=/bde/en/areas/estabilidad/politica-macropr/Fijacion_del_po_abd79f06544b261.html" TargetMode="External"/><Relationship Id="rId211" Type="http://schemas.openxmlformats.org/officeDocument/2006/relationships/hyperlink" Target="https://www.regjeringen.no/en/aktuelt/countercyclical-buffer-at-1-pct/id747825/" TargetMode="External"/><Relationship Id="rId27" Type="http://schemas.openxmlformats.org/officeDocument/2006/relationships/hyperlink" Target="http://www.bcb.gov.br/ingles/norms/brprudential/Circular3769.pdf" TargetMode="External"/><Relationship Id="rId48" Type="http://schemas.openxmlformats.org/officeDocument/2006/relationships/hyperlink" Target="http://www.economie.gouv.fr/hcsf/coussin-fonds-propres-contra-cyclique" TargetMode="External"/><Relationship Id="rId69" Type="http://schemas.openxmlformats.org/officeDocument/2006/relationships/hyperlink" Target="https://www.hkma.gov.hk/eng/key-information/press-releases/2019/20190709-4.shtml" TargetMode="External"/><Relationship Id="rId113" Type="http://schemas.openxmlformats.org/officeDocument/2006/relationships/hyperlink" Target="http://data.legilux.public.lu/file/eli-etat-leg-rcsf-2018-09-28-a922-jo-fr-pdf.pdf" TargetMode="External"/><Relationship Id="rId134" Type="http://schemas.openxmlformats.org/officeDocument/2006/relationships/hyperlink" Target="http://cbr.ru/eng/press/PR.aspx?file=04042017_103634NANT_E2017-04-04T10_36_07.htm" TargetMode="External"/><Relationship Id="rId80" Type="http://schemas.openxmlformats.org/officeDocument/2006/relationships/hyperlink" Target="http://www.bi.go.id/en/ruang-media/siaran-pers/Pages/SP_183916.aspx" TargetMode="External"/><Relationship Id="rId155" Type="http://schemas.openxmlformats.org/officeDocument/2006/relationships/hyperlink" Target="http://www.mas.gov.sg/~/media/resource/publications/fsr/FSR%202015.pdf" TargetMode="External"/><Relationship Id="rId176" Type="http://schemas.openxmlformats.org/officeDocument/2006/relationships/hyperlink" Target="https://www.bde.es/f/webbde/GAP/Secciones/SalaPrensa/NotasInformativas/18/presbe2018_69en.pdf" TargetMode="External"/><Relationship Id="rId197" Type="http://schemas.openxmlformats.org/officeDocument/2006/relationships/hyperlink" Target="https://www.fi.se/en/our-registers/search-fffs/2014/201433/fffs-201817/" TargetMode="External"/><Relationship Id="rId201" Type="http://schemas.openxmlformats.org/officeDocument/2006/relationships/hyperlink" Target="http://www.snb.ch/n/mmr/reference/CCB_communication_2016/source/CCB_communication_2016.n.pdf" TargetMode="External"/><Relationship Id="rId222" Type="http://schemas.openxmlformats.org/officeDocument/2006/relationships/hyperlink" Target="https://www.nbb.be/doc/cp/eng/2023/20240831_bufferrate_2023q4_en.pdf" TargetMode="External"/><Relationship Id="rId17" Type="http://schemas.openxmlformats.org/officeDocument/2006/relationships/hyperlink" Target="https://www.nbb.be/doc/cp/eng/2018/20180629_bufferrate_2018q3.pdf" TargetMode="External"/><Relationship Id="rId38" Type="http://schemas.openxmlformats.org/officeDocument/2006/relationships/hyperlink" Target="http://www.pbc.gov.cn/en/3688110/3688172/4048269/4106897/index.html" TargetMode="External"/><Relationship Id="rId59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103" Type="http://schemas.openxmlformats.org/officeDocument/2006/relationships/hyperlink" Target="http://www.cssf.lu/fileadmin/files/Lois_reglements/Legislation/RG_CSSF/RCSSF_No16-02.pdf" TargetMode="External"/><Relationship Id="rId124" Type="http://schemas.openxmlformats.org/officeDocument/2006/relationships/hyperlink" Target="https://data.legilux.public.lu/file/eli-etat-leg-rcsf-2022-03-31-a153-jo-fr-pdf.pdf" TargetMode="External"/><Relationship Id="rId70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1" Type="http://schemas.openxmlformats.org/officeDocument/2006/relationships/hyperlink" Target="http://www.bancaditalia.it/compiti/stabilita-finanziaria/politica-macroprudenziale/ccyb-1-2017/index.html" TargetMode="External"/><Relationship Id="rId145" Type="http://schemas.openxmlformats.org/officeDocument/2006/relationships/hyperlink" Target="http://www.cbr.ru/eng/press/PR/?file=18122020_143000ENG_PP24122020_091954.htm" TargetMode="External"/><Relationship Id="rId166" Type="http://schemas.openxmlformats.org/officeDocument/2006/relationships/hyperlink" Target="http://www.bde.es/f/webbde/GAP/Secciones/SalaPrensa/NotasInformativas/16/Arc/Fic/presbe2016_28en.pdf" TargetMode="External"/><Relationship Id="rId187" Type="http://schemas.openxmlformats.org/officeDocument/2006/relationships/hyperlink" Target="https://www.bde.es/bde/en/areas/estabilidad/herramientas-macroprudenciales/colchon-de-capital-anticiclico/fijacion_del_po_abd79f06544b261.html" TargetMode="External"/><Relationship Id="rId1" Type="http://schemas.openxmlformats.org/officeDocument/2006/relationships/hyperlink" Target="https://www.bcra.gob.ar/Pdfs/comytexord/A5938.pdf" TargetMode="External"/><Relationship Id="rId212" Type="http://schemas.openxmlformats.org/officeDocument/2006/relationships/hyperlink" Target="https://www.regjeringen.no/en/aktuelt/countercyclical-buffer-at-1-pct/id747825/" TargetMode="External"/><Relationship Id="rId28" Type="http://schemas.openxmlformats.org/officeDocument/2006/relationships/hyperlink" Target="https://www.bcb.gov.br/acessoinformacao/legado?url=https:%2F%2Fwww.bcb.gov.br%2Fpre%2Fnormativos%2Fbusca%2Fnormativo.asp%3Fnumero%3D30499%26tipo%3DComunicado%26data%3D9%2F3%2F2017" TargetMode="External"/><Relationship Id="rId49" Type="http://schemas.openxmlformats.org/officeDocument/2006/relationships/hyperlink" Target="http://www.economie.gouv.fr/hcsf/coussin-fonds-propres-contra-cyclique" TargetMode="External"/><Relationship Id="rId114" Type="http://schemas.openxmlformats.org/officeDocument/2006/relationships/hyperlink" Target="http://data.legilux.public.lu/file/eli-etat-leg-rcsf-2018-12-31-a1200-jo-fr-pdf.pdf" TargetMode="External"/><Relationship Id="rId60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1" Type="http://schemas.openxmlformats.org/officeDocument/2006/relationships/hyperlink" Target="http://www.bi.go.id/id/ruang-media/siaran-pers/Pages/sp_189516.aspx" TargetMode="External"/><Relationship Id="rId135" Type="http://schemas.openxmlformats.org/officeDocument/2006/relationships/hyperlink" Target="http://cbr.ru/eng/press/PR.aspx?file=06072017_120629NANT_E2017-07-06T12_05_32.htm" TargetMode="External"/><Relationship Id="rId156" Type="http://schemas.openxmlformats.org/officeDocument/2006/relationships/hyperlink" Target="http://www.mas.gov.sg/~/media/resource/publications/fsr/FSR%202016.pdf" TargetMode="External"/><Relationship Id="rId177" Type="http://schemas.openxmlformats.org/officeDocument/2006/relationships/hyperlink" Target="https://www.bde.es/f/webbde/GAP/Secciones/SalaPrensa/NotasInformativas/19/presbe2019_14en.pdf" TargetMode="External"/><Relationship Id="rId198" Type="http://schemas.openxmlformats.org/officeDocument/2006/relationships/hyperlink" Target="https://www.fi.se/en/published/news/2020/proposed-amendment-to-regulations-due-to-reduction-in-countercyclical-buffer-rate/" TargetMode="External"/><Relationship Id="rId202" Type="http://schemas.openxmlformats.org/officeDocument/2006/relationships/hyperlink" Target="http://www.snb.ch/en/mmr/reference/ccb_20170224_basel_III_countercyclical_capital_buffer/source/ccb_20170224_basel_III_countercyclical_capital_buffer.en.pdf" TargetMode="External"/><Relationship Id="rId223" Type="http://schemas.openxmlformats.org/officeDocument/2006/relationships/hyperlink" Target="https://www.nbb.be/doc/cp/eng/2023/20240831_bufferrate_2023q4_en.pdf" TargetMode="External"/><Relationship Id="rId18" Type="http://schemas.openxmlformats.org/officeDocument/2006/relationships/hyperlink" Target="https://www.nbb.be/doc/cp/eng/2018/20180925_bufferrate_2018q4.pdf" TargetMode="External"/><Relationship Id="rId39" Type="http://schemas.openxmlformats.org/officeDocument/2006/relationships/hyperlink" Target="http://www.economie.gouv.fr/hcsf/coussin-fonds-propres-contra-cyclique" TargetMode="External"/><Relationship Id="rId50" Type="http://schemas.openxmlformats.org/officeDocument/2006/relationships/hyperlink" Target="http://www.economie.gouv.fr/hcsf/coussin-fonds-propres-contra-cyclique" TargetMode="External"/><Relationship Id="rId104" Type="http://schemas.openxmlformats.org/officeDocument/2006/relationships/hyperlink" Target="http://www.cssf.lu/fileadmin/files/Lois_reglements/Legislation/RG_CSSF/RCSSF_No16-03.pdf" TargetMode="External"/><Relationship Id="rId125" Type="http://schemas.openxmlformats.org/officeDocument/2006/relationships/hyperlink" Target="http://data.legilux.public.lu/eli/etat/leg/rcsf/2022/06/30/a329/jo" TargetMode="External"/><Relationship Id="rId146" Type="http://schemas.openxmlformats.org/officeDocument/2006/relationships/hyperlink" Target="https://cbr.ru/eng/press/pr/?file=19032021_152647NANT_E24032021_103434.htm" TargetMode="External"/><Relationship Id="rId167" Type="http://schemas.openxmlformats.org/officeDocument/2006/relationships/hyperlink" Target="http://www.bde.es/f/webbde/GAP/Secciones/SalaPrensa/NotasInformativas/16/Arc/Fic/presbe2016_42en.pdf" TargetMode="External"/><Relationship Id="rId188" Type="http://schemas.openxmlformats.org/officeDocument/2006/relationships/hyperlink" Target="https://www.bde.es/bde/en/areas/estabilidad/herramientas-macroprudenciales/colchon-de-capital-anticiclico/fijacion_del_po_abd79f06544b261.html" TargetMode="External"/><Relationship Id="rId71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2" Type="http://schemas.openxmlformats.org/officeDocument/2006/relationships/hyperlink" Target="http://www.bancaditalia.it/compiti/stabilita-finanziaria/politica-macroprudenziale/ccyb-2-2017/index.html" TargetMode="External"/><Relationship Id="rId213" Type="http://schemas.openxmlformats.org/officeDocument/2006/relationships/hyperlink" Target="https://www.regjeringen.no/en/aktuelt/reduction-of-the-countercyclical-buffer/id2693388/" TargetMode="External"/><Relationship Id="rId2" Type="http://schemas.openxmlformats.org/officeDocument/2006/relationships/hyperlink" Target="https://www.apra.gov.au/news-and-publications/apra-announces-countercyclical-capital-buffer-rate-for-adis" TargetMode="External"/><Relationship Id="rId29" Type="http://schemas.openxmlformats.org/officeDocument/2006/relationships/hyperlink" Target="https://www.bcb.gov.br/acessoinformacao/legado?url=https:%2F%2Fwww.bcb.gov.br%2Fpre%2Fnormativos%2Fbusca%2Fnormativo.asp%3Fnumero%3D30848%26tipo%3DComunicado%26data%3D8%2F6%2F2017" TargetMode="External"/><Relationship Id="rId40" Type="http://schemas.openxmlformats.org/officeDocument/2006/relationships/hyperlink" Target="http://www.economie.gouv.fr/hcsf/coussin-fonds-propres-contra-cyclique" TargetMode="External"/><Relationship Id="rId115" Type="http://schemas.openxmlformats.org/officeDocument/2006/relationships/hyperlink" Target="http://data.legilux.public.lu/file/eli-etat-leg-rcsf-2019-06-28-a448-jo-fr-pdf.pdf" TargetMode="External"/><Relationship Id="rId136" Type="http://schemas.openxmlformats.org/officeDocument/2006/relationships/hyperlink" Target="http://cbr.ru/eng/press/PR/?file=06102017_165434eng2017-10-06T16_54_01.htm" TargetMode="External"/><Relationship Id="rId157" Type="http://schemas.openxmlformats.org/officeDocument/2006/relationships/hyperlink" Target="http://www.mas.gov.sg/~/media/resource/publications/fsr/FSR%202017.pdf" TargetMode="External"/><Relationship Id="rId178" Type="http://schemas.openxmlformats.org/officeDocument/2006/relationships/hyperlink" Target="https://www.bde.es/f/webbde/GAP/Secciones/SalaPrensa/NotasInformativas/19/presbe2019_38en.pdf" TargetMode="External"/><Relationship Id="rId61" Type="http://schemas.openxmlformats.org/officeDocument/2006/relationships/hyperlink" Target="https://www.bafin.de/EN/Aufsicht/BankenFinanzdienstleister/Eigenmittelanforderungen/Kapitalpuffer/antizyklischer_kapitalpuffer_node_en.html" TargetMode="External"/><Relationship Id="rId82" Type="http://schemas.openxmlformats.org/officeDocument/2006/relationships/hyperlink" Target="http://www.bi.go.id/id/ruang-media/siaran-pers/Pages/sp_194117.aspx" TargetMode="External"/><Relationship Id="rId199" Type="http://schemas.openxmlformats.org/officeDocument/2006/relationships/hyperlink" Target="https://www.fi.se/en/published/press-releases/2021/fi-raises-the-countercyclical-buffer-rate-to-1-per-cent/" TargetMode="External"/><Relationship Id="rId203" Type="http://schemas.openxmlformats.org/officeDocument/2006/relationships/hyperlink" Target="https://www.snb.ch/en/mmr/reference/ccb_20180228_basel_III_countercyclical_capital_buffer/source/ccb_20180228_basel_III_countercyclical_capital_buffer.en.pdf" TargetMode="External"/><Relationship Id="rId19" Type="http://schemas.openxmlformats.org/officeDocument/2006/relationships/hyperlink" Target="https://www.nbb.be/doc/cp/eng/2019/20181228_bufferrate_2019q1.pdf" TargetMode="External"/><Relationship Id="rId224" Type="http://schemas.openxmlformats.org/officeDocument/2006/relationships/hyperlink" Target="https://www.hkma.gov.hk/eng/news-and-media/press-releases/2023/02/20230208-3/" TargetMode="External"/><Relationship Id="rId30" Type="http://schemas.openxmlformats.org/officeDocument/2006/relationships/hyperlink" Target="https://www.bcb.gov.br/acessoinformacao/legado?url=https:%2F%2Fwww.bcb.gov.br%2Fpre%2Fnormativos%2Fbusca%2Fnormativo.asp%3Fnumero%3D31188%26tipo%3DComunicado%26data%3D14%2F9%2F2017" TargetMode="External"/><Relationship Id="rId105" Type="http://schemas.openxmlformats.org/officeDocument/2006/relationships/hyperlink" Target="http://www.cssf.lu/fileadmin/files/Lois_reglements/Legislation/RG_CSSF/RCSSF_No16-05eng.pdf" TargetMode="External"/><Relationship Id="rId126" Type="http://schemas.openxmlformats.org/officeDocument/2006/relationships/hyperlink" Target="https://www.legilux.public.lu/eli/etat/leg/rcsf/2022/09/30/a508/jo" TargetMode="External"/><Relationship Id="rId147" Type="http://schemas.openxmlformats.org/officeDocument/2006/relationships/hyperlink" Target="http://www.cbr.ru/eng/press/pr/?id=33249" TargetMode="External"/><Relationship Id="rId168" Type="http://schemas.openxmlformats.org/officeDocument/2006/relationships/hyperlink" Target="http://www.bde.es/f/webbde/GAP/Secciones/SalaPrensa/ComunicadosBCE/NotasInformativasBCE/16/Arc/Fic/presbe2016_57en.pdf" TargetMode="External"/><Relationship Id="rId51" Type="http://schemas.openxmlformats.org/officeDocument/2006/relationships/hyperlink" Target="http://www.economie.gouv.fr/hcsf/coussin-fonds-propres-contra-cyclique" TargetMode="External"/><Relationship Id="rId72" Type="http://schemas.openxmlformats.org/officeDocument/2006/relationships/hyperlink" Target="https://www.hkma.gov.hk/eng/key-functions/banking/banking-legislation-policies-and-standards-implementation/countercyclical-capital-buffer-ccyb/" TargetMode="External"/><Relationship Id="rId93" Type="http://schemas.openxmlformats.org/officeDocument/2006/relationships/hyperlink" Target="http://www.bancaditalia.it/compiti/stabilita-finanziaria/politica-macroprudenziale/ccyb-2017-3/index.html" TargetMode="External"/><Relationship Id="rId189" Type="http://schemas.openxmlformats.org/officeDocument/2006/relationships/hyperlink" Target="https://www.bde.es/bde/en/areas/estabilidad/herramientas-macroprudenciales/colchon-de-capital-anticiclico/fijacion_del_po_abd79f06544b26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771E-02BD-42A5-B770-0DFC7A3B889B}">
  <dimension ref="B3:B6"/>
  <sheetViews>
    <sheetView workbookViewId="0">
      <selection activeCell="B8" sqref="B8"/>
    </sheetView>
  </sheetViews>
  <sheetFormatPr defaultRowHeight="15" x14ac:dyDescent="0.25"/>
  <cols>
    <col min="2" max="2" width="28.140625" bestFit="1" customWidth="1"/>
  </cols>
  <sheetData>
    <row r="3" spans="2:2" x14ac:dyDescent="0.25">
      <c r="B3" t="s">
        <v>2</v>
      </c>
    </row>
    <row r="4" spans="2:2" x14ac:dyDescent="0.25">
      <c r="B4" t="s">
        <v>3</v>
      </c>
    </row>
    <row r="5" spans="2:2" x14ac:dyDescent="0.25">
      <c r="B5" t="s">
        <v>4</v>
      </c>
    </row>
    <row r="6" spans="2:2" x14ac:dyDescent="0.25">
      <c r="B6" t="s">
        <v>6</v>
      </c>
    </row>
  </sheetData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3B10-1FE5-4D9D-84CA-DD79ACEEF5DD}">
  <dimension ref="A1:M432"/>
  <sheetViews>
    <sheetView tabSelected="1" zoomScaleNormal="100" workbookViewId="0">
      <pane ySplit="1" topLeftCell="A403" activePane="bottomLeft" state="frozen"/>
      <selection activeCell="J136" sqref="J136"/>
      <selection pane="bottomLeft" activeCell="C433" sqref="C433"/>
    </sheetView>
  </sheetViews>
  <sheetFormatPr defaultColWidth="9.140625" defaultRowHeight="16.5" x14ac:dyDescent="0.3"/>
  <cols>
    <col min="1" max="1" width="13.7109375" style="2" bestFit="1" customWidth="1"/>
    <col min="2" max="2" width="16.85546875" style="2" bestFit="1" customWidth="1"/>
    <col min="3" max="3" width="21.28515625" style="34" customWidth="1"/>
    <col min="4" max="4" width="14.28515625" style="7" customWidth="1"/>
    <col min="5" max="5" width="16.85546875" style="2" bestFit="1" customWidth="1"/>
    <col min="6" max="6" width="21.42578125" style="34" customWidth="1"/>
    <col min="7" max="7" width="62.5703125" style="8" customWidth="1"/>
    <col min="8" max="8" width="55.42578125" style="2" bestFit="1" customWidth="1"/>
    <col min="9" max="9" width="17" style="2" bestFit="1" customWidth="1"/>
    <col min="10" max="12" width="9.140625" style="2"/>
    <col min="13" max="13" width="11.5703125" style="2" bestFit="1" customWidth="1"/>
    <col min="14" max="16384" width="9.140625" style="2"/>
  </cols>
  <sheetData>
    <row r="1" spans="1:13" ht="45" customHeight="1" x14ac:dyDescent="0.3">
      <c r="A1" s="209" t="s">
        <v>589</v>
      </c>
      <c r="B1" s="210" t="s">
        <v>15</v>
      </c>
      <c r="C1" s="208" t="s">
        <v>588</v>
      </c>
      <c r="D1" s="211" t="s">
        <v>590</v>
      </c>
      <c r="E1" s="210" t="s">
        <v>591</v>
      </c>
      <c r="F1" s="210" t="s">
        <v>592</v>
      </c>
      <c r="G1" s="210" t="s">
        <v>593</v>
      </c>
      <c r="H1" s="210" t="s">
        <v>19</v>
      </c>
      <c r="I1" s="212" t="s">
        <v>534</v>
      </c>
      <c r="K1" s="42"/>
      <c r="M1" s="43"/>
    </row>
    <row r="2" spans="1:13" x14ac:dyDescent="0.3">
      <c r="A2" s="113" t="s">
        <v>65</v>
      </c>
      <c r="B2" s="113" t="s">
        <v>46</v>
      </c>
      <c r="C2" s="152">
        <v>41620</v>
      </c>
      <c r="D2" s="85">
        <v>0.01</v>
      </c>
      <c r="E2" s="114" t="s">
        <v>4</v>
      </c>
      <c r="F2" s="152">
        <v>42185</v>
      </c>
      <c r="G2" s="83" t="s">
        <v>227</v>
      </c>
      <c r="H2" s="114"/>
      <c r="I2" s="112" t="s">
        <v>535</v>
      </c>
    </row>
    <row r="3" spans="1:13" x14ac:dyDescent="0.3">
      <c r="A3" s="113" t="s">
        <v>65</v>
      </c>
      <c r="B3" s="113" t="s">
        <v>46</v>
      </c>
      <c r="C3" s="152">
        <v>41733</v>
      </c>
      <c r="D3" s="85">
        <v>0.01</v>
      </c>
      <c r="E3" s="114" t="s">
        <v>2</v>
      </c>
      <c r="F3" s="152">
        <v>42185</v>
      </c>
      <c r="G3" s="83" t="s">
        <v>227</v>
      </c>
      <c r="H3" s="114"/>
      <c r="I3" s="112" t="s">
        <v>535</v>
      </c>
    </row>
    <row r="4" spans="1:13" x14ac:dyDescent="0.3">
      <c r="A4" s="118" t="s">
        <v>417</v>
      </c>
      <c r="B4" s="119" t="s">
        <v>17</v>
      </c>
      <c r="C4" s="152">
        <v>41816</v>
      </c>
      <c r="D4" s="120">
        <v>0</v>
      </c>
      <c r="E4" s="119" t="s">
        <v>4</v>
      </c>
      <c r="F4" s="164">
        <v>41816</v>
      </c>
      <c r="G4" s="83" t="s">
        <v>402</v>
      </c>
      <c r="H4" s="117"/>
      <c r="I4" s="112" t="s">
        <v>534</v>
      </c>
    </row>
    <row r="5" spans="1:13" x14ac:dyDescent="0.3">
      <c r="A5" s="113" t="s">
        <v>65</v>
      </c>
      <c r="B5" s="113" t="s">
        <v>46</v>
      </c>
      <c r="C5" s="152">
        <v>41817</v>
      </c>
      <c r="D5" s="85">
        <v>0.01</v>
      </c>
      <c r="E5" s="114" t="s">
        <v>2</v>
      </c>
      <c r="F5" s="152">
        <v>42185</v>
      </c>
      <c r="G5" s="83" t="s">
        <v>310</v>
      </c>
      <c r="H5" s="114"/>
      <c r="I5" s="112" t="s">
        <v>535</v>
      </c>
    </row>
    <row r="6" spans="1:13" x14ac:dyDescent="0.3">
      <c r="A6" s="126" t="s">
        <v>418</v>
      </c>
      <c r="B6" s="126" t="s">
        <v>419</v>
      </c>
      <c r="C6" s="157">
        <v>41879</v>
      </c>
      <c r="D6" s="91">
        <v>0</v>
      </c>
      <c r="E6" s="127" t="s">
        <v>4</v>
      </c>
      <c r="F6" s="157">
        <v>42278</v>
      </c>
      <c r="G6" s="81" t="s">
        <v>420</v>
      </c>
      <c r="H6" s="114"/>
      <c r="I6" s="112" t="s">
        <v>535</v>
      </c>
    </row>
    <row r="7" spans="1:13" x14ac:dyDescent="0.3">
      <c r="A7" s="113" t="s">
        <v>65</v>
      </c>
      <c r="B7" s="113" t="s">
        <v>46</v>
      </c>
      <c r="C7" s="152">
        <v>41908</v>
      </c>
      <c r="D7" s="85">
        <v>0.01</v>
      </c>
      <c r="E7" s="114" t="s">
        <v>2</v>
      </c>
      <c r="F7" s="152">
        <v>42185</v>
      </c>
      <c r="G7" s="83" t="s">
        <v>311</v>
      </c>
      <c r="H7" s="114"/>
      <c r="I7" s="112" t="s">
        <v>535</v>
      </c>
    </row>
    <row r="8" spans="1:13" x14ac:dyDescent="0.3">
      <c r="A8" s="126" t="s">
        <v>418</v>
      </c>
      <c r="B8" s="126" t="s">
        <v>419</v>
      </c>
      <c r="C8" s="157">
        <v>41977</v>
      </c>
      <c r="D8" s="91">
        <v>0</v>
      </c>
      <c r="E8" s="128" t="s">
        <v>2</v>
      </c>
      <c r="F8" s="157">
        <v>42370</v>
      </c>
      <c r="G8" s="81" t="s">
        <v>421</v>
      </c>
      <c r="H8" s="114"/>
      <c r="I8" s="112" t="s">
        <v>535</v>
      </c>
    </row>
    <row r="9" spans="1:13" x14ac:dyDescent="0.3">
      <c r="A9" s="113" t="s">
        <v>61</v>
      </c>
      <c r="B9" s="113" t="s">
        <v>9</v>
      </c>
      <c r="C9" s="152">
        <v>41983</v>
      </c>
      <c r="D9" s="109">
        <v>0.01</v>
      </c>
      <c r="E9" s="114" t="s">
        <v>4</v>
      </c>
      <c r="F9" s="152">
        <v>42260</v>
      </c>
      <c r="G9" s="110" t="s">
        <v>392</v>
      </c>
      <c r="H9" s="114"/>
      <c r="I9" s="112" t="s">
        <v>534</v>
      </c>
    </row>
    <row r="10" spans="1:13" x14ac:dyDescent="0.3">
      <c r="A10" s="113" t="s">
        <v>65</v>
      </c>
      <c r="B10" s="113" t="s">
        <v>46</v>
      </c>
      <c r="C10" s="152">
        <v>41992</v>
      </c>
      <c r="D10" s="85">
        <v>0.01</v>
      </c>
      <c r="E10" s="114" t="s">
        <v>2</v>
      </c>
      <c r="F10" s="152">
        <v>42185</v>
      </c>
      <c r="G10" s="83" t="s">
        <v>312</v>
      </c>
      <c r="H10" s="114"/>
      <c r="I10" s="112" t="s">
        <v>535</v>
      </c>
    </row>
    <row r="11" spans="1:13" x14ac:dyDescent="0.3">
      <c r="A11" s="143" t="s">
        <v>548</v>
      </c>
      <c r="B11" s="143" t="s">
        <v>549</v>
      </c>
      <c r="C11" s="162">
        <v>42016</v>
      </c>
      <c r="D11" s="144">
        <v>0</v>
      </c>
      <c r="E11" s="148" t="s">
        <v>4</v>
      </c>
      <c r="F11" s="162">
        <v>42370</v>
      </c>
      <c r="G11" s="108" t="s">
        <v>550</v>
      </c>
      <c r="I11" s="138" t="s">
        <v>535</v>
      </c>
    </row>
    <row r="12" spans="1:13" x14ac:dyDescent="0.3">
      <c r="A12" s="126" t="s">
        <v>464</v>
      </c>
      <c r="B12" s="126" t="s">
        <v>465</v>
      </c>
      <c r="C12" s="159">
        <v>42024</v>
      </c>
      <c r="D12" s="94">
        <v>0</v>
      </c>
      <c r="E12" s="127" t="s">
        <v>4</v>
      </c>
      <c r="F12" s="159">
        <v>42370</v>
      </c>
      <c r="G12" s="81"/>
      <c r="I12" s="112" t="s">
        <v>535</v>
      </c>
    </row>
    <row r="13" spans="1:13" x14ac:dyDescent="0.3">
      <c r="A13" s="113" t="s">
        <v>49</v>
      </c>
      <c r="B13" s="113" t="s">
        <v>80</v>
      </c>
      <c r="C13" s="152">
        <v>42031</v>
      </c>
      <c r="D13" s="85">
        <v>6.2500000000000003E-3</v>
      </c>
      <c r="E13" s="114" t="s">
        <v>4</v>
      </c>
      <c r="F13" s="152">
        <v>42370</v>
      </c>
      <c r="G13" s="83" t="s">
        <v>168</v>
      </c>
      <c r="H13" s="114"/>
      <c r="I13" s="112" t="s">
        <v>534</v>
      </c>
    </row>
    <row r="14" spans="1:13" x14ac:dyDescent="0.3">
      <c r="A14" s="113" t="s">
        <v>50</v>
      </c>
      <c r="B14" s="113" t="s">
        <v>30</v>
      </c>
      <c r="C14" s="152">
        <v>42040</v>
      </c>
      <c r="D14" s="85">
        <v>0</v>
      </c>
      <c r="E14" s="114" t="s">
        <v>4</v>
      </c>
      <c r="F14" s="152">
        <v>42040</v>
      </c>
      <c r="G14" s="83" t="s">
        <v>293</v>
      </c>
      <c r="H14" s="114"/>
      <c r="I14" s="112" t="s">
        <v>534</v>
      </c>
    </row>
    <row r="15" spans="1:13" x14ac:dyDescent="0.3">
      <c r="A15" s="126" t="s">
        <v>418</v>
      </c>
      <c r="B15" s="126" t="s">
        <v>419</v>
      </c>
      <c r="C15" s="157">
        <v>42081</v>
      </c>
      <c r="D15" s="91">
        <v>0</v>
      </c>
      <c r="E15" s="128" t="s">
        <v>2</v>
      </c>
      <c r="F15" s="157">
        <v>42461</v>
      </c>
      <c r="G15" s="81" t="s">
        <v>422</v>
      </c>
      <c r="H15" s="114"/>
      <c r="I15" s="112" t="s">
        <v>535</v>
      </c>
    </row>
    <row r="16" spans="1:13" x14ac:dyDescent="0.3">
      <c r="A16" s="118" t="s">
        <v>417</v>
      </c>
      <c r="B16" s="119" t="s">
        <v>17</v>
      </c>
      <c r="C16" s="152">
        <v>42089</v>
      </c>
      <c r="D16" s="87">
        <v>0</v>
      </c>
      <c r="E16" s="118" t="s">
        <v>2</v>
      </c>
      <c r="F16" s="164">
        <v>42089</v>
      </c>
      <c r="G16" s="83" t="s">
        <v>403</v>
      </c>
      <c r="H16" s="117"/>
      <c r="I16" s="112" t="s">
        <v>534</v>
      </c>
    </row>
    <row r="17" spans="1:9" x14ac:dyDescent="0.3">
      <c r="A17" s="113" t="s">
        <v>65</v>
      </c>
      <c r="B17" s="113" t="s">
        <v>46</v>
      </c>
      <c r="C17" s="152">
        <v>42090</v>
      </c>
      <c r="D17" s="85">
        <v>0.01</v>
      </c>
      <c r="E17" s="114" t="s">
        <v>2</v>
      </c>
      <c r="F17" s="152">
        <v>42185</v>
      </c>
      <c r="G17" s="83" t="s">
        <v>313</v>
      </c>
      <c r="H17" s="114"/>
      <c r="I17" s="112" t="s">
        <v>535</v>
      </c>
    </row>
    <row r="18" spans="1:9" x14ac:dyDescent="0.3">
      <c r="A18" s="113" t="s">
        <v>50</v>
      </c>
      <c r="B18" s="113" t="s">
        <v>30</v>
      </c>
      <c r="C18" s="152">
        <v>42101</v>
      </c>
      <c r="D18" s="85">
        <v>0</v>
      </c>
      <c r="E18" s="114" t="s">
        <v>2</v>
      </c>
      <c r="F18" s="152">
        <v>42101</v>
      </c>
      <c r="G18" s="83" t="s">
        <v>175</v>
      </c>
      <c r="H18" s="114"/>
      <c r="I18" s="112" t="s">
        <v>534</v>
      </c>
    </row>
    <row r="19" spans="1:9" x14ac:dyDescent="0.3">
      <c r="A19" s="126" t="s">
        <v>464</v>
      </c>
      <c r="B19" s="126" t="s">
        <v>465</v>
      </c>
      <c r="C19" s="157">
        <v>42101</v>
      </c>
      <c r="D19" s="91">
        <v>0</v>
      </c>
      <c r="E19" s="127" t="s">
        <v>2</v>
      </c>
      <c r="F19" s="157">
        <v>42370</v>
      </c>
      <c r="G19" s="81"/>
      <c r="I19" s="112" t="s">
        <v>535</v>
      </c>
    </row>
    <row r="20" spans="1:9" x14ac:dyDescent="0.3">
      <c r="A20" s="126" t="s">
        <v>418</v>
      </c>
      <c r="B20" s="126" t="s">
        <v>419</v>
      </c>
      <c r="C20" s="157">
        <v>42145</v>
      </c>
      <c r="D20" s="91">
        <v>0</v>
      </c>
      <c r="E20" s="128" t="s">
        <v>2</v>
      </c>
      <c r="F20" s="157">
        <v>42552</v>
      </c>
      <c r="G20" s="81" t="s">
        <v>423</v>
      </c>
      <c r="H20" s="114"/>
      <c r="I20" s="112" t="s">
        <v>535</v>
      </c>
    </row>
    <row r="21" spans="1:9" x14ac:dyDescent="0.3">
      <c r="A21" s="113" t="s">
        <v>61</v>
      </c>
      <c r="B21" s="113" t="s">
        <v>9</v>
      </c>
      <c r="C21" s="152">
        <v>42150</v>
      </c>
      <c r="D21" s="109">
        <v>1.4999999999999999E-2</v>
      </c>
      <c r="E21" s="114" t="s">
        <v>3</v>
      </c>
      <c r="F21" s="152">
        <v>42548</v>
      </c>
      <c r="G21" s="110" t="s">
        <v>393</v>
      </c>
      <c r="H21" s="114"/>
      <c r="I21" s="112" t="s">
        <v>534</v>
      </c>
    </row>
    <row r="22" spans="1:9" x14ac:dyDescent="0.3">
      <c r="A22" s="113" t="s">
        <v>65</v>
      </c>
      <c r="B22" s="113" t="s">
        <v>46</v>
      </c>
      <c r="C22" s="152">
        <v>42173</v>
      </c>
      <c r="D22" s="85">
        <v>1.4999999999999999E-2</v>
      </c>
      <c r="E22" s="114" t="s">
        <v>3</v>
      </c>
      <c r="F22" s="152">
        <v>42551</v>
      </c>
      <c r="G22" s="83" t="s">
        <v>314</v>
      </c>
      <c r="H22" s="114"/>
      <c r="I22" s="112" t="s">
        <v>535</v>
      </c>
    </row>
    <row r="23" spans="1:9" x14ac:dyDescent="0.3">
      <c r="A23" s="126" t="s">
        <v>418</v>
      </c>
      <c r="B23" s="126" t="s">
        <v>419</v>
      </c>
      <c r="C23" s="157">
        <v>42250</v>
      </c>
      <c r="D23" s="91">
        <v>0</v>
      </c>
      <c r="E23" s="128" t="s">
        <v>2</v>
      </c>
      <c r="F23" s="157">
        <v>42644</v>
      </c>
      <c r="G23" s="81" t="s">
        <v>424</v>
      </c>
      <c r="H23" s="114"/>
      <c r="I23" s="112" t="s">
        <v>535</v>
      </c>
    </row>
    <row r="24" spans="1:9" x14ac:dyDescent="0.3">
      <c r="A24" s="113" t="s">
        <v>65</v>
      </c>
      <c r="B24" s="113" t="s">
        <v>46</v>
      </c>
      <c r="C24" s="152">
        <v>42271</v>
      </c>
      <c r="D24" s="85">
        <v>1.4999999999999999E-2</v>
      </c>
      <c r="E24" s="114" t="s">
        <v>2</v>
      </c>
      <c r="F24" s="152">
        <v>42551</v>
      </c>
      <c r="G24" s="83" t="s">
        <v>315</v>
      </c>
      <c r="H24" s="114"/>
      <c r="I24" s="112" t="s">
        <v>535</v>
      </c>
    </row>
    <row r="25" spans="1:9" x14ac:dyDescent="0.3">
      <c r="A25" s="126" t="s">
        <v>464</v>
      </c>
      <c r="B25" s="126" t="s">
        <v>465</v>
      </c>
      <c r="C25" s="157">
        <v>42277</v>
      </c>
      <c r="D25" s="91">
        <v>0</v>
      </c>
      <c r="E25" s="127" t="s">
        <v>2</v>
      </c>
      <c r="F25" s="157">
        <v>42370</v>
      </c>
      <c r="G25" s="81"/>
      <c r="I25" s="112" t="s">
        <v>535</v>
      </c>
    </row>
    <row r="26" spans="1:9" x14ac:dyDescent="0.3">
      <c r="A26" s="113" t="s">
        <v>59</v>
      </c>
      <c r="B26" s="113" t="s">
        <v>42</v>
      </c>
      <c r="C26" s="152">
        <v>42305</v>
      </c>
      <c r="D26" s="109">
        <v>0</v>
      </c>
      <c r="E26" s="114" t="s">
        <v>4</v>
      </c>
      <c r="F26" s="152">
        <v>42370</v>
      </c>
      <c r="G26" s="110" t="s">
        <v>342</v>
      </c>
      <c r="H26" s="114"/>
      <c r="I26" s="112" t="s">
        <v>534</v>
      </c>
    </row>
    <row r="27" spans="1:9" x14ac:dyDescent="0.3">
      <c r="A27" s="113" t="s">
        <v>124</v>
      </c>
      <c r="B27" s="113" t="s">
        <v>74</v>
      </c>
      <c r="C27" s="152">
        <v>42306</v>
      </c>
      <c r="D27" s="85">
        <v>0</v>
      </c>
      <c r="E27" s="114" t="s">
        <v>4</v>
      </c>
      <c r="F27" s="152">
        <v>42306</v>
      </c>
      <c r="G27" s="81" t="s">
        <v>133</v>
      </c>
      <c r="H27" s="114"/>
      <c r="I27" s="112" t="s">
        <v>534</v>
      </c>
    </row>
    <row r="28" spans="1:9" x14ac:dyDescent="0.3">
      <c r="A28" s="113" t="s">
        <v>58</v>
      </c>
      <c r="B28" s="113" t="s">
        <v>41</v>
      </c>
      <c r="C28" s="152">
        <v>42337</v>
      </c>
      <c r="D28" s="109">
        <v>0</v>
      </c>
      <c r="E28" s="114" t="s">
        <v>4</v>
      </c>
      <c r="F28" s="152">
        <v>42736</v>
      </c>
      <c r="G28" s="110" t="s">
        <v>336</v>
      </c>
      <c r="H28" s="114"/>
      <c r="I28" s="112" t="s">
        <v>534</v>
      </c>
    </row>
    <row r="29" spans="1:9" x14ac:dyDescent="0.3">
      <c r="A29" s="113" t="s">
        <v>54</v>
      </c>
      <c r="B29" s="113" t="s">
        <v>7</v>
      </c>
      <c r="C29" s="152">
        <v>42338</v>
      </c>
      <c r="D29" s="85">
        <v>0</v>
      </c>
      <c r="E29" s="114" t="s">
        <v>4</v>
      </c>
      <c r="F29" s="152">
        <v>42370</v>
      </c>
      <c r="G29" s="83" t="s">
        <v>194</v>
      </c>
      <c r="H29" s="114"/>
      <c r="I29" s="112" t="s">
        <v>534</v>
      </c>
    </row>
    <row r="30" spans="1:9" x14ac:dyDescent="0.3">
      <c r="A30" s="126" t="s">
        <v>418</v>
      </c>
      <c r="B30" s="126" t="s">
        <v>419</v>
      </c>
      <c r="C30" s="157">
        <v>42341</v>
      </c>
      <c r="D30" s="91">
        <v>5.0000000000000001E-3</v>
      </c>
      <c r="E30" s="128" t="s">
        <v>3</v>
      </c>
      <c r="F30" s="157">
        <v>42736</v>
      </c>
      <c r="G30" s="81" t="s">
        <v>425</v>
      </c>
      <c r="H30" s="114"/>
      <c r="I30" s="112" t="s">
        <v>535</v>
      </c>
    </row>
    <row r="31" spans="1:9" x14ac:dyDescent="0.3">
      <c r="A31" s="113" t="s">
        <v>47</v>
      </c>
      <c r="B31" s="113" t="s">
        <v>11</v>
      </c>
      <c r="C31" s="152">
        <v>42353</v>
      </c>
      <c r="D31" s="85">
        <v>0</v>
      </c>
      <c r="E31" s="114" t="s">
        <v>4</v>
      </c>
      <c r="F31" s="152">
        <v>42370</v>
      </c>
      <c r="G31" s="83" t="s">
        <v>165</v>
      </c>
      <c r="H31" s="114"/>
      <c r="I31" s="112" t="s">
        <v>534</v>
      </c>
    </row>
    <row r="32" spans="1:9" x14ac:dyDescent="0.3">
      <c r="A32" s="113" t="s">
        <v>37</v>
      </c>
      <c r="B32" s="113" t="s">
        <v>8</v>
      </c>
      <c r="C32" s="152">
        <v>42353</v>
      </c>
      <c r="D32" s="85">
        <v>0</v>
      </c>
      <c r="E32" s="114" t="s">
        <v>4</v>
      </c>
      <c r="F32" s="152">
        <v>42370</v>
      </c>
      <c r="G32" s="83" t="s">
        <v>303</v>
      </c>
      <c r="H32" s="121" t="s">
        <v>542</v>
      </c>
      <c r="I32" s="112" t="s">
        <v>534</v>
      </c>
    </row>
    <row r="33" spans="1:9" x14ac:dyDescent="0.3">
      <c r="A33" s="113" t="s">
        <v>22</v>
      </c>
      <c r="B33" s="113" t="s">
        <v>23</v>
      </c>
      <c r="C33" s="152">
        <v>42355</v>
      </c>
      <c r="D33" s="85">
        <v>0</v>
      </c>
      <c r="E33" s="114" t="s">
        <v>4</v>
      </c>
      <c r="F33" s="152">
        <v>42370</v>
      </c>
      <c r="G33" s="81" t="s">
        <v>126</v>
      </c>
      <c r="H33" s="114"/>
      <c r="I33" s="112" t="s">
        <v>534</v>
      </c>
    </row>
    <row r="34" spans="1:9" x14ac:dyDescent="0.3">
      <c r="A34" s="126" t="s">
        <v>464</v>
      </c>
      <c r="B34" s="126" t="s">
        <v>465</v>
      </c>
      <c r="C34" s="157">
        <v>42355</v>
      </c>
      <c r="D34" s="91">
        <v>0</v>
      </c>
      <c r="E34" s="127" t="s">
        <v>2</v>
      </c>
      <c r="F34" s="157">
        <v>42370</v>
      </c>
      <c r="G34" s="81" t="s">
        <v>466</v>
      </c>
      <c r="I34" s="112" t="s">
        <v>535</v>
      </c>
    </row>
    <row r="35" spans="1:9" x14ac:dyDescent="0.3">
      <c r="A35" s="113" t="s">
        <v>65</v>
      </c>
      <c r="B35" s="113" t="s">
        <v>46</v>
      </c>
      <c r="C35" s="152">
        <v>42355</v>
      </c>
      <c r="D35" s="85">
        <v>1.4999999999999999E-2</v>
      </c>
      <c r="E35" s="114" t="s">
        <v>2</v>
      </c>
      <c r="F35" s="152">
        <v>42551</v>
      </c>
      <c r="G35" s="83" t="s">
        <v>316</v>
      </c>
      <c r="H35" s="114"/>
      <c r="I35" s="112" t="s">
        <v>535</v>
      </c>
    </row>
    <row r="36" spans="1:9" x14ac:dyDescent="0.3">
      <c r="A36" s="113" t="s">
        <v>63</v>
      </c>
      <c r="B36" s="113" t="s">
        <v>341</v>
      </c>
      <c r="C36" s="152">
        <v>42362</v>
      </c>
      <c r="D36" s="109">
        <v>0</v>
      </c>
      <c r="E36" s="114" t="s">
        <v>4</v>
      </c>
      <c r="F36" s="152">
        <v>42370</v>
      </c>
      <c r="G36" s="110" t="s">
        <v>358</v>
      </c>
      <c r="H36" s="114"/>
      <c r="I36" s="112" t="s">
        <v>534</v>
      </c>
    </row>
    <row r="37" spans="1:9" x14ac:dyDescent="0.3">
      <c r="A37" s="113" t="s">
        <v>24</v>
      </c>
      <c r="B37" s="113" t="s">
        <v>5</v>
      </c>
      <c r="C37" s="152">
        <v>42366</v>
      </c>
      <c r="D37" s="85">
        <v>0</v>
      </c>
      <c r="E37" s="114" t="s">
        <v>4</v>
      </c>
      <c r="F37" s="152">
        <v>42370</v>
      </c>
      <c r="G37" s="81" t="s">
        <v>132</v>
      </c>
      <c r="H37" s="114"/>
      <c r="I37" s="112" t="s">
        <v>534</v>
      </c>
    </row>
    <row r="38" spans="1:9" x14ac:dyDescent="0.3">
      <c r="A38" s="113" t="s">
        <v>60</v>
      </c>
      <c r="B38" s="113" t="s">
        <v>14</v>
      </c>
      <c r="C38" s="152">
        <v>42366</v>
      </c>
      <c r="D38" s="85">
        <v>0</v>
      </c>
      <c r="E38" s="114" t="s">
        <v>4</v>
      </c>
      <c r="F38" s="152">
        <v>42370</v>
      </c>
      <c r="G38" s="83" t="s">
        <v>254</v>
      </c>
      <c r="H38" s="114"/>
      <c r="I38" s="112" t="s">
        <v>534</v>
      </c>
    </row>
    <row r="39" spans="1:9" x14ac:dyDescent="0.3">
      <c r="A39" s="113" t="s">
        <v>29</v>
      </c>
      <c r="B39" s="113" t="s">
        <v>10</v>
      </c>
      <c r="C39" s="152">
        <v>42368</v>
      </c>
      <c r="D39" s="85">
        <v>0</v>
      </c>
      <c r="E39" s="114" t="s">
        <v>4</v>
      </c>
      <c r="F39" s="152">
        <v>42370</v>
      </c>
      <c r="G39" s="83" t="s">
        <v>161</v>
      </c>
      <c r="H39" s="114"/>
      <c r="I39" s="112" t="s">
        <v>534</v>
      </c>
    </row>
    <row r="40" spans="1:9" x14ac:dyDescent="0.3">
      <c r="A40" s="166" t="s">
        <v>32</v>
      </c>
      <c r="B40" s="166" t="s">
        <v>12</v>
      </c>
      <c r="C40" s="153">
        <v>42368</v>
      </c>
      <c r="D40" s="169">
        <v>0</v>
      </c>
      <c r="E40" s="167" t="s">
        <v>4</v>
      </c>
      <c r="F40" s="153">
        <v>42370</v>
      </c>
      <c r="G40" s="170" t="s">
        <v>179</v>
      </c>
      <c r="H40" s="167"/>
      <c r="I40" s="168" t="s">
        <v>534</v>
      </c>
    </row>
    <row r="41" spans="1:9" x14ac:dyDescent="0.3">
      <c r="A41" s="113" t="s">
        <v>51</v>
      </c>
      <c r="B41" s="113" t="s">
        <v>31</v>
      </c>
      <c r="C41" s="152">
        <v>42369</v>
      </c>
      <c r="D41" s="85">
        <v>0</v>
      </c>
      <c r="E41" s="114" t="s">
        <v>4</v>
      </c>
      <c r="F41" s="152">
        <v>42370</v>
      </c>
      <c r="G41" s="83" t="s">
        <v>294</v>
      </c>
      <c r="H41" s="114"/>
      <c r="I41" s="112" t="s">
        <v>534</v>
      </c>
    </row>
    <row r="42" spans="1:9" x14ac:dyDescent="0.3">
      <c r="A42" s="113" t="s">
        <v>56</v>
      </c>
      <c r="B42" s="113" t="s">
        <v>39</v>
      </c>
      <c r="C42" s="152">
        <v>42369</v>
      </c>
      <c r="D42" s="109">
        <v>0</v>
      </c>
      <c r="E42" s="114" t="s">
        <v>4</v>
      </c>
      <c r="F42" s="152">
        <v>42370</v>
      </c>
      <c r="G42" s="110" t="s">
        <v>233</v>
      </c>
      <c r="H42" s="121" t="s">
        <v>542</v>
      </c>
      <c r="I42" s="112" t="s">
        <v>534</v>
      </c>
    </row>
    <row r="43" spans="1:9" x14ac:dyDescent="0.3">
      <c r="A43" s="113" t="s">
        <v>57</v>
      </c>
      <c r="B43" s="113" t="s">
        <v>40</v>
      </c>
      <c r="C43" s="152">
        <v>42373</v>
      </c>
      <c r="D43" s="109">
        <v>0</v>
      </c>
      <c r="E43" s="114" t="s">
        <v>4</v>
      </c>
      <c r="F43" s="152">
        <v>42370</v>
      </c>
      <c r="G43" s="110" t="s">
        <v>252</v>
      </c>
      <c r="H43" s="114"/>
      <c r="I43" s="112" t="s">
        <v>534</v>
      </c>
    </row>
    <row r="44" spans="1:9" x14ac:dyDescent="0.3">
      <c r="A44" s="113" t="s">
        <v>49</v>
      </c>
      <c r="B44" s="113" t="s">
        <v>80</v>
      </c>
      <c r="C44" s="152">
        <v>42383</v>
      </c>
      <c r="D44" s="85">
        <v>1.2500000000000001E-2</v>
      </c>
      <c r="E44" s="114" t="s">
        <v>3</v>
      </c>
      <c r="F44" s="152">
        <v>42736</v>
      </c>
      <c r="G44" s="83" t="s">
        <v>169</v>
      </c>
      <c r="H44" s="114"/>
      <c r="I44" s="112" t="s">
        <v>534</v>
      </c>
    </row>
    <row r="45" spans="1:9" x14ac:dyDescent="0.3">
      <c r="A45" s="113" t="s">
        <v>61</v>
      </c>
      <c r="B45" s="113" t="s">
        <v>9</v>
      </c>
      <c r="C45" s="152">
        <v>42405</v>
      </c>
      <c r="D45" s="109">
        <v>0.02</v>
      </c>
      <c r="E45" s="114" t="s">
        <v>3</v>
      </c>
      <c r="F45" s="152">
        <v>42813</v>
      </c>
      <c r="G45" s="110" t="s">
        <v>394</v>
      </c>
      <c r="H45" s="114"/>
      <c r="I45" s="112" t="s">
        <v>534</v>
      </c>
    </row>
    <row r="46" spans="1:9" x14ac:dyDescent="0.3">
      <c r="A46" s="113" t="s">
        <v>62</v>
      </c>
      <c r="B46" s="113" t="s">
        <v>43</v>
      </c>
      <c r="C46" s="152">
        <v>42416</v>
      </c>
      <c r="D46" s="85">
        <v>0</v>
      </c>
      <c r="E46" s="114" t="s">
        <v>4</v>
      </c>
      <c r="F46" s="152">
        <v>42416</v>
      </c>
      <c r="G46" s="83" t="s">
        <v>285</v>
      </c>
      <c r="H46" s="114"/>
      <c r="I46" s="112" t="s">
        <v>534</v>
      </c>
    </row>
    <row r="47" spans="1:9" x14ac:dyDescent="0.3">
      <c r="A47" s="113" t="s">
        <v>56</v>
      </c>
      <c r="B47" s="113" t="s">
        <v>39</v>
      </c>
      <c r="C47" s="152">
        <v>42424</v>
      </c>
      <c r="D47" s="109">
        <v>0</v>
      </c>
      <c r="E47" s="114" t="s">
        <v>2</v>
      </c>
      <c r="F47" s="152">
        <v>42424</v>
      </c>
      <c r="G47" s="110" t="s">
        <v>234</v>
      </c>
      <c r="H47" s="121" t="s">
        <v>542</v>
      </c>
      <c r="I47" s="112" t="s">
        <v>534</v>
      </c>
    </row>
    <row r="48" spans="1:9" x14ac:dyDescent="0.3">
      <c r="A48" s="126" t="s">
        <v>418</v>
      </c>
      <c r="B48" s="126" t="s">
        <v>419</v>
      </c>
      <c r="C48" s="157">
        <v>42445</v>
      </c>
      <c r="D48" s="91">
        <v>5.0000000000000001E-3</v>
      </c>
      <c r="E48" s="128" t="s">
        <v>2</v>
      </c>
      <c r="F48" s="157">
        <v>42826</v>
      </c>
      <c r="G48" s="81" t="s">
        <v>426</v>
      </c>
      <c r="H48" s="114"/>
      <c r="I48" s="112" t="s">
        <v>535</v>
      </c>
    </row>
    <row r="49" spans="1:9" x14ac:dyDescent="0.3">
      <c r="A49" s="113" t="s">
        <v>65</v>
      </c>
      <c r="B49" s="113" t="s">
        <v>46</v>
      </c>
      <c r="C49" s="152">
        <v>42446</v>
      </c>
      <c r="D49" s="85">
        <v>1.4999999999999999E-2</v>
      </c>
      <c r="E49" s="114" t="s">
        <v>2</v>
      </c>
      <c r="F49" s="152">
        <v>42551</v>
      </c>
      <c r="G49" s="83" t="s">
        <v>317</v>
      </c>
      <c r="H49" s="114"/>
      <c r="I49" s="112" t="s">
        <v>535</v>
      </c>
    </row>
    <row r="50" spans="1:9" x14ac:dyDescent="0.3">
      <c r="A50" s="113" t="s">
        <v>24</v>
      </c>
      <c r="B50" s="113" t="s">
        <v>5</v>
      </c>
      <c r="C50" s="152">
        <v>42450</v>
      </c>
      <c r="D50" s="85">
        <v>0</v>
      </c>
      <c r="E50" s="114" t="s">
        <v>2</v>
      </c>
      <c r="F50" s="152">
        <v>42461</v>
      </c>
      <c r="G50" s="81" t="s">
        <v>134</v>
      </c>
      <c r="H50" s="114"/>
      <c r="I50" s="112" t="s">
        <v>534</v>
      </c>
    </row>
    <row r="51" spans="1:9" x14ac:dyDescent="0.3">
      <c r="A51" s="113" t="s">
        <v>60</v>
      </c>
      <c r="B51" s="113" t="s">
        <v>14</v>
      </c>
      <c r="C51" s="152">
        <v>42450</v>
      </c>
      <c r="D51" s="85">
        <v>0</v>
      </c>
      <c r="E51" s="114" t="s">
        <v>2</v>
      </c>
      <c r="F51" s="152">
        <v>42461</v>
      </c>
      <c r="G51" s="83" t="s">
        <v>255</v>
      </c>
      <c r="H51" s="114"/>
      <c r="I51" s="112" t="s">
        <v>534</v>
      </c>
    </row>
    <row r="52" spans="1:9" x14ac:dyDescent="0.3">
      <c r="A52" s="166" t="s">
        <v>32</v>
      </c>
      <c r="B52" s="166" t="s">
        <v>12</v>
      </c>
      <c r="C52" s="153">
        <v>42454</v>
      </c>
      <c r="D52" s="169">
        <v>0</v>
      </c>
      <c r="E52" s="167" t="s">
        <v>2</v>
      </c>
      <c r="F52" s="153">
        <v>42461</v>
      </c>
      <c r="G52" s="170" t="s">
        <v>180</v>
      </c>
      <c r="H52" s="167"/>
      <c r="I52" s="168" t="s">
        <v>534</v>
      </c>
    </row>
    <row r="53" spans="1:9" x14ac:dyDescent="0.3">
      <c r="A53" s="113" t="s">
        <v>54</v>
      </c>
      <c r="B53" s="113" t="s">
        <v>7</v>
      </c>
      <c r="C53" s="152">
        <v>42458</v>
      </c>
      <c r="D53" s="85">
        <v>0</v>
      </c>
      <c r="E53" s="114" t="s">
        <v>2</v>
      </c>
      <c r="F53" s="152">
        <v>42461</v>
      </c>
      <c r="G53" s="83" t="s">
        <v>195</v>
      </c>
      <c r="H53" s="114"/>
      <c r="I53" s="112" t="s">
        <v>534</v>
      </c>
    </row>
    <row r="54" spans="1:9" x14ac:dyDescent="0.3">
      <c r="A54" s="118" t="s">
        <v>417</v>
      </c>
      <c r="B54" s="113" t="s">
        <v>17</v>
      </c>
      <c r="C54" s="152">
        <v>42458</v>
      </c>
      <c r="D54" s="87">
        <v>5.0000000000000001E-3</v>
      </c>
      <c r="E54" s="118" t="s">
        <v>3</v>
      </c>
      <c r="F54" s="165">
        <v>42823</v>
      </c>
      <c r="G54" s="83" t="s">
        <v>404</v>
      </c>
      <c r="H54" s="117"/>
      <c r="I54" s="112" t="s">
        <v>534</v>
      </c>
    </row>
    <row r="55" spans="1:9" x14ac:dyDescent="0.3">
      <c r="A55" s="126" t="s">
        <v>464</v>
      </c>
      <c r="B55" s="126" t="s">
        <v>465</v>
      </c>
      <c r="C55" s="157">
        <v>42459</v>
      </c>
      <c r="D55" s="91">
        <v>0</v>
      </c>
      <c r="E55" s="127" t="s">
        <v>2</v>
      </c>
      <c r="F55" s="157">
        <v>42826</v>
      </c>
      <c r="G55" s="81" t="s">
        <v>467</v>
      </c>
      <c r="I55" s="112" t="s">
        <v>535</v>
      </c>
    </row>
    <row r="56" spans="1:9" x14ac:dyDescent="0.3">
      <c r="A56" s="113" t="s">
        <v>52</v>
      </c>
      <c r="B56" s="113" t="s">
        <v>34</v>
      </c>
      <c r="C56" s="152">
        <v>42460</v>
      </c>
      <c r="D56" s="85">
        <v>0</v>
      </c>
      <c r="E56" s="114" t="s">
        <v>4</v>
      </c>
      <c r="F56" s="152">
        <v>42460</v>
      </c>
      <c r="G56" s="83" t="s">
        <v>192</v>
      </c>
      <c r="H56" s="114"/>
      <c r="I56" s="112" t="s">
        <v>534</v>
      </c>
    </row>
    <row r="57" spans="1:9" x14ac:dyDescent="0.3">
      <c r="A57" s="113" t="s">
        <v>53</v>
      </c>
      <c r="B57" s="113" t="s">
        <v>35</v>
      </c>
      <c r="C57" s="152">
        <v>42460</v>
      </c>
      <c r="D57" s="85">
        <v>0</v>
      </c>
      <c r="E57" s="114" t="s">
        <v>4</v>
      </c>
      <c r="F57" s="152">
        <v>42460</v>
      </c>
      <c r="G57" s="83" t="s">
        <v>361</v>
      </c>
      <c r="H57" s="114"/>
      <c r="I57" s="112" t="s">
        <v>534</v>
      </c>
    </row>
    <row r="58" spans="1:9" x14ac:dyDescent="0.3">
      <c r="A58" s="113" t="s">
        <v>20</v>
      </c>
      <c r="B58" s="113" t="s">
        <v>21</v>
      </c>
      <c r="C58" s="152">
        <v>42460</v>
      </c>
      <c r="D58" s="85">
        <v>0</v>
      </c>
      <c r="E58" s="114" t="s">
        <v>4</v>
      </c>
      <c r="F58" s="152">
        <v>42461</v>
      </c>
      <c r="G58" s="81" t="s">
        <v>125</v>
      </c>
      <c r="H58" s="114"/>
      <c r="I58" s="112" t="s">
        <v>534</v>
      </c>
    </row>
    <row r="59" spans="1:9" x14ac:dyDescent="0.3">
      <c r="A59" s="113" t="s">
        <v>29</v>
      </c>
      <c r="B59" s="113" t="s">
        <v>10</v>
      </c>
      <c r="C59" s="152">
        <v>42461</v>
      </c>
      <c r="D59" s="85">
        <v>0</v>
      </c>
      <c r="E59" s="114" t="s">
        <v>2</v>
      </c>
      <c r="F59" s="152">
        <v>42461</v>
      </c>
      <c r="G59" s="83" t="s">
        <v>161</v>
      </c>
      <c r="H59" s="114"/>
      <c r="I59" s="112" t="s">
        <v>534</v>
      </c>
    </row>
    <row r="60" spans="1:9" x14ac:dyDescent="0.3">
      <c r="A60" s="113" t="s">
        <v>50</v>
      </c>
      <c r="B60" s="113" t="s">
        <v>30</v>
      </c>
      <c r="C60" s="152">
        <v>42465</v>
      </c>
      <c r="D60" s="85">
        <v>0</v>
      </c>
      <c r="E60" s="114" t="s">
        <v>2</v>
      </c>
      <c r="F60" s="152">
        <v>42465</v>
      </c>
      <c r="G60" s="83" t="s">
        <v>176</v>
      </c>
      <c r="H60" s="114"/>
      <c r="I60" s="112" t="s">
        <v>534</v>
      </c>
    </row>
    <row r="61" spans="1:9" x14ac:dyDescent="0.3">
      <c r="A61" s="113" t="s">
        <v>55</v>
      </c>
      <c r="B61" s="113" t="s">
        <v>38</v>
      </c>
      <c r="C61" s="152">
        <v>42467</v>
      </c>
      <c r="D61" s="85">
        <v>0</v>
      </c>
      <c r="E61" s="114" t="s">
        <v>4</v>
      </c>
      <c r="F61" s="152">
        <v>42467</v>
      </c>
      <c r="G61" s="83" t="s">
        <v>220</v>
      </c>
      <c r="H61" s="114"/>
      <c r="I61" s="112" t="s">
        <v>534</v>
      </c>
    </row>
    <row r="62" spans="1:9" x14ac:dyDescent="0.3">
      <c r="A62" s="113" t="s">
        <v>37</v>
      </c>
      <c r="B62" s="113" t="s">
        <v>8</v>
      </c>
      <c r="C62" s="152">
        <v>42472</v>
      </c>
      <c r="D62" s="85">
        <v>0</v>
      </c>
      <c r="E62" s="114" t="s">
        <v>2</v>
      </c>
      <c r="F62" s="152">
        <v>42472</v>
      </c>
      <c r="G62" s="83" t="s">
        <v>303</v>
      </c>
      <c r="H62" s="121" t="s">
        <v>542</v>
      </c>
      <c r="I62" s="112" t="s">
        <v>534</v>
      </c>
    </row>
    <row r="63" spans="1:9" x14ac:dyDescent="0.3">
      <c r="A63" s="126" t="s">
        <v>418</v>
      </c>
      <c r="B63" s="126" t="s">
        <v>419</v>
      </c>
      <c r="C63" s="157">
        <v>42509</v>
      </c>
      <c r="D63" s="91">
        <v>5.0000000000000001E-3</v>
      </c>
      <c r="E63" s="128" t="s">
        <v>2</v>
      </c>
      <c r="F63" s="157">
        <v>42917</v>
      </c>
      <c r="G63" s="81" t="s">
        <v>427</v>
      </c>
      <c r="H63" s="114"/>
      <c r="I63" s="112" t="s">
        <v>535</v>
      </c>
    </row>
    <row r="64" spans="1:9" x14ac:dyDescent="0.3">
      <c r="A64" s="113" t="s">
        <v>51</v>
      </c>
      <c r="B64" s="113" t="s">
        <v>31</v>
      </c>
      <c r="C64" s="152">
        <v>42513</v>
      </c>
      <c r="D64" s="85">
        <v>0</v>
      </c>
      <c r="E64" s="114" t="s">
        <v>2</v>
      </c>
      <c r="F64" s="152">
        <v>42513</v>
      </c>
      <c r="G64" s="83" t="s">
        <v>295</v>
      </c>
      <c r="H64" s="114"/>
      <c r="I64" s="112" t="s">
        <v>534</v>
      </c>
    </row>
    <row r="65" spans="1:9" x14ac:dyDescent="0.3">
      <c r="A65" s="113" t="s">
        <v>56</v>
      </c>
      <c r="B65" s="113" t="s">
        <v>39</v>
      </c>
      <c r="C65" s="152">
        <v>42522</v>
      </c>
      <c r="D65" s="109">
        <v>0</v>
      </c>
      <c r="E65" s="114" t="s">
        <v>2</v>
      </c>
      <c r="F65" s="152">
        <v>42522</v>
      </c>
      <c r="G65" s="110" t="s">
        <v>235</v>
      </c>
      <c r="H65" s="121" t="s">
        <v>542</v>
      </c>
      <c r="I65" s="112" t="s">
        <v>534</v>
      </c>
    </row>
    <row r="66" spans="1:9" x14ac:dyDescent="0.3">
      <c r="A66" s="126" t="s">
        <v>464</v>
      </c>
      <c r="B66" s="126" t="s">
        <v>465</v>
      </c>
      <c r="C66" s="157">
        <v>42542</v>
      </c>
      <c r="D66" s="91">
        <v>0</v>
      </c>
      <c r="E66" s="127" t="s">
        <v>2</v>
      </c>
      <c r="F66" s="157">
        <v>42917</v>
      </c>
      <c r="G66" s="81" t="s">
        <v>468</v>
      </c>
      <c r="I66" s="112" t="s">
        <v>535</v>
      </c>
    </row>
    <row r="67" spans="1:9" x14ac:dyDescent="0.3">
      <c r="A67" s="113" t="s">
        <v>65</v>
      </c>
      <c r="B67" s="113" t="s">
        <v>46</v>
      </c>
      <c r="C67" s="152">
        <v>42544</v>
      </c>
      <c r="D67" s="85">
        <v>1.4999999999999999E-2</v>
      </c>
      <c r="E67" s="114" t="s">
        <v>2</v>
      </c>
      <c r="F67" s="152">
        <v>42551</v>
      </c>
      <c r="G67" s="83" t="s">
        <v>318</v>
      </c>
      <c r="H67" s="114"/>
      <c r="I67" s="112" t="s">
        <v>535</v>
      </c>
    </row>
    <row r="68" spans="1:9" x14ac:dyDescent="0.3">
      <c r="A68" s="166" t="s">
        <v>32</v>
      </c>
      <c r="B68" s="166" t="s">
        <v>12</v>
      </c>
      <c r="C68" s="153">
        <v>42545</v>
      </c>
      <c r="D68" s="169">
        <v>0</v>
      </c>
      <c r="E68" s="167" t="s">
        <v>2</v>
      </c>
      <c r="F68" s="153">
        <v>42552</v>
      </c>
      <c r="G68" s="170" t="s">
        <v>181</v>
      </c>
      <c r="H68" s="167"/>
      <c r="I68" s="168" t="s">
        <v>534</v>
      </c>
    </row>
    <row r="69" spans="1:9" x14ac:dyDescent="0.3">
      <c r="A69" s="113" t="s">
        <v>60</v>
      </c>
      <c r="B69" s="113" t="s">
        <v>14</v>
      </c>
      <c r="C69" s="152">
        <v>42548</v>
      </c>
      <c r="D69" s="85">
        <v>0</v>
      </c>
      <c r="E69" s="114" t="s">
        <v>2</v>
      </c>
      <c r="F69" s="152">
        <v>42552</v>
      </c>
      <c r="G69" s="83" t="s">
        <v>256</v>
      </c>
      <c r="H69" s="114"/>
      <c r="I69" s="112" t="s">
        <v>534</v>
      </c>
    </row>
    <row r="70" spans="1:9" x14ac:dyDescent="0.3">
      <c r="A70" s="113" t="s">
        <v>24</v>
      </c>
      <c r="B70" s="113" t="s">
        <v>5</v>
      </c>
      <c r="C70" s="152">
        <v>42549</v>
      </c>
      <c r="D70" s="85">
        <v>0</v>
      </c>
      <c r="E70" s="114" t="s">
        <v>2</v>
      </c>
      <c r="F70" s="152">
        <v>42552</v>
      </c>
      <c r="G70" s="81" t="s">
        <v>135</v>
      </c>
      <c r="H70" s="114"/>
      <c r="I70" s="112" t="s">
        <v>534</v>
      </c>
    </row>
    <row r="71" spans="1:9" x14ac:dyDescent="0.3">
      <c r="A71" s="113" t="s">
        <v>54</v>
      </c>
      <c r="B71" s="113" t="s">
        <v>7</v>
      </c>
      <c r="C71" s="152">
        <v>42549</v>
      </c>
      <c r="D71" s="85">
        <v>0</v>
      </c>
      <c r="E71" s="114" t="s">
        <v>2</v>
      </c>
      <c r="F71" s="152">
        <v>42552</v>
      </c>
      <c r="G71" s="83" t="s">
        <v>196</v>
      </c>
      <c r="H71" s="114"/>
      <c r="I71" s="112" t="s">
        <v>534</v>
      </c>
    </row>
    <row r="72" spans="1:9" x14ac:dyDescent="0.3">
      <c r="A72" s="113" t="s">
        <v>29</v>
      </c>
      <c r="B72" s="113" t="s">
        <v>10</v>
      </c>
      <c r="C72" s="152">
        <v>42551</v>
      </c>
      <c r="D72" s="85">
        <v>0</v>
      </c>
      <c r="E72" s="114" t="s">
        <v>2</v>
      </c>
      <c r="F72" s="152">
        <v>42551</v>
      </c>
      <c r="G72" s="83" t="s">
        <v>161</v>
      </c>
      <c r="H72" s="114"/>
      <c r="I72" s="112" t="s">
        <v>534</v>
      </c>
    </row>
    <row r="73" spans="1:9" x14ac:dyDescent="0.3">
      <c r="A73" s="118" t="s">
        <v>417</v>
      </c>
      <c r="B73" s="119" t="s">
        <v>17</v>
      </c>
      <c r="C73" s="152">
        <v>42556</v>
      </c>
      <c r="D73" s="87">
        <v>0</v>
      </c>
      <c r="E73" s="118" t="s">
        <v>6</v>
      </c>
      <c r="F73" s="165">
        <v>42556</v>
      </c>
      <c r="G73" s="83" t="s">
        <v>405</v>
      </c>
      <c r="H73" s="117"/>
      <c r="I73" s="112" t="s">
        <v>534</v>
      </c>
    </row>
    <row r="74" spans="1:9" x14ac:dyDescent="0.3">
      <c r="A74" s="113" t="s">
        <v>37</v>
      </c>
      <c r="B74" s="113" t="s">
        <v>8</v>
      </c>
      <c r="C74" s="152">
        <v>42573</v>
      </c>
      <c r="D74" s="85">
        <v>0</v>
      </c>
      <c r="E74" s="114" t="s">
        <v>2</v>
      </c>
      <c r="F74" s="152">
        <v>42573</v>
      </c>
      <c r="G74" s="83" t="s">
        <v>303</v>
      </c>
      <c r="H74" s="121" t="s">
        <v>542</v>
      </c>
      <c r="I74" s="112" t="s">
        <v>534</v>
      </c>
    </row>
    <row r="75" spans="1:9" x14ac:dyDescent="0.3">
      <c r="A75" s="126" t="s">
        <v>418</v>
      </c>
      <c r="B75" s="126" t="s">
        <v>419</v>
      </c>
      <c r="C75" s="157">
        <v>42614</v>
      </c>
      <c r="D75" s="91">
        <v>5.0000000000000001E-3</v>
      </c>
      <c r="E75" s="128" t="s">
        <v>2</v>
      </c>
      <c r="F75" s="157">
        <v>43009</v>
      </c>
      <c r="G75" s="81" t="s">
        <v>428</v>
      </c>
      <c r="H75" s="114"/>
      <c r="I75" s="112" t="s">
        <v>535</v>
      </c>
    </row>
    <row r="76" spans="1:9" x14ac:dyDescent="0.3">
      <c r="A76" s="126" t="s">
        <v>464</v>
      </c>
      <c r="B76" s="126" t="s">
        <v>465</v>
      </c>
      <c r="C76" s="157">
        <v>42634</v>
      </c>
      <c r="D76" s="91">
        <v>0</v>
      </c>
      <c r="E76" s="127" t="s">
        <v>2</v>
      </c>
      <c r="F76" s="157">
        <v>43009</v>
      </c>
      <c r="G76" s="81" t="s">
        <v>469</v>
      </c>
      <c r="I76" s="112" t="s">
        <v>535</v>
      </c>
    </row>
    <row r="77" spans="1:9" x14ac:dyDescent="0.3">
      <c r="A77" s="113" t="s">
        <v>65</v>
      </c>
      <c r="B77" s="113" t="s">
        <v>46</v>
      </c>
      <c r="C77" s="152">
        <v>42635</v>
      </c>
      <c r="D77" s="85">
        <v>1.4999999999999999E-2</v>
      </c>
      <c r="E77" s="114" t="s">
        <v>2</v>
      </c>
      <c r="F77" s="152">
        <v>42635</v>
      </c>
      <c r="G77" s="83" t="s">
        <v>319</v>
      </c>
      <c r="H77" s="114"/>
      <c r="I77" s="112" t="s">
        <v>535</v>
      </c>
    </row>
    <row r="78" spans="1:9" x14ac:dyDescent="0.3">
      <c r="A78" s="166" t="s">
        <v>32</v>
      </c>
      <c r="B78" s="166" t="s">
        <v>12</v>
      </c>
      <c r="C78" s="153">
        <v>42636</v>
      </c>
      <c r="D78" s="169">
        <v>0</v>
      </c>
      <c r="E78" s="167" t="s">
        <v>2</v>
      </c>
      <c r="F78" s="153">
        <v>42644</v>
      </c>
      <c r="G78" s="170" t="s">
        <v>182</v>
      </c>
      <c r="H78" s="167"/>
      <c r="I78" s="168" t="s">
        <v>534</v>
      </c>
    </row>
    <row r="79" spans="1:9" x14ac:dyDescent="0.3">
      <c r="A79" s="113" t="s">
        <v>54</v>
      </c>
      <c r="B79" s="113" t="s">
        <v>7</v>
      </c>
      <c r="C79" s="152">
        <v>42639</v>
      </c>
      <c r="D79" s="85">
        <v>0</v>
      </c>
      <c r="E79" s="114" t="s">
        <v>2</v>
      </c>
      <c r="F79" s="152">
        <v>42644</v>
      </c>
      <c r="G79" s="83" t="s">
        <v>197</v>
      </c>
      <c r="H79" s="114"/>
      <c r="I79" s="112" t="s">
        <v>534</v>
      </c>
    </row>
    <row r="80" spans="1:9" x14ac:dyDescent="0.3">
      <c r="A80" s="113" t="s">
        <v>56</v>
      </c>
      <c r="B80" s="113" t="s">
        <v>39</v>
      </c>
      <c r="C80" s="152">
        <v>42641</v>
      </c>
      <c r="D80" s="109">
        <v>0</v>
      </c>
      <c r="E80" s="114" t="s">
        <v>2</v>
      </c>
      <c r="F80" s="152">
        <v>42641</v>
      </c>
      <c r="G80" s="110" t="s">
        <v>236</v>
      </c>
      <c r="H80" s="121" t="s">
        <v>542</v>
      </c>
      <c r="I80" s="112" t="s">
        <v>534</v>
      </c>
    </row>
    <row r="81" spans="1:9" x14ac:dyDescent="0.3">
      <c r="A81" s="113" t="s">
        <v>60</v>
      </c>
      <c r="B81" s="113" t="s">
        <v>14</v>
      </c>
      <c r="C81" s="152">
        <v>42642</v>
      </c>
      <c r="D81" s="85">
        <v>0</v>
      </c>
      <c r="E81" s="114" t="s">
        <v>2</v>
      </c>
      <c r="F81" s="152">
        <v>42644</v>
      </c>
      <c r="G81" s="83" t="s">
        <v>257</v>
      </c>
      <c r="H81" s="114"/>
      <c r="I81" s="112" t="s">
        <v>534</v>
      </c>
    </row>
    <row r="82" spans="1:9" x14ac:dyDescent="0.3">
      <c r="A82" s="113" t="s">
        <v>29</v>
      </c>
      <c r="B82" s="113" t="s">
        <v>10</v>
      </c>
      <c r="C82" s="152">
        <v>42644</v>
      </c>
      <c r="D82" s="85">
        <v>0</v>
      </c>
      <c r="E82" s="114" t="s">
        <v>2</v>
      </c>
      <c r="F82" s="152">
        <v>42644</v>
      </c>
      <c r="G82" s="83" t="s">
        <v>161</v>
      </c>
      <c r="H82" s="114"/>
      <c r="I82" s="112" t="s">
        <v>534</v>
      </c>
    </row>
    <row r="83" spans="1:9" x14ac:dyDescent="0.3">
      <c r="A83" s="113" t="s">
        <v>64</v>
      </c>
      <c r="B83" s="113" t="s">
        <v>45</v>
      </c>
      <c r="C83" s="152">
        <v>42667</v>
      </c>
      <c r="D83" s="109">
        <v>0</v>
      </c>
      <c r="E83" s="114" t="s">
        <v>4</v>
      </c>
      <c r="F83" s="152">
        <v>42667</v>
      </c>
      <c r="G83" s="110" t="s">
        <v>230</v>
      </c>
      <c r="H83" s="114"/>
      <c r="I83" s="112" t="s">
        <v>534</v>
      </c>
    </row>
    <row r="84" spans="1:9" x14ac:dyDescent="0.3">
      <c r="A84" s="113" t="s">
        <v>37</v>
      </c>
      <c r="B84" s="113" t="s">
        <v>8</v>
      </c>
      <c r="C84" s="152">
        <v>42674</v>
      </c>
      <c r="D84" s="85">
        <v>0</v>
      </c>
      <c r="E84" s="114" t="s">
        <v>2</v>
      </c>
      <c r="F84" s="152">
        <v>42674</v>
      </c>
      <c r="G84" s="83" t="s">
        <v>304</v>
      </c>
      <c r="H84" s="121" t="s">
        <v>542</v>
      </c>
      <c r="I84" s="112" t="s">
        <v>534</v>
      </c>
    </row>
    <row r="85" spans="1:9" x14ac:dyDescent="0.3">
      <c r="A85" s="113" t="s">
        <v>51</v>
      </c>
      <c r="B85" s="113" t="s">
        <v>31</v>
      </c>
      <c r="C85" s="152">
        <v>42695</v>
      </c>
      <c r="D85" s="85">
        <v>0</v>
      </c>
      <c r="E85" s="114" t="s">
        <v>2</v>
      </c>
      <c r="F85" s="152">
        <v>42695</v>
      </c>
      <c r="G85" s="83" t="s">
        <v>349</v>
      </c>
      <c r="H85" s="121" t="s">
        <v>542</v>
      </c>
      <c r="I85" s="112" t="s">
        <v>534</v>
      </c>
    </row>
    <row r="86" spans="1:9" x14ac:dyDescent="0.3">
      <c r="A86" s="113" t="s">
        <v>58</v>
      </c>
      <c r="B86" s="113" t="s">
        <v>41</v>
      </c>
      <c r="C86" s="152">
        <v>42703</v>
      </c>
      <c r="D86" s="109">
        <v>0</v>
      </c>
      <c r="E86" s="114" t="s">
        <v>2</v>
      </c>
      <c r="F86" s="152">
        <v>43101</v>
      </c>
      <c r="G86" s="110" t="s">
        <v>337</v>
      </c>
      <c r="H86" s="114"/>
      <c r="I86" s="112" t="s">
        <v>534</v>
      </c>
    </row>
    <row r="87" spans="1:9" x14ac:dyDescent="0.3">
      <c r="A87" s="126" t="s">
        <v>418</v>
      </c>
      <c r="B87" s="126" t="s">
        <v>419</v>
      </c>
      <c r="C87" s="157">
        <v>42712</v>
      </c>
      <c r="D87" s="91">
        <v>5.0000000000000001E-3</v>
      </c>
      <c r="E87" s="128" t="s">
        <v>2</v>
      </c>
      <c r="F87" s="157">
        <v>43101</v>
      </c>
      <c r="G87" s="81" t="s">
        <v>429</v>
      </c>
      <c r="H87" s="114"/>
      <c r="I87" s="112" t="s">
        <v>535</v>
      </c>
    </row>
    <row r="88" spans="1:9" x14ac:dyDescent="0.3">
      <c r="A88" s="126" t="s">
        <v>464</v>
      </c>
      <c r="B88" s="126" t="s">
        <v>465</v>
      </c>
      <c r="C88" s="157">
        <v>42718</v>
      </c>
      <c r="D88" s="91">
        <v>0</v>
      </c>
      <c r="E88" s="127" t="s">
        <v>2</v>
      </c>
      <c r="F88" s="157">
        <v>42736</v>
      </c>
      <c r="G88" s="81" t="s">
        <v>470</v>
      </c>
      <c r="I88" s="112" t="s">
        <v>535</v>
      </c>
    </row>
    <row r="89" spans="1:9" x14ac:dyDescent="0.3">
      <c r="A89" s="113" t="s">
        <v>60</v>
      </c>
      <c r="B89" s="113" t="s">
        <v>14</v>
      </c>
      <c r="C89" s="152">
        <v>42718</v>
      </c>
      <c r="D89" s="85">
        <v>0</v>
      </c>
      <c r="E89" s="114" t="s">
        <v>2</v>
      </c>
      <c r="F89" s="152">
        <v>42736</v>
      </c>
      <c r="G89" s="83" t="s">
        <v>258</v>
      </c>
      <c r="H89" s="114"/>
      <c r="I89" s="112" t="s">
        <v>534</v>
      </c>
    </row>
    <row r="90" spans="1:9" x14ac:dyDescent="0.3">
      <c r="A90" s="113" t="s">
        <v>65</v>
      </c>
      <c r="B90" s="113" t="s">
        <v>46</v>
      </c>
      <c r="C90" s="152">
        <v>42719</v>
      </c>
      <c r="D90" s="85">
        <v>0.02</v>
      </c>
      <c r="E90" s="114" t="s">
        <v>3</v>
      </c>
      <c r="F90" s="152">
        <v>43100</v>
      </c>
      <c r="G90" s="83" t="s">
        <v>320</v>
      </c>
      <c r="H90" s="114"/>
      <c r="I90" s="112" t="s">
        <v>535</v>
      </c>
    </row>
    <row r="91" spans="1:9" x14ac:dyDescent="0.3">
      <c r="A91" s="166" t="s">
        <v>32</v>
      </c>
      <c r="B91" s="166" t="s">
        <v>12</v>
      </c>
      <c r="C91" s="153">
        <v>42720</v>
      </c>
      <c r="D91" s="169">
        <v>0</v>
      </c>
      <c r="E91" s="167" t="s">
        <v>2</v>
      </c>
      <c r="F91" s="153">
        <v>42736</v>
      </c>
      <c r="G91" s="170" t="s">
        <v>183</v>
      </c>
      <c r="H91" s="167"/>
      <c r="I91" s="168" t="s">
        <v>534</v>
      </c>
    </row>
    <row r="92" spans="1:9" x14ac:dyDescent="0.3">
      <c r="A92" s="113" t="s">
        <v>47</v>
      </c>
      <c r="B92" s="113" t="s">
        <v>11</v>
      </c>
      <c r="C92" s="152">
        <v>42723</v>
      </c>
      <c r="D92" s="85">
        <v>0</v>
      </c>
      <c r="E92" s="114" t="s">
        <v>2</v>
      </c>
      <c r="F92" s="152">
        <v>42736</v>
      </c>
      <c r="G92" s="83" t="s">
        <v>166</v>
      </c>
      <c r="H92" s="114"/>
      <c r="I92" s="112" t="s">
        <v>534</v>
      </c>
    </row>
    <row r="93" spans="1:9" x14ac:dyDescent="0.3">
      <c r="A93" s="113" t="s">
        <v>54</v>
      </c>
      <c r="B93" s="113" t="s">
        <v>7</v>
      </c>
      <c r="C93" s="152">
        <v>42725</v>
      </c>
      <c r="D93" s="85">
        <v>0</v>
      </c>
      <c r="E93" s="114" t="s">
        <v>2</v>
      </c>
      <c r="F93" s="152">
        <v>42736</v>
      </c>
      <c r="G93" s="83" t="s">
        <v>198</v>
      </c>
      <c r="H93" s="114"/>
      <c r="I93" s="112" t="s">
        <v>534</v>
      </c>
    </row>
    <row r="94" spans="1:9" x14ac:dyDescent="0.3">
      <c r="A94" s="113" t="s">
        <v>56</v>
      </c>
      <c r="B94" s="113" t="s">
        <v>39</v>
      </c>
      <c r="C94" s="152">
        <v>42727</v>
      </c>
      <c r="D94" s="109">
        <v>0</v>
      </c>
      <c r="E94" s="114" t="s">
        <v>2</v>
      </c>
      <c r="F94" s="152">
        <v>42727</v>
      </c>
      <c r="G94" s="110" t="s">
        <v>237</v>
      </c>
      <c r="H94" s="121" t="s">
        <v>542</v>
      </c>
      <c r="I94" s="112" t="s">
        <v>534</v>
      </c>
    </row>
    <row r="95" spans="1:9" x14ac:dyDescent="0.3">
      <c r="A95" s="113" t="s">
        <v>24</v>
      </c>
      <c r="B95" s="113" t="s">
        <v>5</v>
      </c>
      <c r="C95" s="152">
        <v>42727</v>
      </c>
      <c r="D95" s="85">
        <v>0</v>
      </c>
      <c r="E95" s="114" t="s">
        <v>2</v>
      </c>
      <c r="F95" s="152">
        <v>42736</v>
      </c>
      <c r="G95" s="81" t="s">
        <v>136</v>
      </c>
      <c r="H95" s="114"/>
      <c r="I95" s="112" t="s">
        <v>534</v>
      </c>
    </row>
    <row r="96" spans="1:9" x14ac:dyDescent="0.3">
      <c r="A96" s="113" t="s">
        <v>29</v>
      </c>
      <c r="B96" s="113" t="s">
        <v>10</v>
      </c>
      <c r="C96" s="152">
        <v>42734</v>
      </c>
      <c r="D96" s="85">
        <v>0</v>
      </c>
      <c r="E96" s="114" t="s">
        <v>2</v>
      </c>
      <c r="F96" s="152">
        <v>42734</v>
      </c>
      <c r="G96" s="83" t="s">
        <v>161</v>
      </c>
      <c r="H96" s="114"/>
      <c r="I96" s="112" t="s">
        <v>534</v>
      </c>
    </row>
    <row r="97" spans="1:9" x14ac:dyDescent="0.3">
      <c r="A97" s="113" t="s">
        <v>22</v>
      </c>
      <c r="B97" s="113" t="s">
        <v>23</v>
      </c>
      <c r="C97" s="152">
        <v>42751</v>
      </c>
      <c r="D97" s="85">
        <v>0</v>
      </c>
      <c r="E97" s="114" t="s">
        <v>2</v>
      </c>
      <c r="F97" s="152">
        <v>42751</v>
      </c>
      <c r="G97" s="81" t="s">
        <v>127</v>
      </c>
      <c r="H97" s="114"/>
      <c r="I97" s="112" t="s">
        <v>534</v>
      </c>
    </row>
    <row r="98" spans="1:9" x14ac:dyDescent="0.3">
      <c r="A98" s="113" t="s">
        <v>49</v>
      </c>
      <c r="B98" s="113" t="s">
        <v>80</v>
      </c>
      <c r="C98" s="152">
        <v>42762</v>
      </c>
      <c r="D98" s="86">
        <v>1.8749999999999999E-2</v>
      </c>
      <c r="E98" s="114" t="s">
        <v>3</v>
      </c>
      <c r="F98" s="152">
        <v>43101</v>
      </c>
      <c r="G98" s="83" t="s">
        <v>170</v>
      </c>
      <c r="H98" s="114"/>
      <c r="I98" s="112" t="s">
        <v>534</v>
      </c>
    </row>
    <row r="99" spans="1:9" x14ac:dyDescent="0.3">
      <c r="A99" s="113" t="s">
        <v>62</v>
      </c>
      <c r="B99" s="113" t="s">
        <v>43</v>
      </c>
      <c r="C99" s="152">
        <v>42790</v>
      </c>
      <c r="D99" s="85">
        <v>0</v>
      </c>
      <c r="E99" s="114" t="s">
        <v>2</v>
      </c>
      <c r="F99" s="152">
        <v>42790</v>
      </c>
      <c r="G99" s="83" t="s">
        <v>286</v>
      </c>
      <c r="H99" s="114"/>
      <c r="I99" s="112" t="s">
        <v>534</v>
      </c>
    </row>
    <row r="100" spans="1:9" x14ac:dyDescent="0.3">
      <c r="A100" s="113" t="s">
        <v>25</v>
      </c>
      <c r="B100" s="113" t="s">
        <v>26</v>
      </c>
      <c r="C100" s="152">
        <v>42799</v>
      </c>
      <c r="D100" s="85">
        <v>0</v>
      </c>
      <c r="E100" s="114" t="s">
        <v>4</v>
      </c>
      <c r="F100" s="152">
        <v>42858</v>
      </c>
      <c r="G100" s="83" t="s">
        <v>359</v>
      </c>
      <c r="H100" s="114"/>
      <c r="I100" s="112" t="s">
        <v>534</v>
      </c>
    </row>
    <row r="101" spans="1:9" x14ac:dyDescent="0.3">
      <c r="A101" s="113" t="s">
        <v>124</v>
      </c>
      <c r="B101" s="113" t="s">
        <v>74</v>
      </c>
      <c r="C101" s="152">
        <v>42803</v>
      </c>
      <c r="D101" s="85">
        <v>0</v>
      </c>
      <c r="E101" s="114" t="s">
        <v>2</v>
      </c>
      <c r="F101" s="152">
        <v>42803</v>
      </c>
      <c r="G101" s="81" t="s">
        <v>152</v>
      </c>
      <c r="H101" s="114"/>
      <c r="I101" s="112" t="s">
        <v>534</v>
      </c>
    </row>
    <row r="102" spans="1:9" x14ac:dyDescent="0.3">
      <c r="A102" s="113" t="s">
        <v>65</v>
      </c>
      <c r="B102" s="113" t="s">
        <v>46</v>
      </c>
      <c r="C102" s="152">
        <v>42810</v>
      </c>
      <c r="D102" s="85">
        <v>0.02</v>
      </c>
      <c r="E102" s="114" t="s">
        <v>2</v>
      </c>
      <c r="F102" s="152">
        <v>43100</v>
      </c>
      <c r="G102" s="83" t="s">
        <v>321</v>
      </c>
      <c r="H102" s="114"/>
      <c r="I102" s="112" t="s">
        <v>535</v>
      </c>
    </row>
    <row r="103" spans="1:9" x14ac:dyDescent="0.3">
      <c r="A103" s="126" t="s">
        <v>418</v>
      </c>
      <c r="B103" s="126" t="s">
        <v>419</v>
      </c>
      <c r="C103" s="157">
        <v>42810</v>
      </c>
      <c r="D103" s="91">
        <v>5.0000000000000001E-3</v>
      </c>
      <c r="E103" s="128" t="s">
        <v>2</v>
      </c>
      <c r="F103" s="157">
        <v>43191</v>
      </c>
      <c r="G103" s="81" t="s">
        <v>430</v>
      </c>
      <c r="H103" s="114"/>
      <c r="I103" s="112" t="s">
        <v>535</v>
      </c>
    </row>
    <row r="104" spans="1:9" x14ac:dyDescent="0.3">
      <c r="A104" s="113" t="s">
        <v>37</v>
      </c>
      <c r="B104" s="113" t="s">
        <v>8</v>
      </c>
      <c r="C104" s="152">
        <v>42817</v>
      </c>
      <c r="D104" s="85">
        <v>0</v>
      </c>
      <c r="E104" s="114" t="s">
        <v>2</v>
      </c>
      <c r="F104" s="152">
        <v>42817</v>
      </c>
      <c r="G104" s="83" t="s">
        <v>305</v>
      </c>
      <c r="H104" s="121" t="s">
        <v>542</v>
      </c>
      <c r="I104" s="112" t="s">
        <v>534</v>
      </c>
    </row>
    <row r="105" spans="1:9" x14ac:dyDescent="0.3">
      <c r="A105" s="113" t="s">
        <v>60</v>
      </c>
      <c r="B105" s="113" t="s">
        <v>14</v>
      </c>
      <c r="C105" s="152">
        <v>42817</v>
      </c>
      <c r="D105" s="85">
        <v>0</v>
      </c>
      <c r="E105" s="114" t="s">
        <v>2</v>
      </c>
      <c r="F105" s="152">
        <v>42826</v>
      </c>
      <c r="G105" s="83" t="s">
        <v>259</v>
      </c>
      <c r="H105" s="114"/>
      <c r="I105" s="112" t="s">
        <v>534</v>
      </c>
    </row>
    <row r="106" spans="1:9" x14ac:dyDescent="0.3">
      <c r="A106" s="166" t="s">
        <v>32</v>
      </c>
      <c r="B106" s="166" t="s">
        <v>12</v>
      </c>
      <c r="C106" s="153">
        <v>42818</v>
      </c>
      <c r="D106" s="169">
        <v>0</v>
      </c>
      <c r="E106" s="167" t="s">
        <v>2</v>
      </c>
      <c r="F106" s="153">
        <v>42826</v>
      </c>
      <c r="G106" s="170" t="s">
        <v>184</v>
      </c>
      <c r="H106" s="167"/>
      <c r="I106" s="168" t="s">
        <v>534</v>
      </c>
    </row>
    <row r="107" spans="1:9" x14ac:dyDescent="0.3">
      <c r="A107" s="113" t="s">
        <v>54</v>
      </c>
      <c r="B107" s="113" t="s">
        <v>7</v>
      </c>
      <c r="C107" s="152">
        <v>42821</v>
      </c>
      <c r="D107" s="85">
        <v>0</v>
      </c>
      <c r="E107" s="114" t="s">
        <v>2</v>
      </c>
      <c r="F107" s="152">
        <v>42826</v>
      </c>
      <c r="G107" s="83" t="s">
        <v>199</v>
      </c>
      <c r="H107" s="114"/>
      <c r="I107" s="112" t="s">
        <v>534</v>
      </c>
    </row>
    <row r="108" spans="1:9" x14ac:dyDescent="0.3">
      <c r="A108" s="113" t="s">
        <v>24</v>
      </c>
      <c r="B108" s="113" t="s">
        <v>5</v>
      </c>
      <c r="C108" s="152">
        <v>42823</v>
      </c>
      <c r="D108" s="85">
        <v>0</v>
      </c>
      <c r="E108" s="114" t="s">
        <v>2</v>
      </c>
      <c r="F108" s="152">
        <v>42826</v>
      </c>
      <c r="G108" s="81" t="s">
        <v>137</v>
      </c>
      <c r="H108" s="114"/>
      <c r="I108" s="112" t="s">
        <v>534</v>
      </c>
    </row>
    <row r="109" spans="1:9" x14ac:dyDescent="0.3">
      <c r="A109" s="113" t="s">
        <v>56</v>
      </c>
      <c r="B109" s="113" t="s">
        <v>39</v>
      </c>
      <c r="C109" s="152">
        <v>42824</v>
      </c>
      <c r="D109" s="109">
        <v>0</v>
      </c>
      <c r="E109" s="114" t="s">
        <v>2</v>
      </c>
      <c r="F109" s="152">
        <v>42824</v>
      </c>
      <c r="G109" s="110" t="s">
        <v>238</v>
      </c>
      <c r="H109" s="121" t="s">
        <v>542</v>
      </c>
      <c r="I109" s="112" t="s">
        <v>534</v>
      </c>
    </row>
    <row r="110" spans="1:9" x14ac:dyDescent="0.3">
      <c r="A110" s="126" t="s">
        <v>464</v>
      </c>
      <c r="B110" s="126" t="s">
        <v>465</v>
      </c>
      <c r="C110" s="157">
        <v>42824</v>
      </c>
      <c r="D110" s="91">
        <v>0</v>
      </c>
      <c r="E110" s="127" t="s">
        <v>2</v>
      </c>
      <c r="F110" s="157">
        <v>42826</v>
      </c>
      <c r="G110" s="81" t="s">
        <v>471</v>
      </c>
      <c r="I110" s="112" t="s">
        <v>535</v>
      </c>
    </row>
    <row r="111" spans="1:9" x14ac:dyDescent="0.3">
      <c r="A111" s="113" t="s">
        <v>29</v>
      </c>
      <c r="B111" s="113" t="s">
        <v>10</v>
      </c>
      <c r="C111" s="152">
        <v>42825</v>
      </c>
      <c r="D111" s="85">
        <v>0</v>
      </c>
      <c r="E111" s="114" t="s">
        <v>2</v>
      </c>
      <c r="F111" s="152">
        <v>42825</v>
      </c>
      <c r="G111" s="83" t="s">
        <v>161</v>
      </c>
      <c r="H111" s="114"/>
      <c r="I111" s="112" t="s">
        <v>534</v>
      </c>
    </row>
    <row r="112" spans="1:9" x14ac:dyDescent="0.3">
      <c r="A112" s="113" t="s">
        <v>50</v>
      </c>
      <c r="B112" s="113" t="s">
        <v>30</v>
      </c>
      <c r="C112" s="152">
        <v>42831</v>
      </c>
      <c r="D112" s="85">
        <v>0</v>
      </c>
      <c r="E112" s="114" t="s">
        <v>2</v>
      </c>
      <c r="F112" s="152">
        <v>42831</v>
      </c>
      <c r="G112" s="83" t="s">
        <v>177</v>
      </c>
      <c r="H112" s="114"/>
      <c r="I112" s="112" t="s">
        <v>534</v>
      </c>
    </row>
    <row r="113" spans="1:9" x14ac:dyDescent="0.3">
      <c r="A113" s="113" t="s">
        <v>59</v>
      </c>
      <c r="B113" s="113" t="s">
        <v>42</v>
      </c>
      <c r="C113" s="152">
        <v>42856</v>
      </c>
      <c r="D113" s="109">
        <v>0</v>
      </c>
      <c r="E113" s="114" t="s">
        <v>2</v>
      </c>
      <c r="F113" s="152">
        <v>42856</v>
      </c>
      <c r="G113" s="110" t="s">
        <v>343</v>
      </c>
      <c r="H113" s="114"/>
      <c r="I113" s="112" t="s">
        <v>534</v>
      </c>
    </row>
    <row r="114" spans="1:9" x14ac:dyDescent="0.3">
      <c r="A114" s="113" t="s">
        <v>51</v>
      </c>
      <c r="B114" s="113" t="s">
        <v>31</v>
      </c>
      <c r="C114" s="152">
        <v>42874</v>
      </c>
      <c r="D114" s="85">
        <v>0</v>
      </c>
      <c r="E114" s="114" t="s">
        <v>2</v>
      </c>
      <c r="F114" s="152">
        <v>42874</v>
      </c>
      <c r="G114" s="83" t="s">
        <v>300</v>
      </c>
      <c r="H114" s="114"/>
      <c r="I114" s="112" t="s">
        <v>534</v>
      </c>
    </row>
    <row r="115" spans="1:9" x14ac:dyDescent="0.3">
      <c r="A115" s="126" t="s">
        <v>418</v>
      </c>
      <c r="B115" s="126" t="s">
        <v>419</v>
      </c>
      <c r="C115" s="157">
        <v>42880</v>
      </c>
      <c r="D115" s="91">
        <v>0.01</v>
      </c>
      <c r="E115" s="128" t="s">
        <v>3</v>
      </c>
      <c r="F115" s="157">
        <v>43282</v>
      </c>
      <c r="G115" s="81" t="s">
        <v>431</v>
      </c>
      <c r="H115" s="114"/>
      <c r="I115" s="112" t="s">
        <v>535</v>
      </c>
    </row>
    <row r="116" spans="1:9" x14ac:dyDescent="0.3">
      <c r="A116" s="113" t="s">
        <v>124</v>
      </c>
      <c r="B116" s="113" t="s">
        <v>74</v>
      </c>
      <c r="C116" s="152">
        <v>42894</v>
      </c>
      <c r="D116" s="85">
        <v>0</v>
      </c>
      <c r="E116" s="114" t="s">
        <v>2</v>
      </c>
      <c r="F116" s="152">
        <v>42894</v>
      </c>
      <c r="G116" s="81" t="s">
        <v>153</v>
      </c>
      <c r="H116" s="114"/>
      <c r="I116" s="112" t="s">
        <v>534</v>
      </c>
    </row>
    <row r="117" spans="1:9" x14ac:dyDescent="0.3">
      <c r="A117" s="113" t="s">
        <v>37</v>
      </c>
      <c r="B117" s="113" t="s">
        <v>8</v>
      </c>
      <c r="C117" s="152">
        <v>42901</v>
      </c>
      <c r="D117" s="85">
        <v>0</v>
      </c>
      <c r="E117" s="114" t="s">
        <v>2</v>
      </c>
      <c r="F117" s="152">
        <v>42901</v>
      </c>
      <c r="G117" s="83" t="s">
        <v>306</v>
      </c>
      <c r="H117" s="121" t="s">
        <v>542</v>
      </c>
      <c r="I117" s="112" t="s">
        <v>534</v>
      </c>
    </row>
    <row r="118" spans="1:9" x14ac:dyDescent="0.3">
      <c r="A118" s="126" t="s">
        <v>464</v>
      </c>
      <c r="B118" s="126" t="s">
        <v>465</v>
      </c>
      <c r="C118" s="157">
        <v>42907</v>
      </c>
      <c r="D118" s="91">
        <v>0</v>
      </c>
      <c r="E118" s="127" t="s">
        <v>2</v>
      </c>
      <c r="F118" s="157">
        <v>42917</v>
      </c>
      <c r="G118" s="81" t="s">
        <v>472</v>
      </c>
      <c r="I118" s="112" t="s">
        <v>535</v>
      </c>
    </row>
    <row r="119" spans="1:9" x14ac:dyDescent="0.3">
      <c r="A119" s="113" t="s">
        <v>65</v>
      </c>
      <c r="B119" s="113" t="s">
        <v>46</v>
      </c>
      <c r="C119" s="152">
        <v>42908</v>
      </c>
      <c r="D119" s="85">
        <v>0.02</v>
      </c>
      <c r="E119" s="114" t="s">
        <v>2</v>
      </c>
      <c r="F119" s="152">
        <v>43100</v>
      </c>
      <c r="G119" s="83" t="s">
        <v>322</v>
      </c>
      <c r="H119" s="114"/>
      <c r="I119" s="112" t="s">
        <v>535</v>
      </c>
    </row>
    <row r="120" spans="1:9" x14ac:dyDescent="0.3">
      <c r="A120" s="166" t="s">
        <v>32</v>
      </c>
      <c r="B120" s="166" t="s">
        <v>12</v>
      </c>
      <c r="C120" s="153">
        <v>42909</v>
      </c>
      <c r="D120" s="169">
        <v>0</v>
      </c>
      <c r="E120" s="167" t="s">
        <v>2</v>
      </c>
      <c r="F120" s="153">
        <v>42917</v>
      </c>
      <c r="G120" s="170" t="s">
        <v>185</v>
      </c>
      <c r="H120" s="167"/>
      <c r="I120" s="168" t="s">
        <v>534</v>
      </c>
    </row>
    <row r="121" spans="1:9" x14ac:dyDescent="0.3">
      <c r="A121" s="113" t="s">
        <v>60</v>
      </c>
      <c r="B121" s="113" t="s">
        <v>14</v>
      </c>
      <c r="C121" s="152">
        <v>42912</v>
      </c>
      <c r="D121" s="85">
        <v>0</v>
      </c>
      <c r="E121" s="114" t="s">
        <v>2</v>
      </c>
      <c r="F121" s="152">
        <v>42917</v>
      </c>
      <c r="G121" s="83" t="s">
        <v>260</v>
      </c>
      <c r="H121" s="114"/>
      <c r="I121" s="112" t="s">
        <v>534</v>
      </c>
    </row>
    <row r="122" spans="1:9" x14ac:dyDescent="0.3">
      <c r="A122" s="113" t="s">
        <v>54</v>
      </c>
      <c r="B122" s="113" t="s">
        <v>7</v>
      </c>
      <c r="C122" s="152">
        <v>42912</v>
      </c>
      <c r="D122" s="85">
        <v>0</v>
      </c>
      <c r="E122" s="114" t="s">
        <v>2</v>
      </c>
      <c r="F122" s="152">
        <v>42917</v>
      </c>
      <c r="G122" s="83" t="s">
        <v>200</v>
      </c>
      <c r="H122" s="114"/>
      <c r="I122" s="112" t="s">
        <v>534</v>
      </c>
    </row>
    <row r="123" spans="1:9" x14ac:dyDescent="0.3">
      <c r="A123" s="113" t="s">
        <v>56</v>
      </c>
      <c r="B123" s="113" t="s">
        <v>39</v>
      </c>
      <c r="C123" s="152">
        <v>42913</v>
      </c>
      <c r="D123" s="109">
        <v>0</v>
      </c>
      <c r="E123" s="114" t="s">
        <v>2</v>
      </c>
      <c r="F123" s="152">
        <v>42913</v>
      </c>
      <c r="G123" s="110" t="s">
        <v>239</v>
      </c>
      <c r="H123" s="121" t="s">
        <v>542</v>
      </c>
      <c r="I123" s="112" t="s">
        <v>534</v>
      </c>
    </row>
    <row r="124" spans="1:9" x14ac:dyDescent="0.3">
      <c r="A124" s="118" t="s">
        <v>417</v>
      </c>
      <c r="B124" s="119" t="s">
        <v>17</v>
      </c>
      <c r="C124" s="152">
        <v>42913</v>
      </c>
      <c r="D124" s="87">
        <v>5.0000000000000001E-3</v>
      </c>
      <c r="E124" s="118" t="s">
        <v>3</v>
      </c>
      <c r="F124" s="165">
        <v>43278</v>
      </c>
      <c r="G124" s="88" t="s">
        <v>346</v>
      </c>
      <c r="H124" s="117"/>
      <c r="I124" s="112" t="s">
        <v>534</v>
      </c>
    </row>
    <row r="125" spans="1:9" x14ac:dyDescent="0.3">
      <c r="A125" s="113" t="s">
        <v>24</v>
      </c>
      <c r="B125" s="113" t="s">
        <v>5</v>
      </c>
      <c r="C125" s="152">
        <v>42914</v>
      </c>
      <c r="D125" s="85">
        <v>0</v>
      </c>
      <c r="E125" s="114" t="s">
        <v>2</v>
      </c>
      <c r="F125" s="152">
        <v>42917</v>
      </c>
      <c r="G125" s="81" t="s">
        <v>138</v>
      </c>
      <c r="H125" s="114"/>
      <c r="I125" s="112" t="s">
        <v>534</v>
      </c>
    </row>
    <row r="126" spans="1:9" x14ac:dyDescent="0.3">
      <c r="A126" s="113" t="s">
        <v>29</v>
      </c>
      <c r="B126" s="113" t="s">
        <v>10</v>
      </c>
      <c r="C126" s="152">
        <v>42916</v>
      </c>
      <c r="D126" s="85">
        <v>0</v>
      </c>
      <c r="E126" s="114" t="s">
        <v>2</v>
      </c>
      <c r="F126" s="152">
        <v>42916</v>
      </c>
      <c r="G126" s="83" t="s">
        <v>161</v>
      </c>
      <c r="H126" s="114"/>
      <c r="I126" s="112" t="s">
        <v>534</v>
      </c>
    </row>
    <row r="127" spans="1:9" x14ac:dyDescent="0.3">
      <c r="A127" s="113" t="s">
        <v>37</v>
      </c>
      <c r="B127" s="113" t="s">
        <v>8</v>
      </c>
      <c r="C127" s="152">
        <v>42968</v>
      </c>
      <c r="D127" s="85">
        <v>0</v>
      </c>
      <c r="E127" s="114" t="s">
        <v>2</v>
      </c>
      <c r="F127" s="152">
        <v>42968</v>
      </c>
      <c r="G127" s="83" t="s">
        <v>307</v>
      </c>
      <c r="H127" s="121" t="s">
        <v>542</v>
      </c>
      <c r="I127" s="112" t="s">
        <v>534</v>
      </c>
    </row>
    <row r="128" spans="1:9" x14ac:dyDescent="0.3">
      <c r="A128" s="126" t="s">
        <v>418</v>
      </c>
      <c r="B128" s="126" t="s">
        <v>419</v>
      </c>
      <c r="C128" s="157">
        <v>42978</v>
      </c>
      <c r="D128" s="129">
        <v>0.01</v>
      </c>
      <c r="E128" s="128" t="s">
        <v>2</v>
      </c>
      <c r="F128" s="157">
        <v>43374</v>
      </c>
      <c r="G128" s="81" t="s">
        <v>432</v>
      </c>
      <c r="H128" s="114"/>
      <c r="I128" s="112" t="s">
        <v>535</v>
      </c>
    </row>
    <row r="129" spans="1:9" x14ac:dyDescent="0.3">
      <c r="A129" s="113" t="s">
        <v>124</v>
      </c>
      <c r="B129" s="113" t="s">
        <v>74</v>
      </c>
      <c r="C129" s="152">
        <v>42992</v>
      </c>
      <c r="D129" s="85">
        <v>0</v>
      </c>
      <c r="E129" s="114" t="s">
        <v>2</v>
      </c>
      <c r="F129" s="152">
        <v>42992</v>
      </c>
      <c r="G129" s="81" t="s">
        <v>154</v>
      </c>
      <c r="H129" s="114"/>
      <c r="I129" s="112" t="s">
        <v>534</v>
      </c>
    </row>
    <row r="130" spans="1:9" x14ac:dyDescent="0.3">
      <c r="A130" s="113" t="s">
        <v>65</v>
      </c>
      <c r="B130" s="113" t="s">
        <v>46</v>
      </c>
      <c r="C130" s="152">
        <v>42999</v>
      </c>
      <c r="D130" s="109">
        <v>0.02</v>
      </c>
      <c r="E130" s="114" t="s">
        <v>2</v>
      </c>
      <c r="F130" s="152">
        <v>43100</v>
      </c>
      <c r="G130" s="110" t="s">
        <v>323</v>
      </c>
      <c r="H130" s="114"/>
      <c r="I130" s="112" t="s">
        <v>535</v>
      </c>
    </row>
    <row r="131" spans="1:9" x14ac:dyDescent="0.3">
      <c r="A131" s="166" t="s">
        <v>32</v>
      </c>
      <c r="B131" s="166" t="s">
        <v>12</v>
      </c>
      <c r="C131" s="153">
        <v>43000</v>
      </c>
      <c r="D131" s="169">
        <v>0</v>
      </c>
      <c r="E131" s="167" t="s">
        <v>2</v>
      </c>
      <c r="F131" s="153">
        <v>43009</v>
      </c>
      <c r="G131" s="170" t="s">
        <v>186</v>
      </c>
      <c r="H131" s="167"/>
      <c r="I131" s="168" t="s">
        <v>534</v>
      </c>
    </row>
    <row r="132" spans="1:9" x14ac:dyDescent="0.3">
      <c r="A132" s="113" t="s">
        <v>60</v>
      </c>
      <c r="B132" s="113" t="s">
        <v>14</v>
      </c>
      <c r="C132" s="152">
        <v>43003</v>
      </c>
      <c r="D132" s="85">
        <v>0</v>
      </c>
      <c r="E132" s="114" t="s">
        <v>2</v>
      </c>
      <c r="F132" s="152">
        <v>43009</v>
      </c>
      <c r="G132" s="83" t="s">
        <v>261</v>
      </c>
      <c r="H132" s="114"/>
      <c r="I132" s="112" t="s">
        <v>534</v>
      </c>
    </row>
    <row r="133" spans="1:9" x14ac:dyDescent="0.3">
      <c r="A133" s="113" t="s">
        <v>54</v>
      </c>
      <c r="B133" s="113" t="s">
        <v>7</v>
      </c>
      <c r="C133" s="152">
        <v>43003</v>
      </c>
      <c r="D133" s="85">
        <v>0</v>
      </c>
      <c r="E133" s="114" t="s">
        <v>2</v>
      </c>
      <c r="F133" s="152">
        <v>43009</v>
      </c>
      <c r="G133" s="83" t="s">
        <v>201</v>
      </c>
      <c r="H133" s="114"/>
      <c r="I133" s="112" t="s">
        <v>534</v>
      </c>
    </row>
    <row r="134" spans="1:9" x14ac:dyDescent="0.3">
      <c r="A134" s="113" t="s">
        <v>24</v>
      </c>
      <c r="B134" s="113" t="s">
        <v>5</v>
      </c>
      <c r="C134" s="152">
        <v>43006</v>
      </c>
      <c r="D134" s="85">
        <v>0</v>
      </c>
      <c r="E134" s="114" t="s">
        <v>2</v>
      </c>
      <c r="F134" s="152">
        <v>43009</v>
      </c>
      <c r="G134" s="81" t="s">
        <v>139</v>
      </c>
      <c r="H134" s="114"/>
      <c r="I134" s="112" t="s">
        <v>534</v>
      </c>
    </row>
    <row r="135" spans="1:9" x14ac:dyDescent="0.3">
      <c r="A135" s="126" t="s">
        <v>464</v>
      </c>
      <c r="B135" s="126" t="s">
        <v>465</v>
      </c>
      <c r="C135" s="157">
        <v>43006</v>
      </c>
      <c r="D135" s="91">
        <v>0</v>
      </c>
      <c r="E135" s="127" t="s">
        <v>2</v>
      </c>
      <c r="F135" s="157">
        <v>43374</v>
      </c>
      <c r="G135" s="81" t="s">
        <v>473</v>
      </c>
      <c r="I135" s="112" t="s">
        <v>535</v>
      </c>
    </row>
    <row r="136" spans="1:9" x14ac:dyDescent="0.3">
      <c r="A136" s="113" t="s">
        <v>29</v>
      </c>
      <c r="B136" s="113" t="s">
        <v>10</v>
      </c>
      <c r="C136" s="152">
        <v>43008</v>
      </c>
      <c r="D136" s="85">
        <v>0</v>
      </c>
      <c r="E136" s="114" t="s">
        <v>2</v>
      </c>
      <c r="F136" s="152">
        <v>43008</v>
      </c>
      <c r="G136" s="83" t="s">
        <v>161</v>
      </c>
      <c r="H136" s="114"/>
      <c r="I136" s="112" t="s">
        <v>534</v>
      </c>
    </row>
    <row r="137" spans="1:9" x14ac:dyDescent="0.3">
      <c r="A137" s="113" t="s">
        <v>56</v>
      </c>
      <c r="B137" s="113" t="s">
        <v>39</v>
      </c>
      <c r="C137" s="152">
        <v>43014</v>
      </c>
      <c r="D137" s="109">
        <v>0</v>
      </c>
      <c r="E137" s="114" t="s">
        <v>2</v>
      </c>
      <c r="F137" s="152">
        <v>43014</v>
      </c>
      <c r="G137" s="110" t="s">
        <v>240</v>
      </c>
      <c r="H137" s="114"/>
      <c r="I137" s="112" t="s">
        <v>534</v>
      </c>
    </row>
    <row r="138" spans="1:9" x14ac:dyDescent="0.3">
      <c r="A138" s="113" t="s">
        <v>51</v>
      </c>
      <c r="B138" s="113" t="s">
        <v>31</v>
      </c>
      <c r="C138" s="152">
        <v>43055</v>
      </c>
      <c r="D138" s="85">
        <v>0</v>
      </c>
      <c r="E138" s="114" t="s">
        <v>2</v>
      </c>
      <c r="F138" s="152">
        <v>43055</v>
      </c>
      <c r="G138" s="83" t="s">
        <v>299</v>
      </c>
      <c r="H138" s="114"/>
      <c r="I138" s="112" t="s">
        <v>534</v>
      </c>
    </row>
    <row r="139" spans="1:9" x14ac:dyDescent="0.3">
      <c r="A139" s="113" t="s">
        <v>37</v>
      </c>
      <c r="B139" s="113" t="s">
        <v>8</v>
      </c>
      <c r="C139" s="152">
        <v>43062</v>
      </c>
      <c r="D139" s="85">
        <v>0</v>
      </c>
      <c r="E139" s="114" t="s">
        <v>2</v>
      </c>
      <c r="F139" s="152">
        <v>43062</v>
      </c>
      <c r="G139" s="83" t="s">
        <v>308</v>
      </c>
      <c r="H139" s="121" t="s">
        <v>542</v>
      </c>
      <c r="I139" s="112" t="s">
        <v>534</v>
      </c>
    </row>
    <row r="140" spans="1:9" x14ac:dyDescent="0.3">
      <c r="A140" s="118" t="s">
        <v>417</v>
      </c>
      <c r="B140" s="119" t="s">
        <v>17</v>
      </c>
      <c r="C140" s="152">
        <v>43067</v>
      </c>
      <c r="D140" s="87">
        <v>0.01</v>
      </c>
      <c r="E140" s="118" t="s">
        <v>3</v>
      </c>
      <c r="F140" s="165">
        <v>43432</v>
      </c>
      <c r="G140" s="82" t="s">
        <v>406</v>
      </c>
      <c r="H140" s="117"/>
      <c r="I140" s="112" t="s">
        <v>534</v>
      </c>
    </row>
    <row r="141" spans="1:9" x14ac:dyDescent="0.3">
      <c r="A141" s="113" t="s">
        <v>59</v>
      </c>
      <c r="B141" s="113" t="s">
        <v>42</v>
      </c>
      <c r="C141" s="152">
        <v>43069</v>
      </c>
      <c r="D141" s="109">
        <v>0</v>
      </c>
      <c r="E141" s="114" t="s">
        <v>2</v>
      </c>
      <c r="F141" s="152">
        <v>43069</v>
      </c>
      <c r="G141" s="110" t="s">
        <v>344</v>
      </c>
      <c r="H141" s="114"/>
      <c r="I141" s="112" t="s">
        <v>534</v>
      </c>
    </row>
    <row r="142" spans="1:9" x14ac:dyDescent="0.3">
      <c r="A142" s="113" t="s">
        <v>58</v>
      </c>
      <c r="B142" s="113" t="s">
        <v>41</v>
      </c>
      <c r="C142" s="152">
        <v>43069</v>
      </c>
      <c r="D142" s="109">
        <v>0</v>
      </c>
      <c r="E142" s="114" t="s">
        <v>2</v>
      </c>
      <c r="F142" s="152">
        <v>43466</v>
      </c>
      <c r="G142" s="110" t="s">
        <v>338</v>
      </c>
      <c r="H142" s="114"/>
      <c r="I142" s="112" t="s">
        <v>534</v>
      </c>
    </row>
    <row r="143" spans="1:9" x14ac:dyDescent="0.3">
      <c r="A143" s="113" t="s">
        <v>64</v>
      </c>
      <c r="B143" s="113" t="s">
        <v>45</v>
      </c>
      <c r="C143" s="152">
        <v>43070</v>
      </c>
      <c r="D143" s="109">
        <v>0</v>
      </c>
      <c r="E143" s="114" t="s">
        <v>2</v>
      </c>
      <c r="F143" s="152">
        <v>43070</v>
      </c>
      <c r="G143" s="110" t="s">
        <v>230</v>
      </c>
      <c r="H143" s="114"/>
      <c r="I143" s="112" t="s">
        <v>534</v>
      </c>
    </row>
    <row r="144" spans="1:9" x14ac:dyDescent="0.3">
      <c r="A144" s="126" t="s">
        <v>418</v>
      </c>
      <c r="B144" s="126" t="s">
        <v>419</v>
      </c>
      <c r="C144" s="157">
        <v>43075</v>
      </c>
      <c r="D144" s="129">
        <v>1.2500000000000001E-2</v>
      </c>
      <c r="E144" s="130" t="s">
        <v>3</v>
      </c>
      <c r="F144" s="157">
        <v>43466</v>
      </c>
      <c r="G144" s="81" t="s">
        <v>433</v>
      </c>
      <c r="H144" s="114"/>
      <c r="I144" s="112" t="s">
        <v>535</v>
      </c>
    </row>
    <row r="145" spans="1:9" x14ac:dyDescent="0.3">
      <c r="A145" s="113" t="s">
        <v>22</v>
      </c>
      <c r="B145" s="113" t="s">
        <v>23</v>
      </c>
      <c r="C145" s="152">
        <v>43076</v>
      </c>
      <c r="D145" s="85">
        <v>0</v>
      </c>
      <c r="E145" s="114" t="s">
        <v>2</v>
      </c>
      <c r="F145" s="152">
        <v>43076</v>
      </c>
      <c r="G145" s="81" t="s">
        <v>128</v>
      </c>
      <c r="H145" s="114"/>
      <c r="I145" s="112" t="s">
        <v>534</v>
      </c>
    </row>
    <row r="146" spans="1:9" x14ac:dyDescent="0.3">
      <c r="A146" s="113" t="s">
        <v>124</v>
      </c>
      <c r="B146" s="113" t="s">
        <v>74</v>
      </c>
      <c r="C146" s="152">
        <v>43083</v>
      </c>
      <c r="D146" s="85">
        <v>0</v>
      </c>
      <c r="E146" s="114" t="s">
        <v>2</v>
      </c>
      <c r="F146" s="152">
        <v>43083</v>
      </c>
      <c r="G146" s="81" t="s">
        <v>155</v>
      </c>
      <c r="H146" s="114"/>
      <c r="I146" s="112" t="s">
        <v>534</v>
      </c>
    </row>
    <row r="147" spans="1:9" x14ac:dyDescent="0.3">
      <c r="A147" s="113" t="s">
        <v>65</v>
      </c>
      <c r="B147" s="113" t="s">
        <v>46</v>
      </c>
      <c r="C147" s="152">
        <v>43083</v>
      </c>
      <c r="D147" s="109">
        <v>0.02</v>
      </c>
      <c r="E147" s="114" t="s">
        <v>2</v>
      </c>
      <c r="F147" s="152">
        <v>43100</v>
      </c>
      <c r="G147" s="110" t="s">
        <v>324</v>
      </c>
      <c r="H147" s="114"/>
      <c r="I147" s="112" t="s">
        <v>535</v>
      </c>
    </row>
    <row r="148" spans="1:9" x14ac:dyDescent="0.3">
      <c r="A148" s="113" t="s">
        <v>60</v>
      </c>
      <c r="B148" s="113" t="s">
        <v>14</v>
      </c>
      <c r="C148" s="152">
        <v>43089</v>
      </c>
      <c r="D148" s="85">
        <v>0</v>
      </c>
      <c r="E148" s="114" t="s">
        <v>2</v>
      </c>
      <c r="F148" s="152">
        <v>43101</v>
      </c>
      <c r="G148" s="83" t="s">
        <v>262</v>
      </c>
      <c r="H148" s="114"/>
      <c r="I148" s="112" t="s">
        <v>534</v>
      </c>
    </row>
    <row r="149" spans="1:9" x14ac:dyDescent="0.3">
      <c r="A149" s="126" t="s">
        <v>464</v>
      </c>
      <c r="B149" s="126" t="s">
        <v>465</v>
      </c>
      <c r="C149" s="157">
        <v>43090</v>
      </c>
      <c r="D149" s="91">
        <v>0</v>
      </c>
      <c r="E149" s="127" t="s">
        <v>2</v>
      </c>
      <c r="F149" s="157">
        <v>43101</v>
      </c>
      <c r="G149" s="81" t="s">
        <v>474</v>
      </c>
      <c r="I149" s="112" t="s">
        <v>535</v>
      </c>
    </row>
    <row r="150" spans="1:9" x14ac:dyDescent="0.3">
      <c r="A150" s="166" t="s">
        <v>32</v>
      </c>
      <c r="B150" s="166" t="s">
        <v>12</v>
      </c>
      <c r="C150" s="153">
        <v>43091</v>
      </c>
      <c r="D150" s="169">
        <v>0</v>
      </c>
      <c r="E150" s="167" t="s">
        <v>2</v>
      </c>
      <c r="F150" s="153">
        <v>43101</v>
      </c>
      <c r="G150" s="170" t="s">
        <v>187</v>
      </c>
      <c r="H150" s="167"/>
      <c r="I150" s="168" t="s">
        <v>534</v>
      </c>
    </row>
    <row r="151" spans="1:9" x14ac:dyDescent="0.3">
      <c r="A151" s="113" t="s">
        <v>56</v>
      </c>
      <c r="B151" s="113" t="s">
        <v>39</v>
      </c>
      <c r="C151" s="152">
        <v>43095</v>
      </c>
      <c r="D151" s="109">
        <v>0</v>
      </c>
      <c r="E151" s="114" t="s">
        <v>2</v>
      </c>
      <c r="F151" s="152">
        <v>43095</v>
      </c>
      <c r="G151" s="110" t="s">
        <v>241</v>
      </c>
      <c r="H151" s="121" t="s">
        <v>542</v>
      </c>
      <c r="I151" s="112" t="s">
        <v>534</v>
      </c>
    </row>
    <row r="152" spans="1:9" x14ac:dyDescent="0.3">
      <c r="A152" s="113" t="s">
        <v>24</v>
      </c>
      <c r="B152" s="113" t="s">
        <v>5</v>
      </c>
      <c r="C152" s="152">
        <v>43096</v>
      </c>
      <c r="D152" s="85">
        <v>0</v>
      </c>
      <c r="E152" s="114" t="s">
        <v>2</v>
      </c>
      <c r="F152" s="152">
        <v>43101</v>
      </c>
      <c r="G152" s="81" t="s">
        <v>140</v>
      </c>
      <c r="H152" s="114"/>
      <c r="I152" s="112" t="s">
        <v>534</v>
      </c>
    </row>
    <row r="153" spans="1:9" x14ac:dyDescent="0.3">
      <c r="A153" s="113" t="s">
        <v>54</v>
      </c>
      <c r="B153" s="113" t="s">
        <v>7</v>
      </c>
      <c r="C153" s="152">
        <v>43097</v>
      </c>
      <c r="D153" s="85">
        <v>0</v>
      </c>
      <c r="E153" s="114" t="s">
        <v>2</v>
      </c>
      <c r="F153" s="152">
        <v>43101</v>
      </c>
      <c r="G153" s="83" t="s">
        <v>202</v>
      </c>
      <c r="H153" s="114"/>
      <c r="I153" s="112" t="s">
        <v>534</v>
      </c>
    </row>
    <row r="154" spans="1:9" x14ac:dyDescent="0.3">
      <c r="A154" s="113" t="s">
        <v>29</v>
      </c>
      <c r="B154" s="113" t="s">
        <v>10</v>
      </c>
      <c r="C154" s="152">
        <v>43098</v>
      </c>
      <c r="D154" s="85">
        <v>0</v>
      </c>
      <c r="E154" s="114" t="s">
        <v>2</v>
      </c>
      <c r="F154" s="152">
        <v>43098</v>
      </c>
      <c r="G154" s="83" t="s">
        <v>161</v>
      </c>
      <c r="H154" s="114"/>
      <c r="I154" s="112" t="s">
        <v>534</v>
      </c>
    </row>
    <row r="155" spans="1:9" x14ac:dyDescent="0.3">
      <c r="A155" s="113" t="s">
        <v>47</v>
      </c>
      <c r="B155" s="113" t="s">
        <v>11</v>
      </c>
      <c r="C155" s="152">
        <v>43098</v>
      </c>
      <c r="D155" s="85">
        <v>0</v>
      </c>
      <c r="E155" s="114" t="s">
        <v>2</v>
      </c>
      <c r="F155" s="152">
        <v>43101</v>
      </c>
      <c r="G155" s="83" t="s">
        <v>166</v>
      </c>
      <c r="H155" s="114"/>
      <c r="I155" s="112" t="s">
        <v>534</v>
      </c>
    </row>
    <row r="156" spans="1:9" x14ac:dyDescent="0.3">
      <c r="A156" s="113" t="s">
        <v>49</v>
      </c>
      <c r="B156" s="113" t="s">
        <v>80</v>
      </c>
      <c r="C156" s="152">
        <v>43110</v>
      </c>
      <c r="D156" s="85">
        <v>2.5000000000000001E-2</v>
      </c>
      <c r="E156" s="114" t="s">
        <v>3</v>
      </c>
      <c r="F156" s="152">
        <v>43466</v>
      </c>
      <c r="G156" s="83" t="s">
        <v>171</v>
      </c>
      <c r="H156" s="114"/>
      <c r="I156" s="112" t="s">
        <v>534</v>
      </c>
    </row>
    <row r="157" spans="1:9" x14ac:dyDescent="0.3">
      <c r="A157" s="113" t="s">
        <v>62</v>
      </c>
      <c r="B157" s="113" t="s">
        <v>43</v>
      </c>
      <c r="C157" s="152">
        <v>43159</v>
      </c>
      <c r="D157" s="85">
        <v>0</v>
      </c>
      <c r="E157" s="114" t="s">
        <v>2</v>
      </c>
      <c r="F157" s="152">
        <v>43159</v>
      </c>
      <c r="G157" s="83" t="s">
        <v>287</v>
      </c>
      <c r="H157" s="114"/>
      <c r="I157" s="112" t="s">
        <v>534</v>
      </c>
    </row>
    <row r="158" spans="1:9" x14ac:dyDescent="0.3">
      <c r="A158" s="113" t="s">
        <v>37</v>
      </c>
      <c r="B158" s="113" t="s">
        <v>8</v>
      </c>
      <c r="C158" s="152">
        <v>43161</v>
      </c>
      <c r="D158" s="85">
        <v>0</v>
      </c>
      <c r="E158" s="114" t="s">
        <v>2</v>
      </c>
      <c r="F158" s="152">
        <v>43161</v>
      </c>
      <c r="G158" s="83" t="s">
        <v>309</v>
      </c>
      <c r="H158" s="121" t="s">
        <v>542</v>
      </c>
      <c r="I158" s="112" t="s">
        <v>534</v>
      </c>
    </row>
    <row r="159" spans="1:9" x14ac:dyDescent="0.3">
      <c r="A159" s="113" t="s">
        <v>124</v>
      </c>
      <c r="B159" s="113" t="s">
        <v>74</v>
      </c>
      <c r="C159" s="152">
        <v>43167</v>
      </c>
      <c r="D159" s="85">
        <v>0</v>
      </c>
      <c r="E159" s="114" t="s">
        <v>2</v>
      </c>
      <c r="F159" s="152">
        <v>43167</v>
      </c>
      <c r="G159" s="81" t="s">
        <v>156</v>
      </c>
      <c r="H159" s="114"/>
      <c r="I159" s="112" t="s">
        <v>534</v>
      </c>
    </row>
    <row r="160" spans="1:9" x14ac:dyDescent="0.3">
      <c r="A160" s="126" t="s">
        <v>418</v>
      </c>
      <c r="B160" s="126" t="s">
        <v>419</v>
      </c>
      <c r="C160" s="157">
        <v>43167</v>
      </c>
      <c r="D160" s="129">
        <v>1.2500000000000001E-2</v>
      </c>
      <c r="E160" s="128" t="s">
        <v>2</v>
      </c>
      <c r="F160" s="157">
        <v>43556</v>
      </c>
      <c r="G160" s="81" t="s">
        <v>434</v>
      </c>
      <c r="H160" s="114"/>
      <c r="I160" s="112" t="s">
        <v>535</v>
      </c>
    </row>
    <row r="161" spans="1:9" x14ac:dyDescent="0.3">
      <c r="A161" s="126" t="s">
        <v>464</v>
      </c>
      <c r="B161" s="126" t="s">
        <v>465</v>
      </c>
      <c r="C161" s="157">
        <v>43173</v>
      </c>
      <c r="D161" s="91">
        <v>5.0000000000000001E-3</v>
      </c>
      <c r="E161" s="127" t="s">
        <v>3</v>
      </c>
      <c r="F161" s="157">
        <v>43555</v>
      </c>
      <c r="G161" s="81" t="s">
        <v>475</v>
      </c>
      <c r="I161" s="112" t="s">
        <v>535</v>
      </c>
    </row>
    <row r="162" spans="1:9" x14ac:dyDescent="0.3">
      <c r="A162" s="113" t="s">
        <v>65</v>
      </c>
      <c r="B162" s="113" t="s">
        <v>46</v>
      </c>
      <c r="C162" s="152">
        <v>43174</v>
      </c>
      <c r="D162" s="109">
        <v>0.02</v>
      </c>
      <c r="E162" s="114" t="s">
        <v>2</v>
      </c>
      <c r="F162" s="152">
        <v>43174</v>
      </c>
      <c r="G162" s="110" t="s">
        <v>325</v>
      </c>
      <c r="H162" s="114"/>
      <c r="I162" s="112" t="s">
        <v>535</v>
      </c>
    </row>
    <row r="163" spans="1:9" x14ac:dyDescent="0.3">
      <c r="A163" s="118" t="s">
        <v>417</v>
      </c>
      <c r="B163" s="113" t="s">
        <v>17</v>
      </c>
      <c r="C163" s="152">
        <v>43175</v>
      </c>
      <c r="D163" s="87">
        <v>0.01</v>
      </c>
      <c r="E163" s="118" t="s">
        <v>2</v>
      </c>
      <c r="F163" s="165">
        <v>43432</v>
      </c>
      <c r="G163" s="82" t="s">
        <v>407</v>
      </c>
      <c r="H163" s="117"/>
      <c r="I163" s="112" t="s">
        <v>534</v>
      </c>
    </row>
    <row r="164" spans="1:9" x14ac:dyDescent="0.3">
      <c r="A164" s="113" t="s">
        <v>60</v>
      </c>
      <c r="B164" s="113" t="s">
        <v>14</v>
      </c>
      <c r="C164" s="152">
        <v>43182</v>
      </c>
      <c r="D164" s="85">
        <v>0</v>
      </c>
      <c r="E164" s="114" t="s">
        <v>2</v>
      </c>
      <c r="F164" s="152">
        <v>43191</v>
      </c>
      <c r="G164" s="83" t="s">
        <v>263</v>
      </c>
      <c r="H164" s="114"/>
      <c r="I164" s="112" t="s">
        <v>534</v>
      </c>
    </row>
    <row r="165" spans="1:9" x14ac:dyDescent="0.3">
      <c r="A165" s="166" t="s">
        <v>32</v>
      </c>
      <c r="B165" s="166" t="s">
        <v>12</v>
      </c>
      <c r="C165" s="153">
        <v>43182</v>
      </c>
      <c r="D165" s="169">
        <v>0</v>
      </c>
      <c r="E165" s="167" t="s">
        <v>2</v>
      </c>
      <c r="F165" s="153">
        <v>43191</v>
      </c>
      <c r="G165" s="170" t="s">
        <v>188</v>
      </c>
      <c r="H165" s="167"/>
      <c r="I165" s="168" t="s">
        <v>534</v>
      </c>
    </row>
    <row r="166" spans="1:9" x14ac:dyDescent="0.3">
      <c r="A166" s="113" t="s">
        <v>54</v>
      </c>
      <c r="B166" s="113" t="s">
        <v>7</v>
      </c>
      <c r="C166" s="152">
        <v>43186</v>
      </c>
      <c r="D166" s="85">
        <v>0</v>
      </c>
      <c r="E166" s="114" t="s">
        <v>2</v>
      </c>
      <c r="F166" s="152">
        <v>43191</v>
      </c>
      <c r="G166" s="83" t="s">
        <v>203</v>
      </c>
      <c r="H166" s="114"/>
      <c r="I166" s="112" t="s">
        <v>534</v>
      </c>
    </row>
    <row r="167" spans="1:9" x14ac:dyDescent="0.3">
      <c r="A167" s="113" t="s">
        <v>29</v>
      </c>
      <c r="B167" s="113" t="s">
        <v>10</v>
      </c>
      <c r="C167" s="152">
        <v>43188</v>
      </c>
      <c r="D167" s="85">
        <v>0</v>
      </c>
      <c r="E167" s="114" t="s">
        <v>2</v>
      </c>
      <c r="F167" s="152">
        <v>43188</v>
      </c>
      <c r="G167" s="83" t="s">
        <v>161</v>
      </c>
      <c r="H167" s="114"/>
      <c r="I167" s="112" t="s">
        <v>534</v>
      </c>
    </row>
    <row r="168" spans="1:9" x14ac:dyDescent="0.3">
      <c r="A168" s="113" t="s">
        <v>24</v>
      </c>
      <c r="B168" s="113" t="s">
        <v>5</v>
      </c>
      <c r="C168" s="152">
        <v>43188</v>
      </c>
      <c r="D168" s="85">
        <v>0</v>
      </c>
      <c r="E168" s="114" t="s">
        <v>2</v>
      </c>
      <c r="F168" s="152">
        <v>43191</v>
      </c>
      <c r="G168" s="81" t="s">
        <v>145</v>
      </c>
      <c r="H168" s="114"/>
      <c r="I168" s="112" t="s">
        <v>534</v>
      </c>
    </row>
    <row r="169" spans="1:9" x14ac:dyDescent="0.3">
      <c r="A169" s="113" t="s">
        <v>50</v>
      </c>
      <c r="B169" s="113" t="s">
        <v>30</v>
      </c>
      <c r="C169" s="152">
        <v>43195</v>
      </c>
      <c r="D169" s="85">
        <v>0</v>
      </c>
      <c r="E169" s="114" t="s">
        <v>2</v>
      </c>
      <c r="F169" s="152">
        <v>43195</v>
      </c>
      <c r="G169" s="83" t="s">
        <v>178</v>
      </c>
      <c r="H169" s="114"/>
      <c r="I169" s="112" t="s">
        <v>534</v>
      </c>
    </row>
    <row r="170" spans="1:9" x14ac:dyDescent="0.3">
      <c r="A170" s="113" t="s">
        <v>51</v>
      </c>
      <c r="B170" s="113" t="s">
        <v>31</v>
      </c>
      <c r="C170" s="152">
        <v>43237</v>
      </c>
      <c r="D170" s="85">
        <v>0</v>
      </c>
      <c r="E170" s="114" t="s">
        <v>2</v>
      </c>
      <c r="F170" s="152">
        <v>43237</v>
      </c>
      <c r="G170" s="83" t="s">
        <v>298</v>
      </c>
      <c r="H170" s="114"/>
      <c r="I170" s="112" t="s">
        <v>534</v>
      </c>
    </row>
    <row r="171" spans="1:9" x14ac:dyDescent="0.3">
      <c r="A171" s="126" t="s">
        <v>418</v>
      </c>
      <c r="B171" s="126" t="s">
        <v>419</v>
      </c>
      <c r="C171" s="157">
        <v>43237</v>
      </c>
      <c r="D171" s="91">
        <v>1.4999999999999999E-2</v>
      </c>
      <c r="E171" s="128" t="s">
        <v>3</v>
      </c>
      <c r="F171" s="157">
        <v>43647</v>
      </c>
      <c r="G171" s="81" t="s">
        <v>435</v>
      </c>
      <c r="H171" s="114"/>
      <c r="I171" s="112" t="s">
        <v>535</v>
      </c>
    </row>
    <row r="172" spans="1:9" x14ac:dyDescent="0.3">
      <c r="A172" s="113" t="s">
        <v>124</v>
      </c>
      <c r="B172" s="113" t="s">
        <v>74</v>
      </c>
      <c r="C172" s="152">
        <v>43258</v>
      </c>
      <c r="D172" s="85">
        <v>0</v>
      </c>
      <c r="E172" s="114" t="s">
        <v>2</v>
      </c>
      <c r="F172" s="152">
        <v>43258</v>
      </c>
      <c r="G172" s="81" t="s">
        <v>157</v>
      </c>
      <c r="H172" s="114"/>
      <c r="I172" s="112" t="s">
        <v>534</v>
      </c>
    </row>
    <row r="173" spans="1:9" x14ac:dyDescent="0.3">
      <c r="A173" s="113" t="s">
        <v>60</v>
      </c>
      <c r="B173" s="113" t="s">
        <v>14</v>
      </c>
      <c r="C173" s="152">
        <v>43258</v>
      </c>
      <c r="D173" s="85">
        <v>0</v>
      </c>
      <c r="E173" s="114" t="s">
        <v>2</v>
      </c>
      <c r="F173" s="152">
        <v>43282</v>
      </c>
      <c r="G173" s="83" t="s">
        <v>264</v>
      </c>
      <c r="H173" s="114"/>
      <c r="I173" s="112" t="s">
        <v>534</v>
      </c>
    </row>
    <row r="174" spans="1:9" x14ac:dyDescent="0.3">
      <c r="A174" s="113" t="s">
        <v>37</v>
      </c>
      <c r="B174" s="113" t="s">
        <v>8</v>
      </c>
      <c r="C174" s="152">
        <v>43265</v>
      </c>
      <c r="D174" s="85">
        <v>0</v>
      </c>
      <c r="E174" s="114" t="s">
        <v>2</v>
      </c>
      <c r="F174" s="152">
        <v>43265</v>
      </c>
      <c r="G174" s="83" t="s">
        <v>221</v>
      </c>
      <c r="H174" s="121" t="s">
        <v>542</v>
      </c>
      <c r="I174" s="112" t="s">
        <v>534</v>
      </c>
    </row>
    <row r="175" spans="1:9" x14ac:dyDescent="0.3">
      <c r="A175" s="113" t="s">
        <v>65</v>
      </c>
      <c r="B175" s="113" t="s">
        <v>46</v>
      </c>
      <c r="C175" s="152">
        <v>43272</v>
      </c>
      <c r="D175" s="109">
        <v>0.02</v>
      </c>
      <c r="E175" s="114" t="s">
        <v>2</v>
      </c>
      <c r="F175" s="152">
        <v>43272</v>
      </c>
      <c r="G175" s="110" t="s">
        <v>326</v>
      </c>
      <c r="H175" s="114"/>
      <c r="I175" s="112" t="s">
        <v>535</v>
      </c>
    </row>
    <row r="176" spans="1:9" x14ac:dyDescent="0.3">
      <c r="A176" s="166" t="s">
        <v>32</v>
      </c>
      <c r="B176" s="166" t="s">
        <v>12</v>
      </c>
      <c r="C176" s="153">
        <v>43273</v>
      </c>
      <c r="D176" s="169">
        <v>0</v>
      </c>
      <c r="E176" s="167" t="s">
        <v>2</v>
      </c>
      <c r="F176" s="153">
        <v>43282</v>
      </c>
      <c r="G176" s="170" t="s">
        <v>189</v>
      </c>
      <c r="H176" s="167"/>
      <c r="I176" s="168" t="s">
        <v>534</v>
      </c>
    </row>
    <row r="177" spans="1:9" x14ac:dyDescent="0.3">
      <c r="A177" s="113" t="s">
        <v>54</v>
      </c>
      <c r="B177" s="113" t="s">
        <v>7</v>
      </c>
      <c r="C177" s="152">
        <v>43276</v>
      </c>
      <c r="D177" s="85">
        <v>0</v>
      </c>
      <c r="E177" s="114" t="s">
        <v>2</v>
      </c>
      <c r="F177" s="152">
        <v>43282</v>
      </c>
      <c r="G177" s="83" t="s">
        <v>204</v>
      </c>
      <c r="H177" s="114"/>
      <c r="I177" s="112" t="s">
        <v>534</v>
      </c>
    </row>
    <row r="178" spans="1:9" x14ac:dyDescent="0.3">
      <c r="A178" s="126" t="s">
        <v>464</v>
      </c>
      <c r="B178" s="126" t="s">
        <v>465</v>
      </c>
      <c r="C178" s="157">
        <v>43277</v>
      </c>
      <c r="D178" s="91">
        <v>5.0000000000000001E-3</v>
      </c>
      <c r="E178" s="127" t="s">
        <v>2</v>
      </c>
      <c r="F178" s="157">
        <v>43617</v>
      </c>
      <c r="G178" s="81"/>
      <c r="I178" s="112" t="s">
        <v>535</v>
      </c>
    </row>
    <row r="179" spans="1:9" x14ac:dyDescent="0.3">
      <c r="A179" s="118" t="s">
        <v>417</v>
      </c>
      <c r="B179" s="113" t="s">
        <v>17</v>
      </c>
      <c r="C179" s="152">
        <v>43278</v>
      </c>
      <c r="D179" s="87">
        <v>0.01</v>
      </c>
      <c r="E179" s="118" t="s">
        <v>2</v>
      </c>
      <c r="F179" s="165">
        <v>43432</v>
      </c>
      <c r="G179" s="82" t="s">
        <v>408</v>
      </c>
      <c r="H179" s="117"/>
      <c r="I179" s="112" t="s">
        <v>534</v>
      </c>
    </row>
    <row r="180" spans="1:9" x14ac:dyDescent="0.3">
      <c r="A180" s="113" t="s">
        <v>24</v>
      </c>
      <c r="B180" s="113" t="s">
        <v>5</v>
      </c>
      <c r="C180" s="152">
        <v>43280</v>
      </c>
      <c r="D180" s="85">
        <v>0</v>
      </c>
      <c r="E180" s="114" t="s">
        <v>2</v>
      </c>
      <c r="F180" s="152">
        <v>43282</v>
      </c>
      <c r="G180" s="81" t="s">
        <v>146</v>
      </c>
      <c r="H180" s="114"/>
      <c r="I180" s="112" t="s">
        <v>534</v>
      </c>
    </row>
    <row r="181" spans="1:9" x14ac:dyDescent="0.3">
      <c r="A181" s="113" t="s">
        <v>29</v>
      </c>
      <c r="B181" s="113" t="s">
        <v>10</v>
      </c>
      <c r="C181" s="152">
        <v>43282</v>
      </c>
      <c r="D181" s="85">
        <v>2.5000000000000001E-3</v>
      </c>
      <c r="E181" s="114" t="s">
        <v>3</v>
      </c>
      <c r="F181" s="152">
        <v>43647</v>
      </c>
      <c r="G181" s="83" t="s">
        <v>161</v>
      </c>
      <c r="H181" s="114"/>
      <c r="I181" s="112" t="s">
        <v>534</v>
      </c>
    </row>
    <row r="182" spans="1:9" x14ac:dyDescent="0.3">
      <c r="A182" s="113" t="s">
        <v>56</v>
      </c>
      <c r="B182" s="113" t="s">
        <v>39</v>
      </c>
      <c r="C182" s="152">
        <v>43285</v>
      </c>
      <c r="D182" s="109">
        <v>0</v>
      </c>
      <c r="E182" s="114" t="s">
        <v>2</v>
      </c>
      <c r="F182" s="152">
        <v>43285</v>
      </c>
      <c r="G182" s="110" t="s">
        <v>242</v>
      </c>
      <c r="H182" s="114"/>
      <c r="I182" s="112" t="s">
        <v>534</v>
      </c>
    </row>
    <row r="183" spans="1:9" x14ac:dyDescent="0.3">
      <c r="A183" s="126" t="s">
        <v>418</v>
      </c>
      <c r="B183" s="126" t="s">
        <v>419</v>
      </c>
      <c r="C183" s="157">
        <v>43342</v>
      </c>
      <c r="D183" s="91">
        <v>1.4999999999999999E-2</v>
      </c>
      <c r="E183" s="128" t="s">
        <v>2</v>
      </c>
      <c r="F183" s="157">
        <v>43739</v>
      </c>
      <c r="G183" s="81" t="s">
        <v>436</v>
      </c>
      <c r="H183" s="114"/>
      <c r="I183" s="112" t="s">
        <v>535</v>
      </c>
    </row>
    <row r="184" spans="1:9" x14ac:dyDescent="0.3">
      <c r="A184" s="113" t="s">
        <v>124</v>
      </c>
      <c r="B184" s="113" t="s">
        <v>74</v>
      </c>
      <c r="C184" s="152">
        <v>43347</v>
      </c>
      <c r="D184" s="85">
        <v>0</v>
      </c>
      <c r="E184" s="114" t="s">
        <v>2</v>
      </c>
      <c r="F184" s="152">
        <v>43347</v>
      </c>
      <c r="G184" s="81" t="s">
        <v>158</v>
      </c>
      <c r="H184" s="114"/>
      <c r="I184" s="112" t="s">
        <v>534</v>
      </c>
    </row>
    <row r="185" spans="1:9" x14ac:dyDescent="0.3">
      <c r="A185" s="113" t="s">
        <v>61</v>
      </c>
      <c r="B185" s="113" t="s">
        <v>9</v>
      </c>
      <c r="C185" s="152">
        <v>43362</v>
      </c>
      <c r="D185" s="109">
        <v>2.5000000000000001E-2</v>
      </c>
      <c r="E185" s="114" t="s">
        <v>3</v>
      </c>
      <c r="F185" s="152">
        <v>43727</v>
      </c>
      <c r="G185" s="110" t="s">
        <v>395</v>
      </c>
      <c r="H185" s="114"/>
      <c r="I185" s="112" t="s">
        <v>534</v>
      </c>
    </row>
    <row r="186" spans="1:9" x14ac:dyDescent="0.3">
      <c r="A186" s="113" t="s">
        <v>65</v>
      </c>
      <c r="B186" s="113" t="s">
        <v>46</v>
      </c>
      <c r="C186" s="152">
        <v>43363</v>
      </c>
      <c r="D186" s="109">
        <v>0.02</v>
      </c>
      <c r="E186" s="114" t="s">
        <v>2</v>
      </c>
      <c r="F186" s="152">
        <v>43363</v>
      </c>
      <c r="G186" s="110" t="s">
        <v>327</v>
      </c>
      <c r="H186" s="114"/>
      <c r="I186" s="112" t="s">
        <v>535</v>
      </c>
    </row>
    <row r="187" spans="1:9" x14ac:dyDescent="0.3">
      <c r="A187" s="113" t="s">
        <v>24</v>
      </c>
      <c r="B187" s="113" t="s">
        <v>5</v>
      </c>
      <c r="C187" s="152">
        <v>43364</v>
      </c>
      <c r="D187" s="85">
        <v>0</v>
      </c>
      <c r="E187" s="114" t="s">
        <v>2</v>
      </c>
      <c r="F187" s="152">
        <v>43374</v>
      </c>
      <c r="G187" s="81" t="s">
        <v>147</v>
      </c>
      <c r="H187" s="114"/>
      <c r="I187" s="112" t="s">
        <v>534</v>
      </c>
    </row>
    <row r="188" spans="1:9" x14ac:dyDescent="0.3">
      <c r="A188" s="166" t="s">
        <v>32</v>
      </c>
      <c r="B188" s="166" t="s">
        <v>12</v>
      </c>
      <c r="C188" s="153">
        <v>43364</v>
      </c>
      <c r="D188" s="169">
        <v>0</v>
      </c>
      <c r="E188" s="167" t="s">
        <v>2</v>
      </c>
      <c r="F188" s="153">
        <v>43374</v>
      </c>
      <c r="G188" s="170" t="s">
        <v>190</v>
      </c>
      <c r="H188" s="167"/>
      <c r="I188" s="168" t="s">
        <v>534</v>
      </c>
    </row>
    <row r="189" spans="1:9" x14ac:dyDescent="0.3">
      <c r="A189" s="113" t="s">
        <v>60</v>
      </c>
      <c r="B189" s="113" t="s">
        <v>14</v>
      </c>
      <c r="C189" s="152">
        <v>43368</v>
      </c>
      <c r="D189" s="85">
        <v>0</v>
      </c>
      <c r="E189" s="114" t="s">
        <v>2</v>
      </c>
      <c r="F189" s="152">
        <v>43374</v>
      </c>
      <c r="G189" s="83" t="s">
        <v>265</v>
      </c>
      <c r="H189" s="114"/>
      <c r="I189" s="112" t="s">
        <v>534</v>
      </c>
    </row>
    <row r="190" spans="1:9" x14ac:dyDescent="0.3">
      <c r="A190" s="113" t="s">
        <v>54</v>
      </c>
      <c r="B190" s="113" t="s">
        <v>7</v>
      </c>
      <c r="C190" s="152">
        <v>43368</v>
      </c>
      <c r="D190" s="85">
        <v>0</v>
      </c>
      <c r="E190" s="114" t="s">
        <v>2</v>
      </c>
      <c r="F190" s="152">
        <v>43374</v>
      </c>
      <c r="G190" s="83" t="s">
        <v>205</v>
      </c>
      <c r="H190" s="114"/>
      <c r="I190" s="112" t="s">
        <v>534</v>
      </c>
    </row>
    <row r="191" spans="1:9" x14ac:dyDescent="0.3">
      <c r="A191" s="126" t="s">
        <v>464</v>
      </c>
      <c r="B191" s="126" t="s">
        <v>465</v>
      </c>
      <c r="C191" s="157">
        <v>43368</v>
      </c>
      <c r="D191" s="91">
        <v>0.01</v>
      </c>
      <c r="E191" s="127" t="s">
        <v>3</v>
      </c>
      <c r="F191" s="157">
        <v>43738</v>
      </c>
      <c r="G191" s="81"/>
      <c r="I191" s="112" t="s">
        <v>535</v>
      </c>
    </row>
    <row r="192" spans="1:9" x14ac:dyDescent="0.3">
      <c r="A192" s="113" t="s">
        <v>56</v>
      </c>
      <c r="B192" s="113" t="s">
        <v>39</v>
      </c>
      <c r="C192" s="152">
        <v>43371</v>
      </c>
      <c r="D192" s="109">
        <v>0</v>
      </c>
      <c r="E192" s="114" t="s">
        <v>2</v>
      </c>
      <c r="F192" s="152">
        <v>43374</v>
      </c>
      <c r="G192" s="110" t="s">
        <v>243</v>
      </c>
      <c r="H192" s="114"/>
      <c r="I192" s="112" t="s">
        <v>534</v>
      </c>
    </row>
    <row r="193" spans="1:9" x14ac:dyDescent="0.3">
      <c r="A193" s="113" t="s">
        <v>29</v>
      </c>
      <c r="B193" s="113" t="s">
        <v>10</v>
      </c>
      <c r="C193" s="152">
        <v>43374</v>
      </c>
      <c r="D193" s="85">
        <v>2.5000000000000001E-3</v>
      </c>
      <c r="E193" s="114" t="s">
        <v>2</v>
      </c>
      <c r="F193" s="152">
        <v>43647</v>
      </c>
      <c r="G193" s="83" t="s">
        <v>161</v>
      </c>
      <c r="H193" s="114"/>
      <c r="I193" s="112" t="s">
        <v>534</v>
      </c>
    </row>
    <row r="194" spans="1:9" x14ac:dyDescent="0.3">
      <c r="A194" s="113" t="s">
        <v>37</v>
      </c>
      <c r="B194" s="113" t="s">
        <v>8</v>
      </c>
      <c r="C194" s="152">
        <v>43382</v>
      </c>
      <c r="D194" s="85">
        <v>0</v>
      </c>
      <c r="E194" s="114" t="s">
        <v>2</v>
      </c>
      <c r="F194" s="152">
        <v>43383</v>
      </c>
      <c r="G194" s="83" t="s">
        <v>222</v>
      </c>
      <c r="H194" s="121" t="s">
        <v>542</v>
      </c>
      <c r="I194" s="112" t="s">
        <v>534</v>
      </c>
    </row>
    <row r="195" spans="1:9" x14ac:dyDescent="0.3">
      <c r="A195" s="118" t="s">
        <v>417</v>
      </c>
      <c r="B195" s="113" t="s">
        <v>17</v>
      </c>
      <c r="C195" s="152">
        <v>43382</v>
      </c>
      <c r="D195" s="87">
        <v>0.01</v>
      </c>
      <c r="E195" s="118" t="s">
        <v>2</v>
      </c>
      <c r="F195" s="165">
        <v>43432</v>
      </c>
      <c r="G195" s="82" t="s">
        <v>409</v>
      </c>
      <c r="H195" s="117"/>
      <c r="I195" s="112" t="s">
        <v>534</v>
      </c>
    </row>
    <row r="196" spans="1:9" x14ac:dyDescent="0.3">
      <c r="A196" s="113" t="s">
        <v>51</v>
      </c>
      <c r="B196" s="113" t="s">
        <v>31</v>
      </c>
      <c r="C196" s="152">
        <v>43419</v>
      </c>
      <c r="D196" s="85">
        <v>0</v>
      </c>
      <c r="E196" s="114" t="s">
        <v>2</v>
      </c>
      <c r="F196" s="152">
        <v>43419</v>
      </c>
      <c r="G196" s="83" t="s">
        <v>297</v>
      </c>
      <c r="H196" s="114"/>
      <c r="I196" s="112" t="s">
        <v>534</v>
      </c>
    </row>
    <row r="197" spans="1:9" x14ac:dyDescent="0.3">
      <c r="A197" s="113" t="s">
        <v>124</v>
      </c>
      <c r="B197" s="113" t="s">
        <v>74</v>
      </c>
      <c r="C197" s="152">
        <v>43419</v>
      </c>
      <c r="D197" s="85">
        <v>0</v>
      </c>
      <c r="E197" s="114" t="s">
        <v>2</v>
      </c>
      <c r="F197" s="152">
        <v>43426</v>
      </c>
      <c r="G197" s="81" t="s">
        <v>159</v>
      </c>
      <c r="H197" s="114"/>
      <c r="I197" s="112" t="s">
        <v>534</v>
      </c>
    </row>
    <row r="198" spans="1:9" x14ac:dyDescent="0.3">
      <c r="A198" s="113" t="s">
        <v>58</v>
      </c>
      <c r="B198" s="113" t="s">
        <v>41</v>
      </c>
      <c r="C198" s="152">
        <v>43426</v>
      </c>
      <c r="D198" s="109">
        <v>0</v>
      </c>
      <c r="E198" s="114" t="s">
        <v>2</v>
      </c>
      <c r="F198" s="152">
        <v>43831</v>
      </c>
      <c r="G198" s="110" t="s">
        <v>339</v>
      </c>
      <c r="H198" s="114"/>
      <c r="I198" s="112" t="s">
        <v>534</v>
      </c>
    </row>
    <row r="199" spans="1:9" x14ac:dyDescent="0.3">
      <c r="A199" s="118" t="s">
        <v>417</v>
      </c>
      <c r="B199" s="113" t="s">
        <v>17</v>
      </c>
      <c r="C199" s="152">
        <v>43432</v>
      </c>
      <c r="D199" s="87">
        <v>0.01</v>
      </c>
      <c r="E199" s="118" t="s">
        <v>2</v>
      </c>
      <c r="F199" s="165">
        <v>43432</v>
      </c>
      <c r="G199" s="82" t="s">
        <v>410</v>
      </c>
      <c r="H199" s="117"/>
      <c r="I199" s="112" t="s">
        <v>534</v>
      </c>
    </row>
    <row r="200" spans="1:9" x14ac:dyDescent="0.3">
      <c r="A200" s="113" t="s">
        <v>59</v>
      </c>
      <c r="B200" s="113" t="s">
        <v>42</v>
      </c>
      <c r="C200" s="152">
        <v>43432</v>
      </c>
      <c r="D200" s="109">
        <v>0</v>
      </c>
      <c r="E200" s="114" t="s">
        <v>2</v>
      </c>
      <c r="F200" s="152">
        <v>43434</v>
      </c>
      <c r="G200" s="110" t="s">
        <v>345</v>
      </c>
      <c r="H200" s="114"/>
      <c r="I200" s="112" t="s">
        <v>534</v>
      </c>
    </row>
    <row r="201" spans="1:9" x14ac:dyDescent="0.3">
      <c r="A201" s="126" t="s">
        <v>418</v>
      </c>
      <c r="B201" s="126" t="s">
        <v>419</v>
      </c>
      <c r="C201" s="157">
        <v>43433</v>
      </c>
      <c r="D201" s="91">
        <v>1.7500000000000002E-2</v>
      </c>
      <c r="E201" s="128" t="s">
        <v>3</v>
      </c>
      <c r="F201" s="157">
        <v>43831</v>
      </c>
      <c r="G201" s="81" t="s">
        <v>437</v>
      </c>
      <c r="H201" s="114"/>
      <c r="I201" s="112" t="s">
        <v>535</v>
      </c>
    </row>
    <row r="202" spans="1:9" x14ac:dyDescent="0.3">
      <c r="A202" s="113" t="s">
        <v>37</v>
      </c>
      <c r="B202" s="113" t="s">
        <v>8</v>
      </c>
      <c r="C202" s="152">
        <v>43447</v>
      </c>
      <c r="D202" s="85">
        <v>0</v>
      </c>
      <c r="E202" s="114" t="s">
        <v>2</v>
      </c>
      <c r="F202" s="152">
        <v>43452</v>
      </c>
      <c r="G202" s="83" t="s">
        <v>223</v>
      </c>
      <c r="H202" s="121" t="s">
        <v>542</v>
      </c>
      <c r="I202" s="112" t="s">
        <v>534</v>
      </c>
    </row>
    <row r="203" spans="1:9" x14ac:dyDescent="0.3">
      <c r="A203" s="184" t="s">
        <v>515</v>
      </c>
      <c r="B203" s="184" t="s">
        <v>516</v>
      </c>
      <c r="C203" s="154">
        <v>43447</v>
      </c>
      <c r="D203" s="106">
        <v>0</v>
      </c>
      <c r="E203" s="194" t="s">
        <v>4</v>
      </c>
      <c r="F203" s="154">
        <v>43469</v>
      </c>
      <c r="G203" s="201" t="s">
        <v>517</v>
      </c>
      <c r="I203" s="112" t="s">
        <v>535</v>
      </c>
    </row>
    <row r="204" spans="1:9" x14ac:dyDescent="0.3">
      <c r="A204" s="113" t="s">
        <v>65</v>
      </c>
      <c r="B204" s="113" t="s">
        <v>46</v>
      </c>
      <c r="C204" s="152">
        <v>43447</v>
      </c>
      <c r="D204" s="109">
        <v>2.5000000000000001E-2</v>
      </c>
      <c r="E204" s="114" t="s">
        <v>3</v>
      </c>
      <c r="F204" s="152">
        <v>43830</v>
      </c>
      <c r="G204" s="110" t="s">
        <v>328</v>
      </c>
      <c r="H204" s="114"/>
      <c r="I204" s="112" t="s">
        <v>535</v>
      </c>
    </row>
    <row r="205" spans="1:9" x14ac:dyDescent="0.3">
      <c r="A205" s="113" t="s">
        <v>60</v>
      </c>
      <c r="B205" s="113" t="s">
        <v>14</v>
      </c>
      <c r="C205" s="152">
        <v>43452</v>
      </c>
      <c r="D205" s="85">
        <v>0</v>
      </c>
      <c r="E205" s="114" t="s">
        <v>2</v>
      </c>
      <c r="F205" s="152">
        <v>43466</v>
      </c>
      <c r="G205" s="83" t="s">
        <v>266</v>
      </c>
      <c r="H205" s="114"/>
      <c r="I205" s="112" t="s">
        <v>534</v>
      </c>
    </row>
    <row r="206" spans="1:9" x14ac:dyDescent="0.3">
      <c r="A206" s="126" t="s">
        <v>464</v>
      </c>
      <c r="B206" s="126" t="s">
        <v>465</v>
      </c>
      <c r="C206" s="157">
        <v>43452</v>
      </c>
      <c r="D206" s="91">
        <v>0.01</v>
      </c>
      <c r="E206" s="127" t="s">
        <v>2</v>
      </c>
      <c r="F206" s="157">
        <v>43830</v>
      </c>
      <c r="G206" s="81" t="s">
        <v>476</v>
      </c>
      <c r="I206" s="112" t="s">
        <v>535</v>
      </c>
    </row>
    <row r="207" spans="1:9" x14ac:dyDescent="0.3">
      <c r="A207" s="113" t="s">
        <v>56</v>
      </c>
      <c r="B207" s="113" t="s">
        <v>39</v>
      </c>
      <c r="C207" s="152">
        <v>43454</v>
      </c>
      <c r="D207" s="109">
        <v>0</v>
      </c>
      <c r="E207" s="114" t="s">
        <v>2</v>
      </c>
      <c r="F207" s="152">
        <v>43455</v>
      </c>
      <c r="G207" s="110" t="s">
        <v>244</v>
      </c>
      <c r="H207" s="114"/>
      <c r="I207" s="112" t="s">
        <v>534</v>
      </c>
    </row>
    <row r="208" spans="1:9" x14ac:dyDescent="0.3">
      <c r="A208" s="113" t="s">
        <v>24</v>
      </c>
      <c r="B208" s="113" t="s">
        <v>5</v>
      </c>
      <c r="C208" s="152">
        <v>43455</v>
      </c>
      <c r="D208" s="85">
        <v>0</v>
      </c>
      <c r="E208" s="114" t="s">
        <v>2</v>
      </c>
      <c r="F208" s="152">
        <v>43466</v>
      </c>
      <c r="G208" s="81" t="s">
        <v>148</v>
      </c>
      <c r="H208" s="114"/>
      <c r="I208" s="112" t="s">
        <v>534</v>
      </c>
    </row>
    <row r="209" spans="1:9" x14ac:dyDescent="0.3">
      <c r="A209" s="113" t="s">
        <v>47</v>
      </c>
      <c r="B209" s="113" t="s">
        <v>11</v>
      </c>
      <c r="C209" s="152">
        <v>43455</v>
      </c>
      <c r="D209" s="85">
        <v>0</v>
      </c>
      <c r="E209" s="114" t="s">
        <v>2</v>
      </c>
      <c r="F209" s="152">
        <v>43466</v>
      </c>
      <c r="G209" s="83" t="s">
        <v>166</v>
      </c>
      <c r="H209" s="114"/>
      <c r="I209" s="112" t="s">
        <v>534</v>
      </c>
    </row>
    <row r="210" spans="1:9" x14ac:dyDescent="0.3">
      <c r="A210" s="166" t="s">
        <v>32</v>
      </c>
      <c r="B210" s="166" t="s">
        <v>12</v>
      </c>
      <c r="C210" s="153">
        <v>43455</v>
      </c>
      <c r="D210" s="169">
        <v>0</v>
      </c>
      <c r="E210" s="167" t="s">
        <v>2</v>
      </c>
      <c r="F210" s="153">
        <v>43466</v>
      </c>
      <c r="G210" s="170" t="s">
        <v>191</v>
      </c>
      <c r="H210" s="167"/>
      <c r="I210" s="168" t="s">
        <v>534</v>
      </c>
    </row>
    <row r="211" spans="1:9" x14ac:dyDescent="0.3">
      <c r="A211" s="113" t="s">
        <v>54</v>
      </c>
      <c r="B211" s="113" t="s">
        <v>7</v>
      </c>
      <c r="C211" s="152">
        <v>43462</v>
      </c>
      <c r="D211" s="85">
        <v>2.5000000000000001E-3</v>
      </c>
      <c r="E211" s="114" t="s">
        <v>3</v>
      </c>
      <c r="F211" s="152">
        <v>43831</v>
      </c>
      <c r="G211" s="83" t="s">
        <v>206</v>
      </c>
      <c r="H211" s="114"/>
      <c r="I211" s="112" t="s">
        <v>534</v>
      </c>
    </row>
    <row r="212" spans="1:9" x14ac:dyDescent="0.3">
      <c r="A212" s="113" t="s">
        <v>29</v>
      </c>
      <c r="B212" s="113" t="s">
        <v>10</v>
      </c>
      <c r="C212" s="152">
        <v>43466</v>
      </c>
      <c r="D212" s="85">
        <v>2.5000000000000001E-3</v>
      </c>
      <c r="E212" s="114" t="s">
        <v>2</v>
      </c>
      <c r="F212" s="152">
        <v>43647</v>
      </c>
      <c r="G212" s="83" t="s">
        <v>161</v>
      </c>
      <c r="H212" s="114"/>
      <c r="I212" s="112" t="s">
        <v>534</v>
      </c>
    </row>
    <row r="213" spans="1:9" x14ac:dyDescent="0.3">
      <c r="A213" s="123" t="s">
        <v>521</v>
      </c>
      <c r="B213" s="123" t="s">
        <v>522</v>
      </c>
      <c r="C213" s="181">
        <v>43477</v>
      </c>
      <c r="D213" s="106">
        <v>0</v>
      </c>
      <c r="E213" s="124" t="s">
        <v>4</v>
      </c>
      <c r="F213" s="156">
        <v>44531</v>
      </c>
      <c r="G213" s="108" t="s">
        <v>523</v>
      </c>
      <c r="I213" s="112" t="s">
        <v>535</v>
      </c>
    </row>
    <row r="214" spans="1:9" x14ac:dyDescent="0.3">
      <c r="A214" s="113" t="s">
        <v>22</v>
      </c>
      <c r="B214" s="113" t="s">
        <v>23</v>
      </c>
      <c r="C214" s="152">
        <v>43494</v>
      </c>
      <c r="D214" s="85">
        <v>0</v>
      </c>
      <c r="E214" s="114" t="s">
        <v>2</v>
      </c>
      <c r="F214" s="152">
        <v>43494</v>
      </c>
      <c r="G214" s="81" t="s">
        <v>129</v>
      </c>
      <c r="H214" s="114"/>
      <c r="I214" s="112" t="s">
        <v>534</v>
      </c>
    </row>
    <row r="215" spans="1:9" x14ac:dyDescent="0.3">
      <c r="A215" s="113" t="s">
        <v>62</v>
      </c>
      <c r="B215" s="113" t="s">
        <v>43</v>
      </c>
      <c r="C215" s="152">
        <v>43494</v>
      </c>
      <c r="D215" s="85">
        <v>0</v>
      </c>
      <c r="E215" s="114" t="s">
        <v>2</v>
      </c>
      <c r="F215" s="152">
        <v>43503</v>
      </c>
      <c r="G215" s="83" t="s">
        <v>288</v>
      </c>
      <c r="H215" s="114"/>
      <c r="I215" s="112" t="s">
        <v>534</v>
      </c>
    </row>
    <row r="216" spans="1:9" x14ac:dyDescent="0.3">
      <c r="A216" s="118" t="s">
        <v>417</v>
      </c>
      <c r="B216" s="113" t="s">
        <v>17</v>
      </c>
      <c r="C216" s="152">
        <v>43529</v>
      </c>
      <c r="D216" s="87">
        <v>0.01</v>
      </c>
      <c r="E216" s="118" t="s">
        <v>2</v>
      </c>
      <c r="F216" s="165">
        <v>43529</v>
      </c>
      <c r="G216" s="89" t="s">
        <v>398</v>
      </c>
      <c r="H216" s="117"/>
      <c r="I216" s="112" t="s">
        <v>534</v>
      </c>
    </row>
    <row r="217" spans="1:9" x14ac:dyDescent="0.3">
      <c r="A217" s="113" t="s">
        <v>64</v>
      </c>
      <c r="B217" s="113" t="s">
        <v>45</v>
      </c>
      <c r="C217" s="152">
        <v>43529</v>
      </c>
      <c r="D217" s="109">
        <v>0</v>
      </c>
      <c r="E217" s="114" t="s">
        <v>2</v>
      </c>
      <c r="F217" s="152">
        <v>43530</v>
      </c>
      <c r="G217" s="111" t="s">
        <v>229</v>
      </c>
      <c r="H217" s="114"/>
      <c r="I217" s="112" t="s">
        <v>534</v>
      </c>
    </row>
    <row r="218" spans="1:9" x14ac:dyDescent="0.3">
      <c r="A218" s="113" t="s">
        <v>37</v>
      </c>
      <c r="B218" s="113" t="s">
        <v>8</v>
      </c>
      <c r="C218" s="152">
        <v>43530</v>
      </c>
      <c r="D218" s="85">
        <v>0</v>
      </c>
      <c r="E218" s="114" t="s">
        <v>2</v>
      </c>
      <c r="F218" s="152">
        <v>43549</v>
      </c>
      <c r="G218" s="83" t="s">
        <v>224</v>
      </c>
      <c r="H218" s="121" t="s">
        <v>542</v>
      </c>
      <c r="I218" s="112" t="s">
        <v>534</v>
      </c>
    </row>
    <row r="219" spans="1:9" x14ac:dyDescent="0.3">
      <c r="A219" s="126" t="s">
        <v>418</v>
      </c>
      <c r="B219" s="126" t="s">
        <v>419</v>
      </c>
      <c r="C219" s="157">
        <v>43531</v>
      </c>
      <c r="D219" s="91">
        <v>1.7500000000000002E-2</v>
      </c>
      <c r="E219" s="128" t="s">
        <v>2</v>
      </c>
      <c r="F219" s="157">
        <v>43922</v>
      </c>
      <c r="G219" s="81" t="s">
        <v>438</v>
      </c>
      <c r="H219" s="114"/>
      <c r="I219" s="112" t="s">
        <v>535</v>
      </c>
    </row>
    <row r="220" spans="1:9" x14ac:dyDescent="0.3">
      <c r="A220" s="166" t="s">
        <v>32</v>
      </c>
      <c r="B220" s="166" t="s">
        <v>12</v>
      </c>
      <c r="C220" s="153">
        <v>43546</v>
      </c>
      <c r="D220" s="169">
        <v>0</v>
      </c>
      <c r="E220" s="167" t="s">
        <v>2</v>
      </c>
      <c r="F220" s="153">
        <v>43556</v>
      </c>
      <c r="G220" s="171" t="s">
        <v>555</v>
      </c>
      <c r="H220" s="168"/>
      <c r="I220" s="168" t="s">
        <v>534</v>
      </c>
    </row>
    <row r="221" spans="1:9" x14ac:dyDescent="0.3">
      <c r="A221" s="113" t="s">
        <v>60</v>
      </c>
      <c r="B221" s="113" t="s">
        <v>14</v>
      </c>
      <c r="C221" s="152">
        <v>43549</v>
      </c>
      <c r="D221" s="85">
        <v>0</v>
      </c>
      <c r="E221" s="114" t="s">
        <v>2</v>
      </c>
      <c r="F221" s="152">
        <v>43556</v>
      </c>
      <c r="G221" s="83" t="s">
        <v>267</v>
      </c>
      <c r="H221" s="114"/>
      <c r="I221" s="112" t="s">
        <v>534</v>
      </c>
    </row>
    <row r="222" spans="1:9" x14ac:dyDescent="0.3">
      <c r="A222" s="113" t="s">
        <v>54</v>
      </c>
      <c r="B222" s="113" t="s">
        <v>7</v>
      </c>
      <c r="C222" s="152">
        <v>43549</v>
      </c>
      <c r="D222" s="85">
        <v>2.5000000000000001E-3</v>
      </c>
      <c r="E222" s="114" t="s">
        <v>2</v>
      </c>
      <c r="F222" s="152">
        <v>43922</v>
      </c>
      <c r="G222" s="83" t="s">
        <v>207</v>
      </c>
      <c r="H222" s="114"/>
      <c r="I222" s="112" t="s">
        <v>534</v>
      </c>
    </row>
    <row r="223" spans="1:9" x14ac:dyDescent="0.3">
      <c r="A223" s="126" t="s">
        <v>464</v>
      </c>
      <c r="B223" s="126" t="s">
        <v>465</v>
      </c>
      <c r="C223" s="157">
        <v>43550</v>
      </c>
      <c r="D223" s="91">
        <v>0.01</v>
      </c>
      <c r="E223" s="127" t="s">
        <v>2</v>
      </c>
      <c r="F223" s="157">
        <v>43921</v>
      </c>
      <c r="G223" s="81" t="s">
        <v>477</v>
      </c>
      <c r="I223" s="112" t="s">
        <v>535</v>
      </c>
    </row>
    <row r="224" spans="1:9" x14ac:dyDescent="0.3">
      <c r="A224" s="113" t="s">
        <v>24</v>
      </c>
      <c r="B224" s="113" t="s">
        <v>5</v>
      </c>
      <c r="C224" s="152">
        <v>43552</v>
      </c>
      <c r="D224" s="85">
        <v>0</v>
      </c>
      <c r="E224" s="114" t="s">
        <v>2</v>
      </c>
      <c r="F224" s="152">
        <v>43556</v>
      </c>
      <c r="G224" s="81" t="s">
        <v>149</v>
      </c>
      <c r="H224" s="114"/>
      <c r="I224" s="112" t="s">
        <v>534</v>
      </c>
    </row>
    <row r="225" spans="1:9" x14ac:dyDescent="0.3">
      <c r="A225" s="113" t="s">
        <v>29</v>
      </c>
      <c r="B225" s="113" t="s">
        <v>10</v>
      </c>
      <c r="C225" s="152">
        <v>43556</v>
      </c>
      <c r="D225" s="85">
        <v>5.0000000000000001E-3</v>
      </c>
      <c r="E225" s="114" t="s">
        <v>3</v>
      </c>
      <c r="F225" s="152">
        <v>43923</v>
      </c>
      <c r="G225" s="83" t="s">
        <v>161</v>
      </c>
      <c r="H225" s="114"/>
      <c r="I225" s="112" t="s">
        <v>534</v>
      </c>
    </row>
    <row r="226" spans="1:9" x14ac:dyDescent="0.3">
      <c r="A226" s="113" t="s">
        <v>49</v>
      </c>
      <c r="B226" s="113" t="s">
        <v>80</v>
      </c>
      <c r="C226" s="152">
        <v>43558</v>
      </c>
      <c r="D226" s="85">
        <v>2.5000000000000001E-2</v>
      </c>
      <c r="E226" s="114" t="s">
        <v>2</v>
      </c>
      <c r="F226" s="152">
        <v>43571</v>
      </c>
      <c r="G226" s="83" t="s">
        <v>172</v>
      </c>
      <c r="H226" s="114"/>
      <c r="I226" s="112" t="s">
        <v>534</v>
      </c>
    </row>
    <row r="227" spans="1:9" x14ac:dyDescent="0.3">
      <c r="A227" s="113" t="s">
        <v>51</v>
      </c>
      <c r="B227" s="113" t="s">
        <v>31</v>
      </c>
      <c r="C227" s="152">
        <v>43601</v>
      </c>
      <c r="D227" s="85">
        <v>0</v>
      </c>
      <c r="E227" s="114" t="s">
        <v>2</v>
      </c>
      <c r="F227" s="152">
        <v>43601</v>
      </c>
      <c r="G227" s="83" t="s">
        <v>296</v>
      </c>
      <c r="H227" s="114"/>
      <c r="I227" s="112" t="s">
        <v>534</v>
      </c>
    </row>
    <row r="228" spans="1:9" x14ac:dyDescent="0.3">
      <c r="A228" s="113" t="s">
        <v>51</v>
      </c>
      <c r="B228" s="113" t="s">
        <v>31</v>
      </c>
      <c r="C228" s="152">
        <v>43606</v>
      </c>
      <c r="D228" s="85">
        <v>0</v>
      </c>
      <c r="E228" s="114" t="s">
        <v>2</v>
      </c>
      <c r="F228" s="152">
        <v>43606</v>
      </c>
      <c r="G228" s="83" t="s">
        <v>350</v>
      </c>
      <c r="H228" s="114"/>
      <c r="I228" s="112" t="s">
        <v>534</v>
      </c>
    </row>
    <row r="229" spans="1:9" x14ac:dyDescent="0.3">
      <c r="A229" s="126" t="s">
        <v>418</v>
      </c>
      <c r="B229" s="126" t="s">
        <v>419</v>
      </c>
      <c r="C229" s="157">
        <v>43608</v>
      </c>
      <c r="D229" s="91">
        <v>0.02</v>
      </c>
      <c r="E229" s="128" t="s">
        <v>3</v>
      </c>
      <c r="F229" s="157">
        <v>44013</v>
      </c>
      <c r="G229" s="81" t="s">
        <v>439</v>
      </c>
      <c r="H229" s="114"/>
      <c r="I229" s="112" t="s">
        <v>535</v>
      </c>
    </row>
    <row r="230" spans="1:9" x14ac:dyDescent="0.3">
      <c r="A230" s="113" t="s">
        <v>60</v>
      </c>
      <c r="B230" s="113" t="s">
        <v>14</v>
      </c>
      <c r="C230" s="152">
        <v>43629</v>
      </c>
      <c r="D230" s="85">
        <v>0</v>
      </c>
      <c r="E230" s="114" t="s">
        <v>2</v>
      </c>
      <c r="F230" s="152">
        <v>43647</v>
      </c>
      <c r="G230" s="83" t="s">
        <v>268</v>
      </c>
      <c r="H230" s="114"/>
      <c r="I230" s="112" t="s">
        <v>534</v>
      </c>
    </row>
    <row r="231" spans="1:9" x14ac:dyDescent="0.3">
      <c r="A231" s="113" t="s">
        <v>54</v>
      </c>
      <c r="B231" s="113" t="s">
        <v>7</v>
      </c>
      <c r="C231" s="152">
        <v>43635</v>
      </c>
      <c r="D231" s="85">
        <v>2.5000000000000001E-3</v>
      </c>
      <c r="E231" s="114" t="s">
        <v>2</v>
      </c>
      <c r="F231" s="152">
        <v>43922</v>
      </c>
      <c r="G231" s="83" t="s">
        <v>207</v>
      </c>
      <c r="H231" s="121" t="s">
        <v>542</v>
      </c>
      <c r="I231" s="112" t="s">
        <v>534</v>
      </c>
    </row>
    <row r="232" spans="1:9" x14ac:dyDescent="0.3">
      <c r="A232" s="166" t="s">
        <v>32</v>
      </c>
      <c r="B232" s="166" t="s">
        <v>12</v>
      </c>
      <c r="C232" s="153">
        <v>43637</v>
      </c>
      <c r="D232" s="169">
        <v>0</v>
      </c>
      <c r="E232" s="167" t="s">
        <v>2</v>
      </c>
      <c r="F232" s="153">
        <v>43647</v>
      </c>
      <c r="G232" s="171" t="s">
        <v>556</v>
      </c>
      <c r="H232" s="168"/>
      <c r="I232" s="168" t="s">
        <v>534</v>
      </c>
    </row>
    <row r="233" spans="1:9" x14ac:dyDescent="0.3">
      <c r="A233" s="113" t="s">
        <v>24</v>
      </c>
      <c r="B233" s="113" t="s">
        <v>5</v>
      </c>
      <c r="C233" s="152">
        <v>43644</v>
      </c>
      <c r="D233" s="85">
        <v>5.0000000000000001E-3</v>
      </c>
      <c r="E233" s="114" t="s">
        <v>3</v>
      </c>
      <c r="F233" s="152">
        <v>44013</v>
      </c>
      <c r="G233" s="81" t="s">
        <v>150</v>
      </c>
      <c r="H233" s="114"/>
      <c r="I233" s="112" t="s">
        <v>534</v>
      </c>
    </row>
    <row r="234" spans="1:9" x14ac:dyDescent="0.3">
      <c r="A234" s="113" t="s">
        <v>47</v>
      </c>
      <c r="B234" s="113" t="s">
        <v>11</v>
      </c>
      <c r="C234" s="152">
        <v>43644</v>
      </c>
      <c r="D234" s="85">
        <v>2.5000000000000001E-3</v>
      </c>
      <c r="E234" s="114" t="s">
        <v>3</v>
      </c>
      <c r="F234" s="152">
        <v>44013</v>
      </c>
      <c r="G234" s="83" t="s">
        <v>166</v>
      </c>
      <c r="H234" s="114"/>
      <c r="I234" s="112" t="s">
        <v>534</v>
      </c>
    </row>
    <row r="235" spans="1:9" x14ac:dyDescent="0.3">
      <c r="A235" s="113" t="s">
        <v>49</v>
      </c>
      <c r="B235" s="113" t="s">
        <v>80</v>
      </c>
      <c r="C235" s="152">
        <v>43647</v>
      </c>
      <c r="D235" s="85">
        <v>2.5000000000000001E-2</v>
      </c>
      <c r="E235" s="114" t="s">
        <v>2</v>
      </c>
      <c r="F235" s="152">
        <v>43655</v>
      </c>
      <c r="G235" s="83" t="s">
        <v>173</v>
      </c>
      <c r="H235" s="114"/>
      <c r="I235" s="112" t="s">
        <v>534</v>
      </c>
    </row>
    <row r="236" spans="1:9" x14ac:dyDescent="0.3">
      <c r="A236" s="126" t="s">
        <v>464</v>
      </c>
      <c r="B236" s="126" t="s">
        <v>465</v>
      </c>
      <c r="C236" s="157">
        <v>43650</v>
      </c>
      <c r="D236" s="91">
        <v>1.4999999999999999E-2</v>
      </c>
      <c r="E236" s="127" t="s">
        <v>3</v>
      </c>
      <c r="F236" s="157">
        <v>44012</v>
      </c>
      <c r="G236" s="81"/>
      <c r="I236" s="112" t="s">
        <v>535</v>
      </c>
    </row>
    <row r="237" spans="1:9" x14ac:dyDescent="0.3">
      <c r="A237" s="118" t="s">
        <v>417</v>
      </c>
      <c r="B237" s="113" t="s">
        <v>17</v>
      </c>
      <c r="C237" s="152">
        <v>43657</v>
      </c>
      <c r="D237" s="87">
        <v>0.01</v>
      </c>
      <c r="E237" s="118" t="s">
        <v>2</v>
      </c>
      <c r="F237" s="165">
        <v>43657</v>
      </c>
      <c r="G237" s="88" t="s">
        <v>347</v>
      </c>
      <c r="H237" s="117"/>
      <c r="I237" s="112" t="s">
        <v>534</v>
      </c>
    </row>
    <row r="238" spans="1:9" x14ac:dyDescent="0.3">
      <c r="A238" s="113" t="s">
        <v>56</v>
      </c>
      <c r="B238" s="113" t="s">
        <v>39</v>
      </c>
      <c r="C238" s="152">
        <v>43657</v>
      </c>
      <c r="D238" s="109">
        <v>0</v>
      </c>
      <c r="E238" s="114" t="s">
        <v>2</v>
      </c>
      <c r="F238" s="152">
        <v>43707</v>
      </c>
      <c r="G238" s="110" t="s">
        <v>245</v>
      </c>
      <c r="H238" s="114"/>
      <c r="I238" s="112" t="s">
        <v>534</v>
      </c>
    </row>
    <row r="239" spans="1:9" x14ac:dyDescent="0.3">
      <c r="A239" s="113" t="s">
        <v>486</v>
      </c>
      <c r="B239" s="113" t="s">
        <v>487</v>
      </c>
      <c r="C239" s="152">
        <v>43676</v>
      </c>
      <c r="D239" s="85">
        <v>0</v>
      </c>
      <c r="E239" s="114" t="s">
        <v>4</v>
      </c>
      <c r="F239" s="152">
        <v>43676</v>
      </c>
      <c r="G239" s="81" t="s">
        <v>488</v>
      </c>
      <c r="I239" s="112" t="s">
        <v>535</v>
      </c>
    </row>
    <row r="240" spans="1:9" x14ac:dyDescent="0.3">
      <c r="A240" s="126" t="s">
        <v>418</v>
      </c>
      <c r="B240" s="126" t="s">
        <v>419</v>
      </c>
      <c r="C240" s="157">
        <v>43706</v>
      </c>
      <c r="D240" s="91">
        <v>0.02</v>
      </c>
      <c r="E240" s="128" t="s">
        <v>2</v>
      </c>
      <c r="F240" s="157">
        <v>44105</v>
      </c>
      <c r="G240" s="81" t="s">
        <v>440</v>
      </c>
      <c r="H240" s="114"/>
      <c r="I240" s="112" t="s">
        <v>535</v>
      </c>
    </row>
    <row r="241" spans="1:9" x14ac:dyDescent="0.3">
      <c r="A241" s="113" t="s">
        <v>24</v>
      </c>
      <c r="B241" s="113" t="s">
        <v>5</v>
      </c>
      <c r="C241" s="152">
        <v>43724</v>
      </c>
      <c r="D241" s="85">
        <v>5.0000000000000001E-3</v>
      </c>
      <c r="E241" s="114" t="s">
        <v>2</v>
      </c>
      <c r="F241" s="152">
        <v>44013</v>
      </c>
      <c r="G241" s="81" t="s">
        <v>151</v>
      </c>
      <c r="H241" s="114"/>
      <c r="I241" s="112" t="s">
        <v>534</v>
      </c>
    </row>
    <row r="242" spans="1:9" x14ac:dyDescent="0.3">
      <c r="A242" s="166" t="s">
        <v>32</v>
      </c>
      <c r="B242" s="166" t="s">
        <v>12</v>
      </c>
      <c r="C242" s="153">
        <v>43728</v>
      </c>
      <c r="D242" s="169">
        <v>0</v>
      </c>
      <c r="E242" s="167" t="s">
        <v>2</v>
      </c>
      <c r="F242" s="153">
        <v>43739</v>
      </c>
      <c r="G242" s="171" t="s">
        <v>557</v>
      </c>
      <c r="H242" s="168"/>
      <c r="I242" s="168" t="s">
        <v>534</v>
      </c>
    </row>
    <row r="243" spans="1:9" x14ac:dyDescent="0.3">
      <c r="A243" s="126" t="s">
        <v>464</v>
      </c>
      <c r="B243" s="126" t="s">
        <v>465</v>
      </c>
      <c r="C243" s="157">
        <v>43728</v>
      </c>
      <c r="D243" s="91">
        <v>1.4999999999999999E-2</v>
      </c>
      <c r="E243" s="127" t="s">
        <v>2</v>
      </c>
      <c r="F243" s="157">
        <v>44104</v>
      </c>
      <c r="G243" s="81"/>
      <c r="I243" s="112" t="s">
        <v>535</v>
      </c>
    </row>
    <row r="244" spans="1:9" x14ac:dyDescent="0.3">
      <c r="A244" s="113" t="s">
        <v>60</v>
      </c>
      <c r="B244" s="113" t="s">
        <v>14</v>
      </c>
      <c r="C244" s="152">
        <v>43732</v>
      </c>
      <c r="D244" s="85">
        <v>0</v>
      </c>
      <c r="E244" s="114" t="s">
        <v>2</v>
      </c>
      <c r="F244" s="152">
        <v>43739</v>
      </c>
      <c r="G244" s="83" t="s">
        <v>269</v>
      </c>
      <c r="H244" s="114"/>
      <c r="I244" s="112" t="s">
        <v>534</v>
      </c>
    </row>
    <row r="245" spans="1:9" x14ac:dyDescent="0.3">
      <c r="A245" s="113" t="s">
        <v>54</v>
      </c>
      <c r="B245" s="113" t="s">
        <v>7</v>
      </c>
      <c r="C245" s="152">
        <v>43738</v>
      </c>
      <c r="D245" s="85">
        <v>2.5000000000000001E-3</v>
      </c>
      <c r="E245" s="114" t="s">
        <v>2</v>
      </c>
      <c r="F245" s="152">
        <v>43831</v>
      </c>
      <c r="G245" s="83" t="s">
        <v>208</v>
      </c>
      <c r="H245" s="114"/>
      <c r="I245" s="112" t="s">
        <v>534</v>
      </c>
    </row>
    <row r="246" spans="1:9" x14ac:dyDescent="0.3">
      <c r="A246" s="113" t="s">
        <v>49</v>
      </c>
      <c r="B246" s="113" t="s">
        <v>80</v>
      </c>
      <c r="C246" s="152">
        <v>43739</v>
      </c>
      <c r="D246" s="85">
        <v>0.02</v>
      </c>
      <c r="E246" s="114" t="s">
        <v>6</v>
      </c>
      <c r="F246" s="152">
        <v>43752</v>
      </c>
      <c r="G246" s="83" t="s">
        <v>174</v>
      </c>
      <c r="H246" s="114"/>
      <c r="I246" s="112" t="s">
        <v>534</v>
      </c>
    </row>
    <row r="247" spans="1:9" x14ac:dyDescent="0.3">
      <c r="A247" s="126" t="s">
        <v>464</v>
      </c>
      <c r="B247" s="126" t="s">
        <v>465</v>
      </c>
      <c r="C247" s="157">
        <v>43741</v>
      </c>
      <c r="D247" s="91">
        <v>0.02</v>
      </c>
      <c r="E247" s="127" t="s">
        <v>3</v>
      </c>
      <c r="F247" s="157">
        <v>44195</v>
      </c>
      <c r="G247" s="81"/>
      <c r="I247" s="112" t="s">
        <v>535</v>
      </c>
    </row>
    <row r="248" spans="1:9" x14ac:dyDescent="0.3">
      <c r="A248" s="118" t="s">
        <v>417</v>
      </c>
      <c r="B248" s="113" t="s">
        <v>17</v>
      </c>
      <c r="C248" s="152">
        <v>43747</v>
      </c>
      <c r="D248" s="87">
        <v>0.01</v>
      </c>
      <c r="E248" s="118" t="s">
        <v>411</v>
      </c>
      <c r="F248" s="165">
        <v>44113</v>
      </c>
      <c r="G248" s="89" t="s">
        <v>412</v>
      </c>
      <c r="H248" s="117"/>
      <c r="I248" s="112" t="s">
        <v>534</v>
      </c>
    </row>
    <row r="249" spans="1:9" x14ac:dyDescent="0.3">
      <c r="A249" s="113" t="s">
        <v>486</v>
      </c>
      <c r="B249" s="113" t="s">
        <v>487</v>
      </c>
      <c r="C249" s="153">
        <v>43761</v>
      </c>
      <c r="D249" s="85">
        <v>0</v>
      </c>
      <c r="E249" s="114" t="s">
        <v>2</v>
      </c>
      <c r="F249" s="152">
        <v>43762</v>
      </c>
      <c r="G249" s="81" t="s">
        <v>489</v>
      </c>
      <c r="I249" s="112" t="s">
        <v>535</v>
      </c>
    </row>
    <row r="250" spans="1:9" x14ac:dyDescent="0.3">
      <c r="A250" s="126" t="s">
        <v>418</v>
      </c>
      <c r="B250" s="126" t="s">
        <v>419</v>
      </c>
      <c r="C250" s="157">
        <v>43797</v>
      </c>
      <c r="D250" s="91">
        <v>0.02</v>
      </c>
      <c r="E250" s="128" t="s">
        <v>2</v>
      </c>
      <c r="F250" s="157">
        <v>44197</v>
      </c>
      <c r="G250" s="81" t="s">
        <v>441</v>
      </c>
      <c r="H250" s="114"/>
      <c r="I250" s="112" t="s">
        <v>535</v>
      </c>
    </row>
    <row r="251" spans="1:9" x14ac:dyDescent="0.3">
      <c r="A251" s="113" t="s">
        <v>58</v>
      </c>
      <c r="B251" s="113" t="s">
        <v>41</v>
      </c>
      <c r="C251" s="152">
        <v>43797</v>
      </c>
      <c r="D251" s="109">
        <v>0</v>
      </c>
      <c r="E251" s="114" t="s">
        <v>2</v>
      </c>
      <c r="F251" s="152">
        <v>44197</v>
      </c>
      <c r="G251" s="110" t="s">
        <v>340</v>
      </c>
      <c r="H251" s="114"/>
      <c r="I251" s="112" t="s">
        <v>534</v>
      </c>
    </row>
    <row r="252" spans="1:9" x14ac:dyDescent="0.3">
      <c r="A252" s="113" t="s">
        <v>56</v>
      </c>
      <c r="B252" s="113" t="s">
        <v>39</v>
      </c>
      <c r="C252" s="152">
        <v>43815</v>
      </c>
      <c r="D252" s="109">
        <v>0</v>
      </c>
      <c r="E252" s="114" t="s">
        <v>2</v>
      </c>
      <c r="F252" s="152">
        <v>43815</v>
      </c>
      <c r="G252" s="110" t="s">
        <v>246</v>
      </c>
      <c r="H252" s="114"/>
      <c r="I252" s="112" t="s">
        <v>534</v>
      </c>
    </row>
    <row r="253" spans="1:9" x14ac:dyDescent="0.3">
      <c r="A253" s="113" t="s">
        <v>60</v>
      </c>
      <c r="B253" s="113" t="s">
        <v>14</v>
      </c>
      <c r="C253" s="152">
        <v>43815</v>
      </c>
      <c r="D253" s="85">
        <v>0</v>
      </c>
      <c r="E253" s="114" t="s">
        <v>2</v>
      </c>
      <c r="F253" s="152">
        <v>43831</v>
      </c>
      <c r="G253" s="83" t="s">
        <v>270</v>
      </c>
      <c r="H253" s="114"/>
      <c r="I253" s="112" t="s">
        <v>534</v>
      </c>
    </row>
    <row r="254" spans="1:9" x14ac:dyDescent="0.3">
      <c r="A254" s="118" t="s">
        <v>417</v>
      </c>
      <c r="B254" s="113" t="s">
        <v>17</v>
      </c>
      <c r="C254" s="152">
        <v>43815</v>
      </c>
      <c r="D254" s="87">
        <v>0.02</v>
      </c>
      <c r="E254" s="118" t="s">
        <v>413</v>
      </c>
      <c r="F254" s="165">
        <v>44181</v>
      </c>
      <c r="G254" s="82" t="s">
        <v>414</v>
      </c>
      <c r="H254" s="117"/>
      <c r="I254" s="112" t="s">
        <v>534</v>
      </c>
    </row>
    <row r="255" spans="1:9" x14ac:dyDescent="0.3">
      <c r="A255" s="113" t="s">
        <v>47</v>
      </c>
      <c r="B255" s="113" t="s">
        <v>11</v>
      </c>
      <c r="C255" s="152">
        <v>43819</v>
      </c>
      <c r="D255" s="85">
        <v>2.5000000000000001E-3</v>
      </c>
      <c r="E255" s="114" t="s">
        <v>2</v>
      </c>
      <c r="F255" s="152">
        <v>43831</v>
      </c>
      <c r="G255" s="83" t="s">
        <v>166</v>
      </c>
      <c r="H255" s="114"/>
      <c r="I255" s="112" t="s">
        <v>534</v>
      </c>
    </row>
    <row r="256" spans="1:9" x14ac:dyDescent="0.3">
      <c r="A256" s="166" t="s">
        <v>32</v>
      </c>
      <c r="B256" s="166" t="s">
        <v>12</v>
      </c>
      <c r="C256" s="153">
        <v>43819</v>
      </c>
      <c r="D256" s="169">
        <v>0</v>
      </c>
      <c r="E256" s="167" t="s">
        <v>2</v>
      </c>
      <c r="F256" s="153">
        <v>43831</v>
      </c>
      <c r="G256" s="171" t="s">
        <v>558</v>
      </c>
      <c r="H256" s="168"/>
      <c r="I256" s="168" t="s">
        <v>534</v>
      </c>
    </row>
    <row r="257" spans="1:9" x14ac:dyDescent="0.3">
      <c r="A257" s="113" t="s">
        <v>54</v>
      </c>
      <c r="B257" s="113" t="s">
        <v>7</v>
      </c>
      <c r="C257" s="152">
        <v>43826</v>
      </c>
      <c r="D257" s="85">
        <v>5.0000000000000001E-3</v>
      </c>
      <c r="E257" s="114" t="s">
        <v>3</v>
      </c>
      <c r="F257" s="152">
        <v>44197</v>
      </c>
      <c r="G257" s="83" t="s">
        <v>209</v>
      </c>
      <c r="H257" s="114"/>
      <c r="I257" s="112" t="s">
        <v>534</v>
      </c>
    </row>
    <row r="258" spans="1:9" x14ac:dyDescent="0.3">
      <c r="A258" s="113" t="s">
        <v>49</v>
      </c>
      <c r="B258" s="113" t="s">
        <v>80</v>
      </c>
      <c r="C258" s="152">
        <v>43830</v>
      </c>
      <c r="D258" s="85">
        <v>0.02</v>
      </c>
      <c r="E258" s="114" t="s">
        <v>2</v>
      </c>
      <c r="F258" s="152">
        <v>43859</v>
      </c>
      <c r="G258" s="83" t="s">
        <v>174</v>
      </c>
      <c r="H258" s="114"/>
      <c r="I258" s="112" t="s">
        <v>534</v>
      </c>
    </row>
    <row r="259" spans="1:9" x14ac:dyDescent="0.3">
      <c r="A259" s="113" t="s">
        <v>62</v>
      </c>
      <c r="B259" s="113" t="s">
        <v>43</v>
      </c>
      <c r="C259" s="152">
        <v>43831</v>
      </c>
      <c r="D259" s="85">
        <v>0</v>
      </c>
      <c r="E259" s="114" t="s">
        <v>2</v>
      </c>
      <c r="F259" s="152">
        <v>43868</v>
      </c>
      <c r="G259" s="83" t="s">
        <v>289</v>
      </c>
      <c r="H259" s="114"/>
      <c r="I259" s="112" t="s">
        <v>534</v>
      </c>
    </row>
    <row r="260" spans="1:9" x14ac:dyDescent="0.3">
      <c r="A260" s="113" t="s">
        <v>486</v>
      </c>
      <c r="B260" s="113" t="s">
        <v>487</v>
      </c>
      <c r="C260" s="152">
        <v>43871</v>
      </c>
      <c r="D260" s="85">
        <v>0</v>
      </c>
      <c r="E260" s="114" t="s">
        <v>2</v>
      </c>
      <c r="F260" s="152">
        <v>43872</v>
      </c>
      <c r="G260" s="81" t="s">
        <v>490</v>
      </c>
      <c r="I260" s="112" t="s">
        <v>535</v>
      </c>
    </row>
    <row r="261" spans="1:9" x14ac:dyDescent="0.3">
      <c r="A261" s="126" t="s">
        <v>418</v>
      </c>
      <c r="B261" s="126" t="s">
        <v>419</v>
      </c>
      <c r="C261" s="157">
        <v>43895</v>
      </c>
      <c r="D261" s="91">
        <v>0.02</v>
      </c>
      <c r="E261" s="128" t="s">
        <v>2</v>
      </c>
      <c r="F261" s="157">
        <v>44287</v>
      </c>
      <c r="G261" s="81" t="s">
        <v>442</v>
      </c>
      <c r="H261" s="114"/>
      <c r="I261" s="112" t="s">
        <v>535</v>
      </c>
    </row>
    <row r="262" spans="1:9" x14ac:dyDescent="0.3">
      <c r="A262" s="118" t="s">
        <v>417</v>
      </c>
      <c r="B262" s="113" t="s">
        <v>17</v>
      </c>
      <c r="C262" s="152">
        <v>43901</v>
      </c>
      <c r="D262" s="87">
        <v>0</v>
      </c>
      <c r="E262" s="118" t="s">
        <v>6</v>
      </c>
      <c r="F262" s="165">
        <v>43901</v>
      </c>
      <c r="G262" s="89" t="s">
        <v>415</v>
      </c>
      <c r="H262" s="117"/>
      <c r="I262" s="112" t="s">
        <v>534</v>
      </c>
    </row>
    <row r="263" spans="1:9" x14ac:dyDescent="0.3">
      <c r="A263" s="113" t="s">
        <v>49</v>
      </c>
      <c r="B263" s="113" t="s">
        <v>80</v>
      </c>
      <c r="C263" s="152">
        <v>43901</v>
      </c>
      <c r="D263" s="85">
        <v>0.01</v>
      </c>
      <c r="E263" s="114" t="s">
        <v>6</v>
      </c>
      <c r="F263" s="152">
        <v>43906</v>
      </c>
      <c r="G263" s="83" t="s">
        <v>174</v>
      </c>
      <c r="H263" s="114"/>
      <c r="I263" s="112" t="s">
        <v>534</v>
      </c>
    </row>
    <row r="264" spans="1:9" x14ac:dyDescent="0.3">
      <c r="A264" s="126" t="s">
        <v>464</v>
      </c>
      <c r="B264" s="126" t="s">
        <v>465</v>
      </c>
      <c r="C264" s="157">
        <v>43902</v>
      </c>
      <c r="D264" s="91">
        <v>0</v>
      </c>
      <c r="E264" s="127" t="s">
        <v>6</v>
      </c>
      <c r="F264" s="157">
        <v>43902</v>
      </c>
      <c r="G264" s="81" t="s">
        <v>478</v>
      </c>
      <c r="I264" s="112" t="s">
        <v>535</v>
      </c>
    </row>
    <row r="265" spans="1:9" x14ac:dyDescent="0.3">
      <c r="A265" s="113" t="s">
        <v>65</v>
      </c>
      <c r="B265" s="113" t="s">
        <v>46</v>
      </c>
      <c r="C265" s="152">
        <v>43903</v>
      </c>
      <c r="D265" s="109">
        <v>0.01</v>
      </c>
      <c r="E265" s="114" t="s">
        <v>6</v>
      </c>
      <c r="F265" s="152">
        <v>43903</v>
      </c>
      <c r="G265" s="110" t="s">
        <v>228</v>
      </c>
      <c r="H265" s="114"/>
      <c r="I265" s="112" t="s">
        <v>535</v>
      </c>
    </row>
    <row r="266" spans="1:9" x14ac:dyDescent="0.3">
      <c r="A266" s="113" t="s">
        <v>61</v>
      </c>
      <c r="B266" s="113" t="s">
        <v>9</v>
      </c>
      <c r="C266" s="152">
        <v>43903</v>
      </c>
      <c r="D266" s="109">
        <v>0</v>
      </c>
      <c r="E266" s="114" t="s">
        <v>6</v>
      </c>
      <c r="F266" s="152">
        <v>43906</v>
      </c>
      <c r="G266" s="110" t="s">
        <v>284</v>
      </c>
      <c r="H266" s="114"/>
      <c r="I266" s="112" t="s">
        <v>534</v>
      </c>
    </row>
    <row r="267" spans="1:9" x14ac:dyDescent="0.3">
      <c r="A267" s="113" t="s">
        <v>486</v>
      </c>
      <c r="B267" s="113" t="s">
        <v>487</v>
      </c>
      <c r="C267" s="152">
        <v>43903</v>
      </c>
      <c r="D267" s="85">
        <v>0</v>
      </c>
      <c r="E267" s="114" t="s">
        <v>2</v>
      </c>
      <c r="F267" s="152">
        <v>43935</v>
      </c>
      <c r="G267" s="81" t="s">
        <v>491</v>
      </c>
      <c r="I267" s="112" t="s">
        <v>535</v>
      </c>
    </row>
    <row r="268" spans="1:9" x14ac:dyDescent="0.3">
      <c r="A268" s="126" t="s">
        <v>418</v>
      </c>
      <c r="B268" s="126" t="s">
        <v>419</v>
      </c>
      <c r="C268" s="157">
        <v>43906</v>
      </c>
      <c r="D268" s="91">
        <v>1.7500000000000002E-2</v>
      </c>
      <c r="E268" s="128" t="s">
        <v>6</v>
      </c>
      <c r="F268" s="157">
        <v>43906</v>
      </c>
      <c r="G268" s="82" t="s">
        <v>443</v>
      </c>
      <c r="H268" s="114"/>
      <c r="I268" s="112" t="s">
        <v>535</v>
      </c>
    </row>
    <row r="269" spans="1:9" x14ac:dyDescent="0.3">
      <c r="A269" s="113" t="s">
        <v>29</v>
      </c>
      <c r="B269" s="113" t="s">
        <v>10</v>
      </c>
      <c r="C269" s="152">
        <v>43908</v>
      </c>
      <c r="D269" s="85">
        <v>0</v>
      </c>
      <c r="E269" s="114" t="s">
        <v>6</v>
      </c>
      <c r="F269" s="152">
        <v>43908</v>
      </c>
      <c r="G269" s="83" t="s">
        <v>164</v>
      </c>
      <c r="H269" s="114"/>
      <c r="I269" s="112" t="s">
        <v>534</v>
      </c>
    </row>
    <row r="270" spans="1:9" x14ac:dyDescent="0.3">
      <c r="A270" s="126" t="s">
        <v>418</v>
      </c>
      <c r="B270" s="126" t="s">
        <v>419</v>
      </c>
      <c r="C270" s="157">
        <v>43916</v>
      </c>
      <c r="D270" s="91">
        <v>0.01</v>
      </c>
      <c r="E270" s="128" t="s">
        <v>6</v>
      </c>
      <c r="F270" s="157">
        <v>43922</v>
      </c>
      <c r="G270" s="82" t="s">
        <v>444</v>
      </c>
      <c r="H270" s="114"/>
      <c r="I270" s="112" t="s">
        <v>535</v>
      </c>
    </row>
    <row r="271" spans="1:9" x14ac:dyDescent="0.3">
      <c r="A271" s="166" t="s">
        <v>32</v>
      </c>
      <c r="B271" s="166" t="s">
        <v>12</v>
      </c>
      <c r="C271" s="153">
        <v>43917</v>
      </c>
      <c r="D271" s="169">
        <v>0</v>
      </c>
      <c r="E271" s="167" t="s">
        <v>2</v>
      </c>
      <c r="F271" s="153">
        <v>43922</v>
      </c>
      <c r="G271" s="171" t="s">
        <v>559</v>
      </c>
      <c r="H271" s="168"/>
      <c r="I271" s="168" t="s">
        <v>534</v>
      </c>
    </row>
    <row r="272" spans="1:9" x14ac:dyDescent="0.3">
      <c r="A272" s="113" t="s">
        <v>24</v>
      </c>
      <c r="B272" s="113" t="s">
        <v>5</v>
      </c>
      <c r="C272" s="152">
        <v>43921</v>
      </c>
      <c r="D272" s="85">
        <v>0</v>
      </c>
      <c r="E272" s="114" t="s">
        <v>6</v>
      </c>
      <c r="F272" s="152">
        <v>43922</v>
      </c>
      <c r="G272" s="81" t="s">
        <v>144</v>
      </c>
      <c r="H272" s="114"/>
      <c r="I272" s="112" t="s">
        <v>534</v>
      </c>
    </row>
    <row r="273" spans="1:9" x14ac:dyDescent="0.3">
      <c r="A273" s="113" t="s">
        <v>47</v>
      </c>
      <c r="B273" s="113" t="s">
        <v>11</v>
      </c>
      <c r="C273" s="152">
        <v>43921</v>
      </c>
      <c r="D273" s="85">
        <v>0</v>
      </c>
      <c r="E273" s="114" t="s">
        <v>6</v>
      </c>
      <c r="F273" s="152">
        <v>43922</v>
      </c>
      <c r="G273" s="83" t="s">
        <v>167</v>
      </c>
      <c r="H273" s="114"/>
      <c r="I273" s="112" t="s">
        <v>534</v>
      </c>
    </row>
    <row r="274" spans="1:9" x14ac:dyDescent="0.3">
      <c r="A274" s="113" t="s">
        <v>60</v>
      </c>
      <c r="B274" s="113" t="s">
        <v>14</v>
      </c>
      <c r="C274" s="152">
        <v>43921</v>
      </c>
      <c r="D274" s="85">
        <v>0</v>
      </c>
      <c r="E274" s="114" t="s">
        <v>2</v>
      </c>
      <c r="F274" s="152">
        <v>43922</v>
      </c>
      <c r="G274" s="83" t="s">
        <v>271</v>
      </c>
      <c r="H274" s="114"/>
      <c r="I274" s="112" t="s">
        <v>534</v>
      </c>
    </row>
    <row r="275" spans="1:9" x14ac:dyDescent="0.3">
      <c r="A275" s="113" t="s">
        <v>54</v>
      </c>
      <c r="B275" s="113" t="s">
        <v>7</v>
      </c>
      <c r="C275" s="152">
        <v>43944</v>
      </c>
      <c r="D275" s="85">
        <v>5.0000000000000001E-3</v>
      </c>
      <c r="E275" s="114" t="s">
        <v>2</v>
      </c>
      <c r="F275" s="152">
        <v>43922</v>
      </c>
      <c r="G275" s="83" t="s">
        <v>210</v>
      </c>
      <c r="H275" s="114"/>
      <c r="I275" s="112" t="s">
        <v>534</v>
      </c>
    </row>
    <row r="276" spans="1:9" x14ac:dyDescent="0.3">
      <c r="A276" s="113" t="s">
        <v>60</v>
      </c>
      <c r="B276" s="113" t="s">
        <v>14</v>
      </c>
      <c r="C276" s="152">
        <v>43944</v>
      </c>
      <c r="D276" s="85">
        <v>0</v>
      </c>
      <c r="E276" s="114" t="s">
        <v>2</v>
      </c>
      <c r="F276" s="152">
        <v>44013</v>
      </c>
      <c r="G276" s="83" t="s">
        <v>272</v>
      </c>
      <c r="H276" s="114"/>
      <c r="I276" s="112" t="s">
        <v>534</v>
      </c>
    </row>
    <row r="277" spans="1:9" x14ac:dyDescent="0.3">
      <c r="A277" s="113" t="s">
        <v>51</v>
      </c>
      <c r="B277" s="113" t="s">
        <v>31</v>
      </c>
      <c r="C277" s="152">
        <v>43970</v>
      </c>
      <c r="D277" s="85">
        <v>0</v>
      </c>
      <c r="E277" s="114" t="s">
        <v>2</v>
      </c>
      <c r="F277" s="152">
        <v>43970</v>
      </c>
      <c r="G277" s="83" t="s">
        <v>351</v>
      </c>
      <c r="H277" s="114"/>
      <c r="I277" s="112" t="s">
        <v>534</v>
      </c>
    </row>
    <row r="278" spans="1:9" x14ac:dyDescent="0.3">
      <c r="A278" s="126" t="s">
        <v>418</v>
      </c>
      <c r="B278" s="126" t="s">
        <v>419</v>
      </c>
      <c r="C278" s="157">
        <v>44000</v>
      </c>
      <c r="D278" s="91">
        <v>5.0000000000000001E-3</v>
      </c>
      <c r="E278" s="128" t="s">
        <v>6</v>
      </c>
      <c r="F278" s="157">
        <v>44013</v>
      </c>
      <c r="G278" s="81" t="s">
        <v>445</v>
      </c>
      <c r="H278" s="114"/>
      <c r="I278" s="112" t="s">
        <v>535</v>
      </c>
    </row>
    <row r="279" spans="1:9" x14ac:dyDescent="0.3">
      <c r="A279" s="113" t="s">
        <v>56</v>
      </c>
      <c r="B279" s="113" t="s">
        <v>39</v>
      </c>
      <c r="C279" s="152">
        <v>44001</v>
      </c>
      <c r="D279" s="109">
        <v>0</v>
      </c>
      <c r="E279" s="114" t="s">
        <v>2</v>
      </c>
      <c r="F279" s="152">
        <v>44001</v>
      </c>
      <c r="G279" s="110" t="s">
        <v>247</v>
      </c>
      <c r="H279" s="114"/>
      <c r="I279" s="112" t="s">
        <v>534</v>
      </c>
    </row>
    <row r="280" spans="1:9" x14ac:dyDescent="0.3">
      <c r="A280" s="126" t="s">
        <v>464</v>
      </c>
      <c r="B280" s="126" t="s">
        <v>465</v>
      </c>
      <c r="C280" s="157">
        <v>44006</v>
      </c>
      <c r="D280" s="91">
        <v>0</v>
      </c>
      <c r="E280" s="127" t="s">
        <v>2</v>
      </c>
      <c r="F280" s="157">
        <v>44371</v>
      </c>
      <c r="G280" s="81" t="s">
        <v>479</v>
      </c>
      <c r="I280" s="112" t="s">
        <v>535</v>
      </c>
    </row>
    <row r="281" spans="1:9" x14ac:dyDescent="0.3">
      <c r="A281" s="166" t="s">
        <v>32</v>
      </c>
      <c r="B281" s="166" t="s">
        <v>12</v>
      </c>
      <c r="C281" s="153">
        <v>44008</v>
      </c>
      <c r="D281" s="169">
        <v>0</v>
      </c>
      <c r="E281" s="167" t="s">
        <v>2</v>
      </c>
      <c r="F281" s="153">
        <v>44013</v>
      </c>
      <c r="G281" s="171" t="s">
        <v>560</v>
      </c>
      <c r="H281" s="168"/>
      <c r="I281" s="168" t="s">
        <v>534</v>
      </c>
    </row>
    <row r="282" spans="1:9" x14ac:dyDescent="0.3">
      <c r="A282" s="113" t="s">
        <v>24</v>
      </c>
      <c r="B282" s="113" t="s">
        <v>5</v>
      </c>
      <c r="C282" s="152">
        <v>44013</v>
      </c>
      <c r="D282" s="85">
        <v>0</v>
      </c>
      <c r="E282" s="114" t="s">
        <v>2</v>
      </c>
      <c r="F282" s="152">
        <v>44013</v>
      </c>
      <c r="G282" s="81" t="s">
        <v>143</v>
      </c>
      <c r="H282" s="114"/>
      <c r="I282" s="112" t="s">
        <v>534</v>
      </c>
    </row>
    <row r="283" spans="1:9" x14ac:dyDescent="0.3">
      <c r="A283" s="113" t="s">
        <v>60</v>
      </c>
      <c r="B283" s="113" t="s">
        <v>14</v>
      </c>
      <c r="C283" s="152">
        <v>44014</v>
      </c>
      <c r="D283" s="85">
        <v>0</v>
      </c>
      <c r="E283" s="114" t="s">
        <v>2</v>
      </c>
      <c r="F283" s="152">
        <v>44105</v>
      </c>
      <c r="G283" s="83" t="s">
        <v>273</v>
      </c>
      <c r="H283" s="114"/>
      <c r="I283" s="112" t="s">
        <v>534</v>
      </c>
    </row>
    <row r="284" spans="1:9" x14ac:dyDescent="0.3">
      <c r="A284" s="113" t="s">
        <v>54</v>
      </c>
      <c r="B284" s="113" t="s">
        <v>7</v>
      </c>
      <c r="C284" s="152">
        <v>44015</v>
      </c>
      <c r="D284" s="85">
        <v>5.0000000000000001E-3</v>
      </c>
      <c r="E284" s="114" t="s">
        <v>2</v>
      </c>
      <c r="F284" s="152">
        <v>44013</v>
      </c>
      <c r="G284" s="83" t="s">
        <v>211</v>
      </c>
      <c r="H284" s="114"/>
      <c r="I284" s="112" t="s">
        <v>534</v>
      </c>
    </row>
    <row r="285" spans="1:9" x14ac:dyDescent="0.3">
      <c r="A285" s="113" t="s">
        <v>60</v>
      </c>
      <c r="B285" s="113" t="s">
        <v>14</v>
      </c>
      <c r="C285" s="152">
        <v>44015</v>
      </c>
      <c r="D285" s="85">
        <v>0</v>
      </c>
      <c r="E285" s="114" t="s">
        <v>2</v>
      </c>
      <c r="F285" s="152">
        <v>44197</v>
      </c>
      <c r="G285" s="83" t="s">
        <v>274</v>
      </c>
      <c r="H285" s="114"/>
      <c r="I285" s="112" t="s">
        <v>534</v>
      </c>
    </row>
    <row r="286" spans="1:9" x14ac:dyDescent="0.3">
      <c r="A286" s="113" t="s">
        <v>486</v>
      </c>
      <c r="B286" s="113" t="s">
        <v>487</v>
      </c>
      <c r="C286" s="152">
        <v>44043</v>
      </c>
      <c r="D286" s="85">
        <v>0</v>
      </c>
      <c r="E286" s="114" t="s">
        <v>2</v>
      </c>
      <c r="F286" s="152">
        <v>44044</v>
      </c>
      <c r="G286" s="81" t="s">
        <v>492</v>
      </c>
      <c r="I286" s="112" t="s">
        <v>535</v>
      </c>
    </row>
    <row r="287" spans="1:9" x14ac:dyDescent="0.3">
      <c r="A287" s="113" t="s">
        <v>56</v>
      </c>
      <c r="B287" s="113" t="s">
        <v>39</v>
      </c>
      <c r="C287" s="152">
        <v>44053</v>
      </c>
      <c r="D287" s="109">
        <v>0</v>
      </c>
      <c r="E287" s="114" t="s">
        <v>2</v>
      </c>
      <c r="F287" s="152">
        <v>44053</v>
      </c>
      <c r="G287" s="110" t="s">
        <v>248</v>
      </c>
      <c r="H287" s="114"/>
      <c r="I287" s="112" t="s">
        <v>534</v>
      </c>
    </row>
    <row r="288" spans="1:9" x14ac:dyDescent="0.3">
      <c r="A288" s="126" t="s">
        <v>418</v>
      </c>
      <c r="B288" s="126" t="s">
        <v>419</v>
      </c>
      <c r="C288" s="157">
        <v>44070</v>
      </c>
      <c r="D288" s="91">
        <v>5.0000000000000001E-3</v>
      </c>
      <c r="E288" s="128" t="s">
        <v>2</v>
      </c>
      <c r="F288" s="157">
        <v>44470</v>
      </c>
      <c r="G288" s="81" t="s">
        <v>446</v>
      </c>
      <c r="H288" s="114"/>
      <c r="I288" s="112" t="s">
        <v>535</v>
      </c>
    </row>
    <row r="289" spans="1:9" x14ac:dyDescent="0.3">
      <c r="A289" s="166" t="s">
        <v>32</v>
      </c>
      <c r="B289" s="166" t="s">
        <v>12</v>
      </c>
      <c r="C289" s="153">
        <v>44099</v>
      </c>
      <c r="D289" s="169">
        <v>0</v>
      </c>
      <c r="E289" s="167" t="s">
        <v>2</v>
      </c>
      <c r="F289" s="153">
        <v>44105</v>
      </c>
      <c r="G289" s="171" t="s">
        <v>561</v>
      </c>
      <c r="H289" s="168"/>
      <c r="I289" s="168" t="s">
        <v>534</v>
      </c>
    </row>
    <row r="290" spans="1:9" x14ac:dyDescent="0.3">
      <c r="A290" s="113" t="s">
        <v>60</v>
      </c>
      <c r="B290" s="113" t="s">
        <v>14</v>
      </c>
      <c r="C290" s="152">
        <v>44099</v>
      </c>
      <c r="D290" s="85">
        <v>0</v>
      </c>
      <c r="E290" s="114" t="s">
        <v>2</v>
      </c>
      <c r="F290" s="152">
        <v>44287</v>
      </c>
      <c r="G290" s="83" t="s">
        <v>275</v>
      </c>
      <c r="H290" s="114"/>
      <c r="I290" s="112" t="s">
        <v>534</v>
      </c>
    </row>
    <row r="291" spans="1:9" x14ac:dyDescent="0.3">
      <c r="A291" s="113" t="s">
        <v>27</v>
      </c>
      <c r="B291" s="113" t="s">
        <v>28</v>
      </c>
      <c r="C291" s="152">
        <v>44104</v>
      </c>
      <c r="D291" s="85">
        <v>0</v>
      </c>
      <c r="E291" s="114" t="s">
        <v>4</v>
      </c>
      <c r="F291" s="152">
        <v>44104</v>
      </c>
      <c r="G291" s="83" t="s">
        <v>160</v>
      </c>
      <c r="H291" s="114"/>
      <c r="I291" s="125" t="s">
        <v>534</v>
      </c>
    </row>
    <row r="292" spans="1:9" x14ac:dyDescent="0.3">
      <c r="A292" s="113" t="s">
        <v>24</v>
      </c>
      <c r="B292" s="113" t="s">
        <v>5</v>
      </c>
      <c r="C292" s="152">
        <v>44104</v>
      </c>
      <c r="D292" s="85">
        <v>0</v>
      </c>
      <c r="E292" s="114" t="s">
        <v>2</v>
      </c>
      <c r="F292" s="152">
        <v>44105</v>
      </c>
      <c r="G292" s="81" t="s">
        <v>142</v>
      </c>
      <c r="H292" s="114"/>
      <c r="I292" s="112" t="s">
        <v>534</v>
      </c>
    </row>
    <row r="293" spans="1:9" x14ac:dyDescent="0.3">
      <c r="A293" s="126" t="s">
        <v>464</v>
      </c>
      <c r="B293" s="126" t="s">
        <v>465</v>
      </c>
      <c r="C293" s="157">
        <v>44104</v>
      </c>
      <c r="D293" s="91">
        <v>0</v>
      </c>
      <c r="E293" s="127" t="s">
        <v>2</v>
      </c>
      <c r="F293" s="157">
        <v>44469</v>
      </c>
      <c r="G293" s="81" t="s">
        <v>480</v>
      </c>
      <c r="I293" s="112" t="s">
        <v>535</v>
      </c>
    </row>
    <row r="294" spans="1:9" x14ac:dyDescent="0.3">
      <c r="A294" s="113" t="s">
        <v>54</v>
      </c>
      <c r="B294" s="113" t="s">
        <v>7</v>
      </c>
      <c r="C294" s="152">
        <v>44109</v>
      </c>
      <c r="D294" s="85">
        <v>5.0000000000000001E-3</v>
      </c>
      <c r="E294" s="114" t="s">
        <v>2</v>
      </c>
      <c r="F294" s="152">
        <v>44105</v>
      </c>
      <c r="G294" s="83" t="s">
        <v>212</v>
      </c>
      <c r="H294" s="114"/>
      <c r="I294" s="112" t="s">
        <v>534</v>
      </c>
    </row>
    <row r="295" spans="1:9" x14ac:dyDescent="0.3">
      <c r="A295" s="113" t="s">
        <v>51</v>
      </c>
      <c r="B295" s="113" t="s">
        <v>31</v>
      </c>
      <c r="C295" s="152">
        <v>44123</v>
      </c>
      <c r="D295" s="85">
        <v>0</v>
      </c>
      <c r="E295" s="114" t="s">
        <v>2</v>
      </c>
      <c r="F295" s="152">
        <v>44123</v>
      </c>
      <c r="G295" s="83" t="s">
        <v>352</v>
      </c>
      <c r="H295" s="114"/>
      <c r="I295" s="112" t="s">
        <v>534</v>
      </c>
    </row>
    <row r="296" spans="1:9" x14ac:dyDescent="0.3">
      <c r="A296" s="113" t="s">
        <v>486</v>
      </c>
      <c r="B296" s="113" t="s">
        <v>487</v>
      </c>
      <c r="C296" s="152">
        <v>44131</v>
      </c>
      <c r="D296" s="85">
        <v>0</v>
      </c>
      <c r="E296" s="114" t="s">
        <v>2</v>
      </c>
      <c r="F296" s="152">
        <v>44132</v>
      </c>
      <c r="G296" s="81" t="s">
        <v>493</v>
      </c>
      <c r="I296" s="112" t="s">
        <v>535</v>
      </c>
    </row>
    <row r="297" spans="1:9" x14ac:dyDescent="0.3">
      <c r="A297" s="126" t="s">
        <v>418</v>
      </c>
      <c r="B297" s="126" t="s">
        <v>419</v>
      </c>
      <c r="C297" s="157">
        <v>44161</v>
      </c>
      <c r="D297" s="91">
        <v>5.0000000000000001E-3</v>
      </c>
      <c r="E297" s="128" t="s">
        <v>2</v>
      </c>
      <c r="F297" s="157">
        <v>44562</v>
      </c>
      <c r="G297" s="81" t="s">
        <v>447</v>
      </c>
      <c r="H297" s="114"/>
      <c r="I297" s="112" t="s">
        <v>535</v>
      </c>
    </row>
    <row r="298" spans="1:9" x14ac:dyDescent="0.3">
      <c r="A298" s="113" t="s">
        <v>58</v>
      </c>
      <c r="B298" s="113" t="s">
        <v>41</v>
      </c>
      <c r="C298" s="152">
        <v>44166</v>
      </c>
      <c r="D298" s="109">
        <v>0</v>
      </c>
      <c r="E298" s="114" t="s">
        <v>2</v>
      </c>
      <c r="F298" s="152">
        <v>44562</v>
      </c>
      <c r="G298" s="110" t="s">
        <v>253</v>
      </c>
      <c r="H298" s="114"/>
      <c r="I298" s="112" t="s">
        <v>534</v>
      </c>
    </row>
    <row r="299" spans="1:9" x14ac:dyDescent="0.3">
      <c r="A299" s="126" t="s">
        <v>464</v>
      </c>
      <c r="B299" s="126" t="s">
        <v>465</v>
      </c>
      <c r="C299" s="157">
        <v>44182</v>
      </c>
      <c r="D299" s="91">
        <v>0</v>
      </c>
      <c r="E299" s="127" t="s">
        <v>2</v>
      </c>
      <c r="F299" s="157">
        <v>44547</v>
      </c>
      <c r="G299" s="81" t="s">
        <v>481</v>
      </c>
      <c r="I299" s="112" t="s">
        <v>535</v>
      </c>
    </row>
    <row r="300" spans="1:9" x14ac:dyDescent="0.3">
      <c r="A300" s="113" t="s">
        <v>56</v>
      </c>
      <c r="B300" s="113" t="s">
        <v>39</v>
      </c>
      <c r="C300" s="152">
        <v>44183</v>
      </c>
      <c r="D300" s="109">
        <v>0</v>
      </c>
      <c r="E300" s="114" t="s">
        <v>2</v>
      </c>
      <c r="F300" s="152">
        <v>44183</v>
      </c>
      <c r="G300" s="110" t="s">
        <v>249</v>
      </c>
      <c r="H300" s="114"/>
      <c r="I300" s="112" t="s">
        <v>534</v>
      </c>
    </row>
    <row r="301" spans="1:9" x14ac:dyDescent="0.3">
      <c r="A301" s="166" t="s">
        <v>32</v>
      </c>
      <c r="B301" s="166" t="s">
        <v>12</v>
      </c>
      <c r="C301" s="153">
        <v>44183</v>
      </c>
      <c r="D301" s="169">
        <v>0</v>
      </c>
      <c r="E301" s="167" t="s">
        <v>2</v>
      </c>
      <c r="F301" s="153">
        <v>44197</v>
      </c>
      <c r="G301" s="171" t="s">
        <v>562</v>
      </c>
      <c r="H301" s="168"/>
      <c r="I301" s="168" t="s">
        <v>534</v>
      </c>
    </row>
    <row r="302" spans="1:9" x14ac:dyDescent="0.3">
      <c r="A302" s="113" t="s">
        <v>60</v>
      </c>
      <c r="B302" s="113" t="s">
        <v>14</v>
      </c>
      <c r="C302" s="152">
        <v>44186</v>
      </c>
      <c r="D302" s="85">
        <v>0</v>
      </c>
      <c r="E302" s="114" t="s">
        <v>2</v>
      </c>
      <c r="F302" s="152">
        <v>44197</v>
      </c>
      <c r="G302" s="83" t="s">
        <v>274</v>
      </c>
      <c r="H302" s="114"/>
      <c r="I302" s="112" t="s">
        <v>534</v>
      </c>
    </row>
    <row r="303" spans="1:9" x14ac:dyDescent="0.3">
      <c r="A303" s="113" t="s">
        <v>24</v>
      </c>
      <c r="B303" s="113" t="s">
        <v>5</v>
      </c>
      <c r="C303" s="152">
        <v>44188</v>
      </c>
      <c r="D303" s="85">
        <v>0</v>
      </c>
      <c r="E303" s="114" t="s">
        <v>2</v>
      </c>
      <c r="F303" s="152">
        <v>44197</v>
      </c>
      <c r="G303" s="81" t="s">
        <v>141</v>
      </c>
      <c r="H303" s="114"/>
      <c r="I303" s="112" t="s">
        <v>534</v>
      </c>
    </row>
    <row r="304" spans="1:9" x14ac:dyDescent="0.3">
      <c r="A304" s="113" t="s">
        <v>54</v>
      </c>
      <c r="B304" s="113" t="s">
        <v>7</v>
      </c>
      <c r="C304" s="152">
        <v>44194</v>
      </c>
      <c r="D304" s="85">
        <v>5.0000000000000001E-3</v>
      </c>
      <c r="E304" s="114" t="s">
        <v>2</v>
      </c>
      <c r="F304" s="152">
        <v>44197</v>
      </c>
      <c r="G304" s="83" t="s">
        <v>213</v>
      </c>
      <c r="H304" s="114"/>
      <c r="I304" s="112" t="s">
        <v>534</v>
      </c>
    </row>
    <row r="305" spans="1:9" x14ac:dyDescent="0.3">
      <c r="A305" s="113" t="s">
        <v>486</v>
      </c>
      <c r="B305" s="113" t="s">
        <v>487</v>
      </c>
      <c r="C305" s="152">
        <v>44217</v>
      </c>
      <c r="D305" s="85">
        <v>0</v>
      </c>
      <c r="E305" s="114" t="s">
        <v>2</v>
      </c>
      <c r="F305" s="152">
        <v>44218</v>
      </c>
      <c r="G305" s="81" t="s">
        <v>494</v>
      </c>
      <c r="I305" s="112" t="s">
        <v>535</v>
      </c>
    </row>
    <row r="306" spans="1:9" x14ac:dyDescent="0.3">
      <c r="A306" s="126" t="s">
        <v>418</v>
      </c>
      <c r="B306" s="126" t="s">
        <v>419</v>
      </c>
      <c r="C306" s="157">
        <v>44259</v>
      </c>
      <c r="D306" s="91">
        <v>5.0000000000000001E-3</v>
      </c>
      <c r="E306" s="128" t="s">
        <v>2</v>
      </c>
      <c r="F306" s="157">
        <v>44652</v>
      </c>
      <c r="G306" s="81" t="s">
        <v>448</v>
      </c>
      <c r="H306" s="114"/>
      <c r="I306" s="112" t="s">
        <v>535</v>
      </c>
    </row>
    <row r="307" spans="1:9" x14ac:dyDescent="0.3">
      <c r="A307" s="113" t="s">
        <v>56</v>
      </c>
      <c r="B307" s="113" t="s">
        <v>39</v>
      </c>
      <c r="C307" s="152">
        <v>44274</v>
      </c>
      <c r="D307" s="109">
        <v>0</v>
      </c>
      <c r="E307" s="114" t="s">
        <v>2</v>
      </c>
      <c r="F307" s="152">
        <v>44274</v>
      </c>
      <c r="G307" s="110" t="s">
        <v>250</v>
      </c>
      <c r="H307" s="114"/>
      <c r="I307" s="112" t="s">
        <v>534</v>
      </c>
    </row>
    <row r="308" spans="1:9" x14ac:dyDescent="0.3">
      <c r="A308" s="113" t="s">
        <v>60</v>
      </c>
      <c r="B308" s="113" t="s">
        <v>14</v>
      </c>
      <c r="C308" s="152">
        <v>44279</v>
      </c>
      <c r="D308" s="85">
        <v>0</v>
      </c>
      <c r="E308" s="114" t="s">
        <v>2</v>
      </c>
      <c r="F308" s="152">
        <v>44287</v>
      </c>
      <c r="G308" s="83" t="s">
        <v>276</v>
      </c>
      <c r="H308" s="114"/>
      <c r="I308" s="112" t="s">
        <v>534</v>
      </c>
    </row>
    <row r="309" spans="1:9" x14ac:dyDescent="0.3">
      <c r="A309" s="166" t="s">
        <v>32</v>
      </c>
      <c r="B309" s="166" t="s">
        <v>12</v>
      </c>
      <c r="C309" s="153">
        <v>44281</v>
      </c>
      <c r="D309" s="169">
        <v>0</v>
      </c>
      <c r="E309" s="167" t="s">
        <v>2</v>
      </c>
      <c r="F309" s="153">
        <v>44287</v>
      </c>
      <c r="G309" s="171" t="s">
        <v>563</v>
      </c>
      <c r="H309" s="168"/>
      <c r="I309" s="168" t="s">
        <v>534</v>
      </c>
    </row>
    <row r="310" spans="1:9" x14ac:dyDescent="0.3">
      <c r="A310" s="113" t="s">
        <v>54</v>
      </c>
      <c r="B310" s="113" t="s">
        <v>7</v>
      </c>
      <c r="C310" s="152">
        <v>44292</v>
      </c>
      <c r="D310" s="85">
        <v>5.0000000000000001E-3</v>
      </c>
      <c r="E310" s="114" t="s">
        <v>2</v>
      </c>
      <c r="F310" s="152">
        <v>44287</v>
      </c>
      <c r="G310" s="83" t="s">
        <v>214</v>
      </c>
      <c r="H310" s="114"/>
      <c r="I310" s="112" t="s">
        <v>534</v>
      </c>
    </row>
    <row r="311" spans="1:9" x14ac:dyDescent="0.3">
      <c r="A311" s="113" t="s">
        <v>486</v>
      </c>
      <c r="B311" s="113" t="s">
        <v>487</v>
      </c>
      <c r="C311" s="152">
        <v>44302</v>
      </c>
      <c r="D311" s="85">
        <v>0</v>
      </c>
      <c r="E311" s="114" t="s">
        <v>2</v>
      </c>
      <c r="F311" s="152">
        <v>44303</v>
      </c>
      <c r="G311" s="81" t="s">
        <v>495</v>
      </c>
      <c r="I311" s="112" t="s">
        <v>535</v>
      </c>
    </row>
    <row r="312" spans="1:9" x14ac:dyDescent="0.3">
      <c r="A312" s="113" t="s">
        <v>51</v>
      </c>
      <c r="B312" s="113" t="s">
        <v>31</v>
      </c>
      <c r="C312" s="152">
        <v>44306</v>
      </c>
      <c r="D312" s="85">
        <v>0</v>
      </c>
      <c r="E312" s="114" t="s">
        <v>2</v>
      </c>
      <c r="F312" s="152">
        <v>44306</v>
      </c>
      <c r="G312" s="83" t="s">
        <v>353</v>
      </c>
      <c r="H312" s="114"/>
      <c r="I312" s="112" t="s">
        <v>534</v>
      </c>
    </row>
    <row r="313" spans="1:9" x14ac:dyDescent="0.3">
      <c r="A313" s="126" t="s">
        <v>418</v>
      </c>
      <c r="B313" s="126" t="s">
        <v>419</v>
      </c>
      <c r="C313" s="157">
        <v>44343</v>
      </c>
      <c r="D313" s="91">
        <v>0.01</v>
      </c>
      <c r="E313" s="128" t="s">
        <v>3</v>
      </c>
      <c r="F313" s="157">
        <v>44743</v>
      </c>
      <c r="G313" s="81" t="s">
        <v>449</v>
      </c>
      <c r="H313" s="114"/>
      <c r="I313" s="112" t="s">
        <v>535</v>
      </c>
    </row>
    <row r="314" spans="1:9" x14ac:dyDescent="0.3">
      <c r="A314" s="113" t="s">
        <v>65</v>
      </c>
      <c r="B314" s="113" t="s">
        <v>46</v>
      </c>
      <c r="C314" s="152">
        <v>44364</v>
      </c>
      <c r="D314" s="109">
        <v>1.4999999999999999E-2</v>
      </c>
      <c r="E314" s="114" t="s">
        <v>3</v>
      </c>
      <c r="F314" s="152">
        <v>44742</v>
      </c>
      <c r="G314" s="110" t="s">
        <v>231</v>
      </c>
      <c r="H314" s="114"/>
      <c r="I314" s="112" t="s">
        <v>535</v>
      </c>
    </row>
    <row r="315" spans="1:9" x14ac:dyDescent="0.3">
      <c r="A315" s="126" t="s">
        <v>464</v>
      </c>
      <c r="B315" s="126" t="s">
        <v>465</v>
      </c>
      <c r="C315" s="157">
        <v>44370</v>
      </c>
      <c r="D315" s="91">
        <v>0.01</v>
      </c>
      <c r="E315" s="127" t="s">
        <v>3</v>
      </c>
      <c r="F315" s="157">
        <v>44834</v>
      </c>
      <c r="G315" s="81" t="s">
        <v>482</v>
      </c>
      <c r="I315" s="112" t="s">
        <v>535</v>
      </c>
    </row>
    <row r="316" spans="1:9" x14ac:dyDescent="0.3">
      <c r="A316" s="113" t="s">
        <v>56</v>
      </c>
      <c r="B316" s="113" t="s">
        <v>39</v>
      </c>
      <c r="C316" s="152">
        <v>44372</v>
      </c>
      <c r="D316" s="109">
        <v>0</v>
      </c>
      <c r="E316" s="114" t="s">
        <v>2</v>
      </c>
      <c r="F316" s="152">
        <v>44372</v>
      </c>
      <c r="G316" s="110" t="s">
        <v>251</v>
      </c>
      <c r="H316" s="114"/>
      <c r="I316" s="112" t="s">
        <v>534</v>
      </c>
    </row>
    <row r="317" spans="1:9" x14ac:dyDescent="0.3">
      <c r="A317" s="166" t="s">
        <v>32</v>
      </c>
      <c r="B317" s="166" t="s">
        <v>12</v>
      </c>
      <c r="C317" s="153">
        <v>44372</v>
      </c>
      <c r="D317" s="169">
        <v>0</v>
      </c>
      <c r="E317" s="167" t="s">
        <v>2</v>
      </c>
      <c r="F317" s="153">
        <v>44378</v>
      </c>
      <c r="G317" s="171" t="s">
        <v>564</v>
      </c>
      <c r="H317" s="168"/>
      <c r="I317" s="168" t="s">
        <v>534</v>
      </c>
    </row>
    <row r="318" spans="1:9" x14ac:dyDescent="0.3">
      <c r="A318" s="113" t="s">
        <v>54</v>
      </c>
      <c r="B318" s="113" t="s">
        <v>7</v>
      </c>
      <c r="C318" s="152">
        <v>44379</v>
      </c>
      <c r="D318" s="85">
        <v>5.0000000000000001E-3</v>
      </c>
      <c r="E318" s="114" t="s">
        <v>2</v>
      </c>
      <c r="F318" s="152">
        <v>44378</v>
      </c>
      <c r="G318" s="83" t="s">
        <v>215</v>
      </c>
      <c r="H318" s="114"/>
      <c r="I318" s="112" t="s">
        <v>534</v>
      </c>
    </row>
    <row r="319" spans="1:9" x14ac:dyDescent="0.3">
      <c r="A319" s="113" t="s">
        <v>486</v>
      </c>
      <c r="B319" s="113" t="s">
        <v>487</v>
      </c>
      <c r="C319" s="152">
        <v>44399</v>
      </c>
      <c r="D319" s="85">
        <v>0</v>
      </c>
      <c r="E319" s="114" t="s">
        <v>2</v>
      </c>
      <c r="F319" s="152">
        <v>44400</v>
      </c>
      <c r="G319" s="81" t="s">
        <v>496</v>
      </c>
      <c r="I319" s="112" t="s">
        <v>535</v>
      </c>
    </row>
    <row r="320" spans="1:9" x14ac:dyDescent="0.3">
      <c r="A320" s="113" t="s">
        <v>49</v>
      </c>
      <c r="B320" s="113" t="s">
        <v>80</v>
      </c>
      <c r="C320" s="152">
        <v>44413</v>
      </c>
      <c r="D320" s="85">
        <v>0.01</v>
      </c>
      <c r="E320" s="114" t="s">
        <v>2</v>
      </c>
      <c r="F320" s="152">
        <v>44413</v>
      </c>
      <c r="G320" s="83" t="s">
        <v>174</v>
      </c>
      <c r="H320" s="114"/>
      <c r="I320" s="112" t="s">
        <v>534</v>
      </c>
    </row>
    <row r="321" spans="1:9" x14ac:dyDescent="0.3">
      <c r="A321" s="126" t="s">
        <v>418</v>
      </c>
      <c r="B321" s="126" t="s">
        <v>419</v>
      </c>
      <c r="C321" s="157">
        <v>44434</v>
      </c>
      <c r="D321" s="91">
        <v>1.4999999999999999E-2</v>
      </c>
      <c r="E321" s="128" t="s">
        <v>3</v>
      </c>
      <c r="F321" s="157">
        <v>44835</v>
      </c>
      <c r="G321" s="81" t="s">
        <v>450</v>
      </c>
      <c r="H321" s="114"/>
      <c r="I321" s="112" t="s">
        <v>535</v>
      </c>
    </row>
    <row r="322" spans="1:9" x14ac:dyDescent="0.3">
      <c r="A322" s="166" t="s">
        <v>32</v>
      </c>
      <c r="B322" s="166" t="s">
        <v>12</v>
      </c>
      <c r="C322" s="153">
        <v>44463</v>
      </c>
      <c r="D322" s="169">
        <v>0</v>
      </c>
      <c r="E322" s="167" t="s">
        <v>2</v>
      </c>
      <c r="F322" s="153">
        <v>44470</v>
      </c>
      <c r="G322" s="171" t="s">
        <v>565</v>
      </c>
      <c r="H322" s="168"/>
      <c r="I322" s="168" t="s">
        <v>534</v>
      </c>
    </row>
    <row r="323" spans="1:9" x14ac:dyDescent="0.3">
      <c r="A323" s="113" t="s">
        <v>60</v>
      </c>
      <c r="B323" s="113" t="s">
        <v>14</v>
      </c>
      <c r="C323" s="152">
        <v>44467</v>
      </c>
      <c r="D323" s="85">
        <v>0</v>
      </c>
      <c r="E323" s="114" t="s">
        <v>2</v>
      </c>
      <c r="F323" s="152">
        <v>44470</v>
      </c>
      <c r="G323" s="83" t="s">
        <v>276</v>
      </c>
      <c r="H323" s="114"/>
      <c r="I323" s="112" t="s">
        <v>534</v>
      </c>
    </row>
    <row r="324" spans="1:9" x14ac:dyDescent="0.3">
      <c r="A324" s="113" t="s">
        <v>61</v>
      </c>
      <c r="B324" s="113" t="s">
        <v>9</v>
      </c>
      <c r="C324" s="152">
        <v>44468</v>
      </c>
      <c r="D324" s="109">
        <v>0.01</v>
      </c>
      <c r="E324" s="114" t="s">
        <v>3</v>
      </c>
      <c r="F324" s="152">
        <v>44833</v>
      </c>
      <c r="G324" s="110" t="s">
        <v>396</v>
      </c>
      <c r="H324" s="114"/>
      <c r="I324" s="112" t="s">
        <v>534</v>
      </c>
    </row>
    <row r="325" spans="1:9" x14ac:dyDescent="0.3">
      <c r="A325" s="113" t="s">
        <v>486</v>
      </c>
      <c r="B325" s="113" t="s">
        <v>487</v>
      </c>
      <c r="C325" s="152">
        <v>44487</v>
      </c>
      <c r="D325" s="85">
        <v>0</v>
      </c>
      <c r="E325" s="114" t="s">
        <v>2</v>
      </c>
      <c r="F325" s="152">
        <v>44488</v>
      </c>
      <c r="G325" s="81" t="s">
        <v>497</v>
      </c>
      <c r="I325" s="112" t="s">
        <v>535</v>
      </c>
    </row>
    <row r="326" spans="1:9" x14ac:dyDescent="0.3">
      <c r="A326" s="113" t="s">
        <v>51</v>
      </c>
      <c r="B326" s="113" t="s">
        <v>31</v>
      </c>
      <c r="C326" s="152">
        <v>44488</v>
      </c>
      <c r="D326" s="85">
        <v>0</v>
      </c>
      <c r="E326" s="114" t="s">
        <v>2</v>
      </c>
      <c r="F326" s="152">
        <v>44488</v>
      </c>
      <c r="G326" s="83" t="s">
        <v>354</v>
      </c>
      <c r="H326" s="114"/>
      <c r="I326" s="112" t="s">
        <v>534</v>
      </c>
    </row>
    <row r="327" spans="1:9" x14ac:dyDescent="0.3">
      <c r="A327" s="126" t="s">
        <v>418</v>
      </c>
      <c r="B327" s="126" t="s">
        <v>419</v>
      </c>
      <c r="C327" s="157">
        <v>44525</v>
      </c>
      <c r="D327" s="91">
        <v>0.02</v>
      </c>
      <c r="E327" s="128" t="s">
        <v>3</v>
      </c>
      <c r="F327" s="157">
        <v>44927</v>
      </c>
      <c r="G327" s="81" t="s">
        <v>451</v>
      </c>
      <c r="H327" s="114"/>
      <c r="I327" s="112" t="s">
        <v>535</v>
      </c>
    </row>
    <row r="328" spans="1:9" x14ac:dyDescent="0.3">
      <c r="A328" s="113" t="s">
        <v>22</v>
      </c>
      <c r="B328" s="113" t="s">
        <v>23</v>
      </c>
      <c r="C328" s="152">
        <v>44531</v>
      </c>
      <c r="D328" s="85">
        <v>0.01</v>
      </c>
      <c r="E328" s="114" t="s">
        <v>3</v>
      </c>
      <c r="F328" s="152">
        <v>44927</v>
      </c>
      <c r="G328" s="81" t="s">
        <v>130</v>
      </c>
      <c r="H328" s="114"/>
      <c r="I328" s="112" t="s">
        <v>534</v>
      </c>
    </row>
    <row r="329" spans="1:9" x14ac:dyDescent="0.3">
      <c r="A329" s="118" t="s">
        <v>417</v>
      </c>
      <c r="B329" s="113" t="s">
        <v>17</v>
      </c>
      <c r="C329" s="152">
        <v>44543</v>
      </c>
      <c r="D329" s="87">
        <v>0.01</v>
      </c>
      <c r="E329" s="118" t="s">
        <v>3</v>
      </c>
      <c r="F329" s="165">
        <v>44908</v>
      </c>
      <c r="G329" s="88" t="s">
        <v>291</v>
      </c>
      <c r="H329" s="117"/>
      <c r="I329" s="112" t="s">
        <v>534</v>
      </c>
    </row>
    <row r="330" spans="1:9" x14ac:dyDescent="0.3">
      <c r="A330" s="126" t="s">
        <v>464</v>
      </c>
      <c r="B330" s="126" t="s">
        <v>465</v>
      </c>
      <c r="C330" s="157">
        <v>44545</v>
      </c>
      <c r="D330" s="91">
        <v>0.02</v>
      </c>
      <c r="E330" s="127" t="s">
        <v>3</v>
      </c>
      <c r="F330" s="157">
        <v>44926</v>
      </c>
      <c r="G330" s="81" t="s">
        <v>483</v>
      </c>
      <c r="I330" s="112" t="s">
        <v>535</v>
      </c>
    </row>
    <row r="331" spans="1:9" x14ac:dyDescent="0.3">
      <c r="A331" s="113" t="s">
        <v>65</v>
      </c>
      <c r="B331" s="113" t="s">
        <v>46</v>
      </c>
      <c r="C331" s="152">
        <v>44546</v>
      </c>
      <c r="D331" s="109">
        <v>0.02</v>
      </c>
      <c r="E331" s="114" t="s">
        <v>3</v>
      </c>
      <c r="F331" s="152">
        <v>44926</v>
      </c>
      <c r="G331" s="110" t="s">
        <v>329</v>
      </c>
      <c r="H331" s="114"/>
      <c r="I331" s="112" t="s">
        <v>535</v>
      </c>
    </row>
    <row r="332" spans="1:9" x14ac:dyDescent="0.3">
      <c r="A332" s="166" t="s">
        <v>32</v>
      </c>
      <c r="B332" s="166" t="s">
        <v>12</v>
      </c>
      <c r="C332" s="153">
        <v>44547</v>
      </c>
      <c r="D332" s="169">
        <v>0</v>
      </c>
      <c r="E332" s="167" t="s">
        <v>2</v>
      </c>
      <c r="F332" s="153">
        <v>44562</v>
      </c>
      <c r="G332" s="171" t="s">
        <v>566</v>
      </c>
      <c r="H332" s="168"/>
      <c r="I332" s="168" t="s">
        <v>534</v>
      </c>
    </row>
    <row r="333" spans="1:9" x14ac:dyDescent="0.3">
      <c r="A333" s="113" t="s">
        <v>486</v>
      </c>
      <c r="B333" s="113" t="s">
        <v>487</v>
      </c>
      <c r="C333" s="152">
        <v>44588</v>
      </c>
      <c r="D333" s="85">
        <v>0</v>
      </c>
      <c r="E333" s="114" t="s">
        <v>2</v>
      </c>
      <c r="F333" s="152">
        <v>44589</v>
      </c>
      <c r="G333" s="81" t="s">
        <v>498</v>
      </c>
      <c r="I333" s="112" t="s">
        <v>535</v>
      </c>
    </row>
    <row r="334" spans="1:9" x14ac:dyDescent="0.3">
      <c r="A334" s="113" t="s">
        <v>47</v>
      </c>
      <c r="B334" s="113" t="s">
        <v>11</v>
      </c>
      <c r="C334" s="152">
        <v>44592</v>
      </c>
      <c r="D334" s="85">
        <v>7.4999999999999997E-3</v>
      </c>
      <c r="E334" s="114" t="s">
        <v>3</v>
      </c>
      <c r="F334" s="152">
        <v>44958</v>
      </c>
      <c r="G334" s="83" t="s">
        <v>166</v>
      </c>
      <c r="H334" s="114"/>
      <c r="I334" s="112" t="s">
        <v>534</v>
      </c>
    </row>
    <row r="335" spans="1:9" x14ac:dyDescent="0.3">
      <c r="A335" s="126" t="s">
        <v>418</v>
      </c>
      <c r="B335" s="126" t="s">
        <v>419</v>
      </c>
      <c r="C335" s="157">
        <v>44630</v>
      </c>
      <c r="D335" s="91">
        <v>2.5000000000000001E-2</v>
      </c>
      <c r="E335" s="128" t="s">
        <v>3</v>
      </c>
      <c r="F335" s="157">
        <v>45017</v>
      </c>
      <c r="G335" s="81" t="s">
        <v>452</v>
      </c>
      <c r="H335" s="114"/>
      <c r="I335" s="112" t="s">
        <v>535</v>
      </c>
    </row>
    <row r="336" spans="1:9" x14ac:dyDescent="0.3">
      <c r="A336" s="113" t="s">
        <v>65</v>
      </c>
      <c r="B336" s="113" t="s">
        <v>46</v>
      </c>
      <c r="C336" s="152">
        <v>44644</v>
      </c>
      <c r="D336" s="109">
        <v>2.5000000000000001E-2</v>
      </c>
      <c r="E336" s="114" t="s">
        <v>3</v>
      </c>
      <c r="F336" s="152">
        <v>45016</v>
      </c>
      <c r="G336" s="110" t="s">
        <v>232</v>
      </c>
      <c r="H336" s="114"/>
      <c r="I336" s="112" t="s">
        <v>535</v>
      </c>
    </row>
    <row r="337" spans="1:9" x14ac:dyDescent="0.3">
      <c r="A337" s="113" t="s">
        <v>29</v>
      </c>
      <c r="B337" s="113" t="s">
        <v>10</v>
      </c>
      <c r="C337" s="152">
        <v>44644</v>
      </c>
      <c r="D337" s="85">
        <v>5.0000000000000001E-3</v>
      </c>
      <c r="E337" s="114" t="s">
        <v>3</v>
      </c>
      <c r="F337" s="152">
        <v>45023</v>
      </c>
      <c r="G337" s="83" t="s">
        <v>163</v>
      </c>
      <c r="H337" s="114"/>
      <c r="I337" s="112" t="s">
        <v>534</v>
      </c>
    </row>
    <row r="338" spans="1:9" x14ac:dyDescent="0.3">
      <c r="A338" s="166" t="s">
        <v>32</v>
      </c>
      <c r="B338" s="166" t="s">
        <v>12</v>
      </c>
      <c r="C338" s="153">
        <v>44645</v>
      </c>
      <c r="D338" s="169">
        <v>0</v>
      </c>
      <c r="E338" s="167" t="s">
        <v>2</v>
      </c>
      <c r="F338" s="153">
        <v>44652</v>
      </c>
      <c r="G338" s="171" t="s">
        <v>567</v>
      </c>
      <c r="H338" s="168"/>
      <c r="I338" s="168" t="s">
        <v>534</v>
      </c>
    </row>
    <row r="339" spans="1:9" x14ac:dyDescent="0.3">
      <c r="A339" s="113" t="s">
        <v>60</v>
      </c>
      <c r="B339" s="113" t="s">
        <v>14</v>
      </c>
      <c r="C339" s="152">
        <v>44650</v>
      </c>
      <c r="D339" s="85">
        <v>0</v>
      </c>
      <c r="E339" s="114" t="s">
        <v>2</v>
      </c>
      <c r="F339" s="152">
        <v>44652</v>
      </c>
      <c r="G339" s="83" t="s">
        <v>277</v>
      </c>
      <c r="H339" s="114"/>
      <c r="I339" s="112" t="s">
        <v>534</v>
      </c>
    </row>
    <row r="340" spans="1:9" x14ac:dyDescent="0.3">
      <c r="A340" s="126" t="s">
        <v>464</v>
      </c>
      <c r="B340" s="126" t="s">
        <v>465</v>
      </c>
      <c r="C340" s="157">
        <v>44650</v>
      </c>
      <c r="D340" s="129">
        <v>2.5000000000000001E-2</v>
      </c>
      <c r="E340" s="132" t="s">
        <v>3</v>
      </c>
      <c r="F340" s="157">
        <v>45016</v>
      </c>
      <c r="G340" s="207" t="s">
        <v>484</v>
      </c>
      <c r="I340" s="112" t="s">
        <v>535</v>
      </c>
    </row>
    <row r="341" spans="1:9" x14ac:dyDescent="0.3">
      <c r="A341" s="113" t="s">
        <v>54</v>
      </c>
      <c r="B341" s="113" t="s">
        <v>7</v>
      </c>
      <c r="C341" s="152">
        <v>44651</v>
      </c>
      <c r="D341" s="85">
        <v>5.0000000000000001E-3</v>
      </c>
      <c r="E341" s="114" t="s">
        <v>2</v>
      </c>
      <c r="F341" s="152">
        <v>44652</v>
      </c>
      <c r="G341" s="83" t="s">
        <v>216</v>
      </c>
      <c r="H341" s="114"/>
      <c r="I341" s="112" t="s">
        <v>534</v>
      </c>
    </row>
    <row r="342" spans="1:9" x14ac:dyDescent="0.3">
      <c r="A342" s="113" t="s">
        <v>51</v>
      </c>
      <c r="B342" s="113" t="s">
        <v>31</v>
      </c>
      <c r="C342" s="152">
        <v>44670</v>
      </c>
      <c r="D342" s="85">
        <v>0</v>
      </c>
      <c r="E342" s="114" t="s">
        <v>2</v>
      </c>
      <c r="F342" s="152">
        <v>44670</v>
      </c>
      <c r="G342" s="83" t="s">
        <v>355</v>
      </c>
      <c r="H342" s="114"/>
      <c r="I342" s="112" t="s">
        <v>534</v>
      </c>
    </row>
    <row r="343" spans="1:9" x14ac:dyDescent="0.3">
      <c r="A343" s="113" t="s">
        <v>486</v>
      </c>
      <c r="B343" s="113" t="s">
        <v>487</v>
      </c>
      <c r="C343" s="152">
        <v>44672</v>
      </c>
      <c r="D343" s="85">
        <v>0</v>
      </c>
      <c r="E343" s="114" t="s">
        <v>2</v>
      </c>
      <c r="F343" s="152">
        <v>44673</v>
      </c>
      <c r="G343" s="81" t="s">
        <v>499</v>
      </c>
      <c r="I343" s="112" t="s">
        <v>535</v>
      </c>
    </row>
    <row r="344" spans="1:9" x14ac:dyDescent="0.3">
      <c r="A344" s="123" t="s">
        <v>521</v>
      </c>
      <c r="B344" s="123" t="s">
        <v>522</v>
      </c>
      <c r="C344" s="156">
        <v>44698</v>
      </c>
      <c r="D344" s="106">
        <v>0</v>
      </c>
      <c r="E344" s="124" t="s">
        <v>2</v>
      </c>
      <c r="F344" s="156">
        <v>44698</v>
      </c>
      <c r="G344" s="108" t="s">
        <v>524</v>
      </c>
      <c r="I344" s="112" t="s">
        <v>535</v>
      </c>
    </row>
    <row r="345" spans="1:9" x14ac:dyDescent="0.3">
      <c r="A345" s="113" t="s">
        <v>37</v>
      </c>
      <c r="B345" s="113" t="s">
        <v>8</v>
      </c>
      <c r="C345" s="152">
        <v>44706</v>
      </c>
      <c r="D345" s="85">
        <v>0.01</v>
      </c>
      <c r="E345" s="114" t="s">
        <v>3</v>
      </c>
      <c r="F345" s="152">
        <v>45071</v>
      </c>
      <c r="G345" s="83" t="s">
        <v>225</v>
      </c>
      <c r="H345" s="114"/>
      <c r="I345" s="112" t="s">
        <v>534</v>
      </c>
    </row>
    <row r="346" spans="1:9" x14ac:dyDescent="0.3">
      <c r="A346" s="143" t="s">
        <v>551</v>
      </c>
      <c r="B346" s="143" t="s">
        <v>552</v>
      </c>
      <c r="C346" s="162">
        <v>44727</v>
      </c>
      <c r="D346" s="144">
        <v>5.0000000000000001E-3</v>
      </c>
      <c r="E346" s="148" t="s">
        <v>3</v>
      </c>
      <c r="F346" s="162">
        <v>45092</v>
      </c>
      <c r="G346" s="108" t="s">
        <v>553</v>
      </c>
      <c r="I346" s="138" t="s">
        <v>535</v>
      </c>
    </row>
    <row r="347" spans="1:9" x14ac:dyDescent="0.3">
      <c r="A347" s="126" t="s">
        <v>418</v>
      </c>
      <c r="B347" s="126" t="s">
        <v>419</v>
      </c>
      <c r="C347" s="157">
        <v>44728</v>
      </c>
      <c r="D347" s="217">
        <v>2.5000000000000001E-2</v>
      </c>
      <c r="E347" s="128" t="s">
        <v>2</v>
      </c>
      <c r="F347" s="157">
        <v>45108</v>
      </c>
      <c r="G347" s="111" t="s">
        <v>453</v>
      </c>
      <c r="H347" s="114"/>
      <c r="I347" s="112" t="s">
        <v>535</v>
      </c>
    </row>
    <row r="348" spans="1:9" x14ac:dyDescent="0.3">
      <c r="A348" s="113" t="s">
        <v>61</v>
      </c>
      <c r="B348" s="113" t="s">
        <v>9</v>
      </c>
      <c r="C348" s="152">
        <v>44734</v>
      </c>
      <c r="D348" s="109">
        <v>0.02</v>
      </c>
      <c r="E348" s="114" t="s">
        <v>3</v>
      </c>
      <c r="F348" s="152">
        <v>45107</v>
      </c>
      <c r="G348" s="110" t="s">
        <v>397</v>
      </c>
      <c r="H348" s="114"/>
      <c r="I348" s="112" t="s">
        <v>534</v>
      </c>
    </row>
    <row r="349" spans="1:9" x14ac:dyDescent="0.3">
      <c r="A349" s="113" t="s">
        <v>65</v>
      </c>
      <c r="B349" s="113" t="s">
        <v>46</v>
      </c>
      <c r="C349" s="152">
        <v>44735</v>
      </c>
      <c r="D349" s="109">
        <v>2.5000000000000001E-2</v>
      </c>
      <c r="E349" s="114" t="s">
        <v>2</v>
      </c>
      <c r="F349" s="152">
        <v>45016</v>
      </c>
      <c r="G349" s="110" t="s">
        <v>330</v>
      </c>
      <c r="H349" s="114"/>
      <c r="I349" s="112" t="s">
        <v>535</v>
      </c>
    </row>
    <row r="350" spans="1:9" x14ac:dyDescent="0.3">
      <c r="A350" s="166" t="s">
        <v>32</v>
      </c>
      <c r="B350" s="166" t="s">
        <v>12</v>
      </c>
      <c r="C350" s="153">
        <v>44736</v>
      </c>
      <c r="D350" s="169">
        <v>0</v>
      </c>
      <c r="E350" s="167" t="s">
        <v>2</v>
      </c>
      <c r="F350" s="153">
        <v>44743</v>
      </c>
      <c r="G350" s="171" t="s">
        <v>568</v>
      </c>
      <c r="H350" s="168"/>
      <c r="I350" s="168" t="s">
        <v>534</v>
      </c>
    </row>
    <row r="351" spans="1:9" x14ac:dyDescent="0.3">
      <c r="A351" s="113" t="s">
        <v>60</v>
      </c>
      <c r="B351" s="113" t="s">
        <v>14</v>
      </c>
      <c r="C351" s="152">
        <v>44741</v>
      </c>
      <c r="D351" s="85">
        <v>0</v>
      </c>
      <c r="E351" s="114" t="s">
        <v>2</v>
      </c>
      <c r="F351" s="152">
        <v>44805</v>
      </c>
      <c r="G351" s="83" t="s">
        <v>278</v>
      </c>
      <c r="H351" s="114"/>
      <c r="I351" s="112" t="s">
        <v>534</v>
      </c>
    </row>
    <row r="352" spans="1:9" x14ac:dyDescent="0.3">
      <c r="A352" s="113" t="s">
        <v>54</v>
      </c>
      <c r="B352" s="113" t="s">
        <v>7</v>
      </c>
      <c r="C352" s="152">
        <v>44742</v>
      </c>
      <c r="D352" s="85">
        <v>5.0000000000000001E-3</v>
      </c>
      <c r="E352" s="114" t="s">
        <v>2</v>
      </c>
      <c r="F352" s="152">
        <v>44743</v>
      </c>
      <c r="G352" s="83" t="s">
        <v>217</v>
      </c>
      <c r="H352" s="114"/>
      <c r="I352" s="112" t="s">
        <v>534</v>
      </c>
    </row>
    <row r="353" spans="1:9" x14ac:dyDescent="0.3">
      <c r="A353" s="118" t="s">
        <v>417</v>
      </c>
      <c r="B353" s="113" t="s">
        <v>17</v>
      </c>
      <c r="C353" s="152">
        <v>44747</v>
      </c>
      <c r="D353" s="218">
        <v>0.02</v>
      </c>
      <c r="E353" s="118" t="s">
        <v>3</v>
      </c>
      <c r="F353" s="165">
        <v>45112</v>
      </c>
      <c r="G353" s="221" t="s">
        <v>292</v>
      </c>
      <c r="H353" s="117"/>
      <c r="I353" s="112" t="s">
        <v>534</v>
      </c>
    </row>
    <row r="354" spans="1:9" x14ac:dyDescent="0.3">
      <c r="A354" s="113" t="s">
        <v>486</v>
      </c>
      <c r="B354" s="113" t="s">
        <v>487</v>
      </c>
      <c r="C354" s="152">
        <v>44755</v>
      </c>
      <c r="D354" s="85">
        <v>0</v>
      </c>
      <c r="E354" s="114" t="s">
        <v>2</v>
      </c>
      <c r="F354" s="152">
        <v>44756</v>
      </c>
      <c r="G354" s="81" t="s">
        <v>496</v>
      </c>
      <c r="I354" s="112" t="s">
        <v>535</v>
      </c>
    </row>
    <row r="355" spans="1:9" x14ac:dyDescent="0.3">
      <c r="A355" s="126" t="s">
        <v>418</v>
      </c>
      <c r="B355" s="126" t="s">
        <v>419</v>
      </c>
      <c r="C355" s="157">
        <v>44819</v>
      </c>
      <c r="D355" s="217">
        <v>2.5000000000000001E-2</v>
      </c>
      <c r="E355" s="128" t="s">
        <v>2</v>
      </c>
      <c r="F355" s="157">
        <v>45200</v>
      </c>
      <c r="G355" s="110" t="s">
        <v>454</v>
      </c>
      <c r="I355" s="112" t="s">
        <v>535</v>
      </c>
    </row>
    <row r="356" spans="1:9" x14ac:dyDescent="0.3">
      <c r="A356" s="113" t="s">
        <v>29</v>
      </c>
      <c r="B356" s="113" t="s">
        <v>10</v>
      </c>
      <c r="C356" s="152">
        <v>44819</v>
      </c>
      <c r="D356" s="109">
        <v>0.01</v>
      </c>
      <c r="E356" s="114" t="s">
        <v>3</v>
      </c>
      <c r="F356" s="152">
        <v>45293</v>
      </c>
      <c r="G356" s="110" t="s">
        <v>162</v>
      </c>
      <c r="H356" s="114"/>
      <c r="I356" s="112" t="s">
        <v>534</v>
      </c>
    </row>
    <row r="357" spans="1:9" x14ac:dyDescent="0.3">
      <c r="A357" s="113" t="s">
        <v>65</v>
      </c>
      <c r="B357" s="113" t="s">
        <v>46</v>
      </c>
      <c r="C357" s="152">
        <v>44826</v>
      </c>
      <c r="D357" s="109">
        <v>2.5000000000000001E-2</v>
      </c>
      <c r="E357" s="114" t="s">
        <v>2</v>
      </c>
      <c r="F357" s="152">
        <v>45016</v>
      </c>
      <c r="G357" s="110" t="s">
        <v>331</v>
      </c>
      <c r="H357" s="114"/>
      <c r="I357" s="112" t="s">
        <v>535</v>
      </c>
    </row>
    <row r="358" spans="1:9" x14ac:dyDescent="0.3">
      <c r="A358" s="113" t="s">
        <v>60</v>
      </c>
      <c r="B358" s="113" t="s">
        <v>14</v>
      </c>
      <c r="C358" s="152">
        <v>44834</v>
      </c>
      <c r="D358" s="85">
        <v>0</v>
      </c>
      <c r="E358" s="114" t="s">
        <v>2</v>
      </c>
      <c r="F358" s="152">
        <v>44835</v>
      </c>
      <c r="G358" s="83" t="s">
        <v>279</v>
      </c>
      <c r="H358" s="114"/>
      <c r="I358" s="112" t="s">
        <v>534</v>
      </c>
    </row>
    <row r="359" spans="1:9" x14ac:dyDescent="0.3">
      <c r="A359" s="185" t="s">
        <v>32</v>
      </c>
      <c r="B359" s="185" t="s">
        <v>12</v>
      </c>
      <c r="C359" s="186">
        <v>44834</v>
      </c>
      <c r="D359" s="187">
        <v>0</v>
      </c>
      <c r="E359" s="195" t="s">
        <v>2</v>
      </c>
      <c r="F359" s="186">
        <v>44835</v>
      </c>
      <c r="G359" s="198" t="s">
        <v>569</v>
      </c>
      <c r="H359" s="168"/>
      <c r="I359" s="168" t="s">
        <v>534</v>
      </c>
    </row>
    <row r="360" spans="1:9" x14ac:dyDescent="0.3">
      <c r="A360" s="113" t="s">
        <v>54</v>
      </c>
      <c r="B360" s="113" t="s">
        <v>7</v>
      </c>
      <c r="C360" s="152">
        <v>44834</v>
      </c>
      <c r="D360" s="107">
        <v>5.0000000000000001E-3</v>
      </c>
      <c r="E360" s="114" t="s">
        <v>2</v>
      </c>
      <c r="F360" s="152">
        <v>44835</v>
      </c>
      <c r="G360" s="149" t="s">
        <v>218</v>
      </c>
      <c r="H360" s="114"/>
      <c r="I360" s="112" t="s">
        <v>534</v>
      </c>
    </row>
    <row r="361" spans="1:9" x14ac:dyDescent="0.3">
      <c r="A361" s="113" t="s">
        <v>51</v>
      </c>
      <c r="B361" s="113" t="s">
        <v>31</v>
      </c>
      <c r="C361" s="152">
        <v>44854</v>
      </c>
      <c r="D361" s="107">
        <v>0</v>
      </c>
      <c r="E361" s="114" t="s">
        <v>2</v>
      </c>
      <c r="F361" s="152">
        <v>44854</v>
      </c>
      <c r="G361" s="149" t="s">
        <v>356</v>
      </c>
      <c r="H361" s="114"/>
      <c r="I361" s="112" t="s">
        <v>534</v>
      </c>
    </row>
    <row r="362" spans="1:9" x14ac:dyDescent="0.3">
      <c r="A362" s="113" t="s">
        <v>486</v>
      </c>
      <c r="B362" s="113" t="s">
        <v>487</v>
      </c>
      <c r="C362" s="152">
        <v>44858</v>
      </c>
      <c r="D362" s="107">
        <v>0.01</v>
      </c>
      <c r="E362" s="114" t="s">
        <v>3</v>
      </c>
      <c r="F362" s="152">
        <v>45047</v>
      </c>
      <c r="G362" s="196" t="s">
        <v>500</v>
      </c>
      <c r="I362" s="112" t="s">
        <v>535</v>
      </c>
    </row>
    <row r="363" spans="1:9" x14ac:dyDescent="0.3">
      <c r="A363" s="123" t="s">
        <v>521</v>
      </c>
      <c r="B363" s="123" t="s">
        <v>522</v>
      </c>
      <c r="C363" s="156">
        <v>44873</v>
      </c>
      <c r="D363" s="174">
        <v>0</v>
      </c>
      <c r="E363" s="124" t="s">
        <v>2</v>
      </c>
      <c r="F363" s="156">
        <v>44873</v>
      </c>
      <c r="G363" s="202" t="s">
        <v>525</v>
      </c>
      <c r="I363" s="112" t="s">
        <v>535</v>
      </c>
    </row>
    <row r="364" spans="1:9" x14ac:dyDescent="0.3">
      <c r="A364" s="143" t="s">
        <v>551</v>
      </c>
      <c r="B364" s="143" t="s">
        <v>552</v>
      </c>
      <c r="C364" s="162">
        <v>44889</v>
      </c>
      <c r="D364" s="191">
        <v>0.01</v>
      </c>
      <c r="E364" s="148" t="s">
        <v>3</v>
      </c>
      <c r="F364" s="162">
        <v>45254</v>
      </c>
      <c r="G364" s="202" t="s">
        <v>554</v>
      </c>
      <c r="I364" s="138" t="s">
        <v>535</v>
      </c>
    </row>
    <row r="365" spans="1:9" x14ac:dyDescent="0.3">
      <c r="A365" s="126" t="s">
        <v>418</v>
      </c>
      <c r="B365" s="126" t="s">
        <v>419</v>
      </c>
      <c r="C365" s="157">
        <v>44895</v>
      </c>
      <c r="D365" s="217">
        <v>2.5000000000000001E-2</v>
      </c>
      <c r="E365" s="128" t="s">
        <v>2</v>
      </c>
      <c r="F365" s="157">
        <v>45292</v>
      </c>
      <c r="G365" s="110" t="s">
        <v>455</v>
      </c>
      <c r="I365" s="112" t="s">
        <v>535</v>
      </c>
    </row>
    <row r="366" spans="1:9" x14ac:dyDescent="0.3">
      <c r="A366" s="113" t="s">
        <v>60</v>
      </c>
      <c r="B366" s="113" t="s">
        <v>14</v>
      </c>
      <c r="C366" s="152">
        <v>44909</v>
      </c>
      <c r="D366" s="85">
        <v>0</v>
      </c>
      <c r="E366" s="114" t="s">
        <v>2</v>
      </c>
      <c r="F366" s="152">
        <v>44927</v>
      </c>
      <c r="G366" s="83" t="s">
        <v>280</v>
      </c>
      <c r="H366" s="114"/>
      <c r="I366" s="112" t="s">
        <v>534</v>
      </c>
    </row>
    <row r="367" spans="1:9" x14ac:dyDescent="0.3">
      <c r="A367" s="113" t="s">
        <v>65</v>
      </c>
      <c r="B367" s="113" t="s">
        <v>46</v>
      </c>
      <c r="C367" s="152">
        <v>44910</v>
      </c>
      <c r="D367" s="109">
        <v>2.5000000000000001E-2</v>
      </c>
      <c r="E367" s="114" t="s">
        <v>2</v>
      </c>
      <c r="F367" s="152">
        <v>45016</v>
      </c>
      <c r="G367" s="110" t="s">
        <v>332</v>
      </c>
      <c r="H367" s="114"/>
      <c r="I367" s="112" t="s">
        <v>535</v>
      </c>
    </row>
    <row r="368" spans="1:9" x14ac:dyDescent="0.3">
      <c r="A368" s="166" t="s">
        <v>32</v>
      </c>
      <c r="B368" s="166" t="s">
        <v>12</v>
      </c>
      <c r="C368" s="153">
        <v>44911</v>
      </c>
      <c r="D368" s="169">
        <v>0</v>
      </c>
      <c r="E368" s="167" t="s">
        <v>2</v>
      </c>
      <c r="F368" s="153">
        <v>44927</v>
      </c>
      <c r="G368" s="171" t="s">
        <v>570</v>
      </c>
      <c r="H368" s="168"/>
      <c r="I368" s="168" t="s">
        <v>534</v>
      </c>
    </row>
    <row r="369" spans="1:9" x14ac:dyDescent="0.3">
      <c r="A369" s="113" t="s">
        <v>22</v>
      </c>
      <c r="B369" s="113" t="s">
        <v>23</v>
      </c>
      <c r="C369" s="152">
        <v>44916</v>
      </c>
      <c r="D369" s="85">
        <v>0.01</v>
      </c>
      <c r="E369" s="114" t="s">
        <v>2</v>
      </c>
      <c r="F369" s="152">
        <v>44927</v>
      </c>
      <c r="G369" s="81" t="s">
        <v>131</v>
      </c>
      <c r="H369" s="114"/>
      <c r="I369" s="112" t="s">
        <v>534</v>
      </c>
    </row>
    <row r="370" spans="1:9" x14ac:dyDescent="0.3">
      <c r="A370" s="113" t="s">
        <v>65</v>
      </c>
      <c r="B370" s="113" t="s">
        <v>46</v>
      </c>
      <c r="C370" s="152">
        <v>44945</v>
      </c>
      <c r="D370" s="109">
        <v>2.5000000000000001E-2</v>
      </c>
      <c r="E370" s="114" t="s">
        <v>2</v>
      </c>
      <c r="F370" s="152">
        <v>45016</v>
      </c>
      <c r="G370" s="110" t="s">
        <v>333</v>
      </c>
      <c r="H370" s="114"/>
      <c r="I370" s="112" t="s">
        <v>535</v>
      </c>
    </row>
    <row r="371" spans="1:9" x14ac:dyDescent="0.3">
      <c r="A371" s="141" t="s">
        <v>486</v>
      </c>
      <c r="B371" s="141" t="s">
        <v>487</v>
      </c>
      <c r="C371" s="163">
        <v>44950</v>
      </c>
      <c r="D371" s="107">
        <v>1.4999999999999999E-2</v>
      </c>
      <c r="E371" s="147" t="s">
        <v>3</v>
      </c>
      <c r="F371" s="152">
        <v>45139</v>
      </c>
      <c r="G371" s="196" t="s">
        <v>501</v>
      </c>
      <c r="I371" s="112" t="s">
        <v>535</v>
      </c>
    </row>
    <row r="372" spans="1:9" x14ac:dyDescent="0.3">
      <c r="A372" s="115" t="s">
        <v>49</v>
      </c>
      <c r="B372" s="113" t="s">
        <v>80</v>
      </c>
      <c r="C372" s="152">
        <v>44965</v>
      </c>
      <c r="D372" s="116">
        <v>0.01</v>
      </c>
      <c r="E372" s="117" t="s">
        <v>2</v>
      </c>
      <c r="F372" s="152">
        <v>44965</v>
      </c>
      <c r="G372" s="82" t="s">
        <v>123</v>
      </c>
      <c r="H372" s="114"/>
      <c r="I372" s="112" t="s">
        <v>534</v>
      </c>
    </row>
    <row r="373" spans="1:9" x14ac:dyDescent="0.3">
      <c r="A373" s="113" t="s">
        <v>62</v>
      </c>
      <c r="B373" s="113" t="s">
        <v>43</v>
      </c>
      <c r="C373" s="152">
        <v>44978</v>
      </c>
      <c r="D373" s="109">
        <v>0</v>
      </c>
      <c r="E373" s="114" t="s">
        <v>2</v>
      </c>
      <c r="F373" s="152">
        <v>44978</v>
      </c>
      <c r="G373" s="110" t="s">
        <v>290</v>
      </c>
      <c r="H373" s="114"/>
      <c r="I373" s="112" t="s">
        <v>534</v>
      </c>
    </row>
    <row r="374" spans="1:9" x14ac:dyDescent="0.3">
      <c r="A374" s="126" t="s">
        <v>418</v>
      </c>
      <c r="B374" s="126" t="s">
        <v>419</v>
      </c>
      <c r="C374" s="157">
        <v>44994</v>
      </c>
      <c r="D374" s="217">
        <v>2.5000000000000001E-2</v>
      </c>
      <c r="E374" s="128" t="s">
        <v>2</v>
      </c>
      <c r="F374" s="157">
        <v>45383</v>
      </c>
      <c r="G374" s="110" t="s">
        <v>456</v>
      </c>
      <c r="I374" s="112" t="s">
        <v>535</v>
      </c>
    </row>
    <row r="375" spans="1:9" x14ac:dyDescent="0.3">
      <c r="A375" s="185" t="s">
        <v>32</v>
      </c>
      <c r="B375" s="185" t="s">
        <v>12</v>
      </c>
      <c r="C375" s="186">
        <v>45009</v>
      </c>
      <c r="D375" s="187">
        <v>0</v>
      </c>
      <c r="E375" s="195" t="s">
        <v>2</v>
      </c>
      <c r="F375" s="186">
        <v>45017</v>
      </c>
      <c r="G375" s="198" t="s">
        <v>571</v>
      </c>
      <c r="H375" s="168"/>
      <c r="I375" s="168" t="s">
        <v>534</v>
      </c>
    </row>
    <row r="376" spans="1:9" x14ac:dyDescent="0.3">
      <c r="A376" s="141" t="s">
        <v>60</v>
      </c>
      <c r="B376" s="141" t="s">
        <v>14</v>
      </c>
      <c r="C376" s="163">
        <v>45016</v>
      </c>
      <c r="D376" s="107">
        <v>0</v>
      </c>
      <c r="E376" s="147" t="s">
        <v>2</v>
      </c>
      <c r="F376" s="163">
        <v>44930</v>
      </c>
      <c r="G376" s="149" t="s">
        <v>281</v>
      </c>
      <c r="H376" s="114"/>
      <c r="I376" s="112" t="s">
        <v>534</v>
      </c>
    </row>
    <row r="377" spans="1:9" x14ac:dyDescent="0.3">
      <c r="A377" s="141" t="s">
        <v>54</v>
      </c>
      <c r="B377" s="141" t="s">
        <v>7</v>
      </c>
      <c r="C377" s="163">
        <v>45016</v>
      </c>
      <c r="D377" s="107">
        <v>5.0000000000000001E-3</v>
      </c>
      <c r="E377" s="147" t="s">
        <v>2</v>
      </c>
      <c r="F377" s="163">
        <v>44930</v>
      </c>
      <c r="G377" s="149" t="s">
        <v>219</v>
      </c>
      <c r="H377" s="114"/>
      <c r="I377" s="112" t="s">
        <v>534</v>
      </c>
    </row>
    <row r="378" spans="1:9" x14ac:dyDescent="0.3">
      <c r="A378" s="141" t="s">
        <v>51</v>
      </c>
      <c r="B378" s="141" t="s">
        <v>31</v>
      </c>
      <c r="C378" s="163">
        <v>45034</v>
      </c>
      <c r="D378" s="107">
        <v>0</v>
      </c>
      <c r="E378" s="147" t="s">
        <v>2</v>
      </c>
      <c r="F378" s="163">
        <v>45034</v>
      </c>
      <c r="G378" s="149" t="s">
        <v>357</v>
      </c>
      <c r="H378" s="114"/>
      <c r="I378" s="112" t="s">
        <v>534</v>
      </c>
    </row>
    <row r="379" spans="1:9" x14ac:dyDescent="0.3">
      <c r="A379" s="113" t="s">
        <v>486</v>
      </c>
      <c r="B379" s="113" t="s">
        <v>487</v>
      </c>
      <c r="C379" s="152">
        <v>45034</v>
      </c>
      <c r="D379" s="107">
        <v>1.4999999999999999E-2</v>
      </c>
      <c r="E379" s="114" t="s">
        <v>2</v>
      </c>
      <c r="F379" s="152">
        <v>45139</v>
      </c>
      <c r="G379" s="196" t="s">
        <v>502</v>
      </c>
      <c r="I379" s="112" t="s">
        <v>535</v>
      </c>
    </row>
    <row r="380" spans="1:9" x14ac:dyDescent="0.3">
      <c r="A380" s="122" t="s">
        <v>50</v>
      </c>
      <c r="B380" s="122" t="s">
        <v>30</v>
      </c>
      <c r="C380" s="152">
        <v>45036</v>
      </c>
      <c r="D380" s="107">
        <v>0</v>
      </c>
      <c r="E380" s="114" t="s">
        <v>2</v>
      </c>
      <c r="F380" s="152">
        <v>45036</v>
      </c>
      <c r="G380" s="200" t="s">
        <v>536</v>
      </c>
      <c r="H380" s="114"/>
      <c r="I380" s="112" t="s">
        <v>534</v>
      </c>
    </row>
    <row r="381" spans="1:9" x14ac:dyDescent="0.3">
      <c r="A381" s="113" t="s">
        <v>65</v>
      </c>
      <c r="B381" s="113" t="s">
        <v>46</v>
      </c>
      <c r="C381" s="152">
        <v>45056</v>
      </c>
      <c r="D381" s="107">
        <v>2.5000000000000001E-2</v>
      </c>
      <c r="E381" s="114" t="s">
        <v>2</v>
      </c>
      <c r="F381" s="152">
        <v>45056</v>
      </c>
      <c r="G381" s="149" t="s">
        <v>334</v>
      </c>
      <c r="H381" s="114"/>
      <c r="I381" s="112" t="s">
        <v>535</v>
      </c>
    </row>
    <row r="382" spans="1:9" x14ac:dyDescent="0.3">
      <c r="A382" s="123" t="s">
        <v>521</v>
      </c>
      <c r="B382" s="123" t="s">
        <v>522</v>
      </c>
      <c r="C382" s="156">
        <v>45069</v>
      </c>
      <c r="D382" s="174">
        <v>5.0000000000000001E-3</v>
      </c>
      <c r="E382" s="124" t="s">
        <v>3</v>
      </c>
      <c r="F382" s="156">
        <v>45435</v>
      </c>
      <c r="G382" s="202" t="s">
        <v>526</v>
      </c>
      <c r="I382" s="112" t="s">
        <v>535</v>
      </c>
    </row>
    <row r="383" spans="1:9" x14ac:dyDescent="0.3">
      <c r="A383" s="113" t="s">
        <v>53</v>
      </c>
      <c r="B383" s="113" t="s">
        <v>35</v>
      </c>
      <c r="C383" s="152">
        <v>45071</v>
      </c>
      <c r="D383" s="107">
        <v>0.01</v>
      </c>
      <c r="E383" s="114" t="s">
        <v>3</v>
      </c>
      <c r="F383" s="152">
        <v>45413</v>
      </c>
      <c r="G383" s="149" t="s">
        <v>193</v>
      </c>
      <c r="H383" s="114"/>
      <c r="I383" s="112" t="s">
        <v>534</v>
      </c>
    </row>
    <row r="384" spans="1:9" x14ac:dyDescent="0.3">
      <c r="A384" s="113" t="s">
        <v>37</v>
      </c>
      <c r="B384" s="113" t="s">
        <v>8</v>
      </c>
      <c r="C384" s="152">
        <v>45077</v>
      </c>
      <c r="D384" s="107">
        <v>0.02</v>
      </c>
      <c r="E384" s="114" t="s">
        <v>3</v>
      </c>
      <c r="F384" s="152">
        <v>45443</v>
      </c>
      <c r="G384" s="149" t="s">
        <v>226</v>
      </c>
      <c r="H384" s="114"/>
      <c r="I384" s="112" t="s">
        <v>534</v>
      </c>
    </row>
    <row r="385" spans="1:9" x14ac:dyDescent="0.3">
      <c r="A385" s="126" t="s">
        <v>418</v>
      </c>
      <c r="B385" s="126" t="s">
        <v>419</v>
      </c>
      <c r="C385" s="157">
        <v>45078</v>
      </c>
      <c r="D385" s="190">
        <v>2.2499999999999999E-2</v>
      </c>
      <c r="E385" s="128" t="s">
        <v>6</v>
      </c>
      <c r="F385" s="157">
        <v>45108</v>
      </c>
      <c r="G385" s="196" t="s">
        <v>457</v>
      </c>
      <c r="I385" s="112" t="s">
        <v>535</v>
      </c>
    </row>
    <row r="386" spans="1:9" x14ac:dyDescent="0.3">
      <c r="A386" s="143" t="s">
        <v>551</v>
      </c>
      <c r="B386" s="143" t="s">
        <v>552</v>
      </c>
      <c r="C386" s="162">
        <v>45084</v>
      </c>
      <c r="D386" s="191">
        <v>1.4999999999999999E-2</v>
      </c>
      <c r="E386" s="148" t="s">
        <v>3</v>
      </c>
      <c r="F386" s="162">
        <v>45450</v>
      </c>
      <c r="G386" s="202" t="s">
        <v>554</v>
      </c>
      <c r="I386" s="138" t="s">
        <v>535</v>
      </c>
    </row>
    <row r="387" spans="1:9" x14ac:dyDescent="0.3">
      <c r="A387" s="166" t="s">
        <v>32</v>
      </c>
      <c r="B387" s="166" t="s">
        <v>12</v>
      </c>
      <c r="C387" s="153">
        <v>45100</v>
      </c>
      <c r="D387" s="187">
        <v>0</v>
      </c>
      <c r="E387" s="167" t="s">
        <v>2</v>
      </c>
      <c r="F387" s="153">
        <v>45108</v>
      </c>
      <c r="G387" s="198" t="s">
        <v>572</v>
      </c>
      <c r="H387" s="168"/>
      <c r="I387" s="168" t="s">
        <v>534</v>
      </c>
    </row>
    <row r="388" spans="1:9" x14ac:dyDescent="0.3">
      <c r="A388" s="113" t="s">
        <v>60</v>
      </c>
      <c r="B388" s="113" t="s">
        <v>14</v>
      </c>
      <c r="C388" s="152">
        <v>45105</v>
      </c>
      <c r="D388" s="107">
        <v>0</v>
      </c>
      <c r="E388" s="114" t="s">
        <v>2</v>
      </c>
      <c r="F388" s="152">
        <v>44933</v>
      </c>
      <c r="G388" s="149" t="s">
        <v>282</v>
      </c>
      <c r="H388" s="114"/>
      <c r="I388" s="112" t="s">
        <v>534</v>
      </c>
    </row>
    <row r="389" spans="1:9" x14ac:dyDescent="0.3">
      <c r="A389" s="113" t="s">
        <v>54</v>
      </c>
      <c r="B389" s="113" t="s">
        <v>7</v>
      </c>
      <c r="C389" s="152">
        <v>45107</v>
      </c>
      <c r="D389" s="189">
        <v>5.0000000000000001E-3</v>
      </c>
      <c r="E389" s="114" t="s">
        <v>2</v>
      </c>
      <c r="F389" s="152">
        <v>44933</v>
      </c>
      <c r="G389" s="196" t="s">
        <v>219</v>
      </c>
      <c r="H389" s="114"/>
      <c r="I389" s="112" t="s">
        <v>534</v>
      </c>
    </row>
    <row r="390" spans="1:9" x14ac:dyDescent="0.3">
      <c r="A390" s="113" t="s">
        <v>486</v>
      </c>
      <c r="B390" s="113" t="s">
        <v>487</v>
      </c>
      <c r="C390" s="152">
        <v>45132</v>
      </c>
      <c r="D390" s="107">
        <v>1.4999999999999999E-2</v>
      </c>
      <c r="E390" s="114" t="s">
        <v>2</v>
      </c>
      <c r="F390" s="152">
        <v>45139</v>
      </c>
      <c r="G390" s="196" t="s">
        <v>503</v>
      </c>
      <c r="I390" s="112" t="s">
        <v>535</v>
      </c>
    </row>
    <row r="391" spans="1:9" x14ac:dyDescent="0.3">
      <c r="A391" s="113" t="s">
        <v>65</v>
      </c>
      <c r="B391" s="113" t="s">
        <v>46</v>
      </c>
      <c r="C391" s="152">
        <v>45155</v>
      </c>
      <c r="D391" s="107">
        <v>2.5000000000000001E-2</v>
      </c>
      <c r="E391" s="114" t="s">
        <v>2</v>
      </c>
      <c r="F391" s="152">
        <v>45155</v>
      </c>
      <c r="G391" s="149" t="s">
        <v>335</v>
      </c>
      <c r="H391" s="114"/>
      <c r="I391" s="112" t="s">
        <v>535</v>
      </c>
    </row>
    <row r="392" spans="1:9" x14ac:dyDescent="0.3">
      <c r="A392" s="126" t="s">
        <v>418</v>
      </c>
      <c r="B392" s="126" t="s">
        <v>419</v>
      </c>
      <c r="C392" s="157">
        <v>45183</v>
      </c>
      <c r="D392" s="190">
        <v>0.02</v>
      </c>
      <c r="E392" s="128" t="s">
        <v>6</v>
      </c>
      <c r="F392" s="157">
        <v>45200</v>
      </c>
      <c r="G392" s="196" t="s">
        <v>458</v>
      </c>
      <c r="I392" s="112" t="s">
        <v>535</v>
      </c>
    </row>
    <row r="393" spans="1:9" x14ac:dyDescent="0.3">
      <c r="A393" s="166" t="s">
        <v>32</v>
      </c>
      <c r="B393" s="166" t="s">
        <v>12</v>
      </c>
      <c r="C393" s="153">
        <v>45191</v>
      </c>
      <c r="D393" s="187">
        <v>0</v>
      </c>
      <c r="E393" s="167" t="s">
        <v>2</v>
      </c>
      <c r="F393" s="153">
        <v>45200</v>
      </c>
      <c r="G393" s="197" t="s">
        <v>573</v>
      </c>
      <c r="H393" s="168"/>
      <c r="I393" s="168" t="s">
        <v>534</v>
      </c>
    </row>
    <row r="394" spans="1:9" x14ac:dyDescent="0.3">
      <c r="A394" s="113" t="s">
        <v>60</v>
      </c>
      <c r="B394" s="113" t="s">
        <v>14</v>
      </c>
      <c r="C394" s="152">
        <v>45196</v>
      </c>
      <c r="D394" s="107">
        <v>0</v>
      </c>
      <c r="E394" s="114" t="s">
        <v>2</v>
      </c>
      <c r="F394" s="152">
        <v>44936</v>
      </c>
      <c r="G394" s="149" t="s">
        <v>283</v>
      </c>
      <c r="H394" s="114"/>
      <c r="I394" s="112" t="s">
        <v>534</v>
      </c>
    </row>
    <row r="395" spans="1:9" x14ac:dyDescent="0.3">
      <c r="A395" s="115" t="s">
        <v>24</v>
      </c>
      <c r="B395" s="115" t="s">
        <v>5</v>
      </c>
      <c r="C395" s="152">
        <v>45200</v>
      </c>
      <c r="D395" s="189">
        <v>5.0000000000000001E-3</v>
      </c>
      <c r="E395" s="117" t="s">
        <v>3</v>
      </c>
      <c r="F395" s="152">
        <v>45383</v>
      </c>
      <c r="G395" s="200" t="s">
        <v>122</v>
      </c>
      <c r="H395" s="114"/>
      <c r="I395" s="112" t="s">
        <v>534</v>
      </c>
    </row>
    <row r="396" spans="1:9" x14ac:dyDescent="0.3">
      <c r="A396" s="115" t="s">
        <v>24</v>
      </c>
      <c r="B396" s="115" t="s">
        <v>5</v>
      </c>
      <c r="C396" s="152">
        <v>45200</v>
      </c>
      <c r="D396" s="189">
        <v>0.01</v>
      </c>
      <c r="E396" s="117" t="s">
        <v>3</v>
      </c>
      <c r="F396" s="152">
        <v>45566</v>
      </c>
      <c r="G396" s="200" t="s">
        <v>122</v>
      </c>
      <c r="H396" s="114"/>
      <c r="I396" s="112" t="s">
        <v>534</v>
      </c>
    </row>
    <row r="397" spans="1:9" x14ac:dyDescent="0.3">
      <c r="A397" s="113" t="s">
        <v>486</v>
      </c>
      <c r="B397" s="113" t="s">
        <v>487</v>
      </c>
      <c r="C397" s="152">
        <v>45216</v>
      </c>
      <c r="D397" s="107">
        <v>1.4999999999999999E-2</v>
      </c>
      <c r="E397" s="114" t="s">
        <v>2</v>
      </c>
      <c r="F397" s="152">
        <v>45217</v>
      </c>
      <c r="G397" s="196" t="s">
        <v>504</v>
      </c>
      <c r="I397" s="112" t="s">
        <v>535</v>
      </c>
    </row>
    <row r="398" spans="1:9" x14ac:dyDescent="0.3">
      <c r="A398" s="123" t="s">
        <v>521</v>
      </c>
      <c r="B398" s="123" t="s">
        <v>522</v>
      </c>
      <c r="C398" s="156">
        <v>45237</v>
      </c>
      <c r="D398" s="174">
        <v>5.0000000000000001E-3</v>
      </c>
      <c r="E398" s="124" t="s">
        <v>2</v>
      </c>
      <c r="F398" s="156">
        <v>45237</v>
      </c>
      <c r="G398" s="202" t="s">
        <v>527</v>
      </c>
      <c r="I398" s="112" t="s">
        <v>535</v>
      </c>
    </row>
    <row r="399" spans="1:9" x14ac:dyDescent="0.3">
      <c r="A399" s="126" t="s">
        <v>418</v>
      </c>
      <c r="B399" s="131" t="s">
        <v>419</v>
      </c>
      <c r="C399" s="158">
        <v>45259</v>
      </c>
      <c r="D399" s="188">
        <v>0.02</v>
      </c>
      <c r="E399" s="130" t="s">
        <v>2</v>
      </c>
      <c r="F399" s="158">
        <v>45259</v>
      </c>
      <c r="G399" s="196" t="s">
        <v>459</v>
      </c>
      <c r="I399" s="112" t="s">
        <v>535</v>
      </c>
    </row>
    <row r="400" spans="1:9" x14ac:dyDescent="0.3">
      <c r="A400" s="113" t="s">
        <v>60</v>
      </c>
      <c r="B400" s="113" t="s">
        <v>14</v>
      </c>
      <c r="C400" s="152">
        <v>45273</v>
      </c>
      <c r="D400" s="107">
        <v>0</v>
      </c>
      <c r="E400" s="114" t="s">
        <v>2</v>
      </c>
      <c r="F400" s="152">
        <v>45292</v>
      </c>
      <c r="G400" s="196" t="s">
        <v>416</v>
      </c>
      <c r="H400" s="114"/>
      <c r="I400" s="112" t="s">
        <v>534</v>
      </c>
    </row>
    <row r="401" spans="1:9" x14ac:dyDescent="0.3">
      <c r="A401" s="166" t="s">
        <v>32</v>
      </c>
      <c r="B401" s="166" t="s">
        <v>12</v>
      </c>
      <c r="C401" s="153">
        <v>45282</v>
      </c>
      <c r="D401" s="187">
        <v>0</v>
      </c>
      <c r="E401" s="167" t="s">
        <v>2</v>
      </c>
      <c r="F401" s="153">
        <v>45292</v>
      </c>
      <c r="G401" s="197" t="s">
        <v>574</v>
      </c>
      <c r="H401" s="168"/>
      <c r="I401" s="168" t="s">
        <v>534</v>
      </c>
    </row>
    <row r="402" spans="1:9" x14ac:dyDescent="0.3">
      <c r="A402" s="133" t="s">
        <v>62</v>
      </c>
      <c r="B402" s="133" t="s">
        <v>43</v>
      </c>
      <c r="C402" s="154">
        <v>45335</v>
      </c>
      <c r="D402" s="145">
        <v>0</v>
      </c>
      <c r="E402" s="133" t="s">
        <v>2</v>
      </c>
      <c r="F402" s="154">
        <v>45335</v>
      </c>
      <c r="G402" s="196" t="s">
        <v>537</v>
      </c>
      <c r="I402" s="133" t="s">
        <v>534</v>
      </c>
    </row>
    <row r="403" spans="1:9" x14ac:dyDescent="0.3">
      <c r="A403" s="126" t="s">
        <v>418</v>
      </c>
      <c r="B403" s="131" t="s">
        <v>419</v>
      </c>
      <c r="C403" s="158">
        <v>45358</v>
      </c>
      <c r="D403" s="188">
        <v>1.7500000000000002E-2</v>
      </c>
      <c r="E403" s="168" t="s">
        <v>6</v>
      </c>
      <c r="F403" s="158">
        <v>45383</v>
      </c>
      <c r="G403" s="196" t="s">
        <v>579</v>
      </c>
      <c r="I403" s="112" t="s">
        <v>535</v>
      </c>
    </row>
    <row r="404" spans="1:9" x14ac:dyDescent="0.3">
      <c r="A404" s="134" t="s">
        <v>61</v>
      </c>
      <c r="B404" s="134" t="s">
        <v>9</v>
      </c>
      <c r="C404" s="154">
        <v>45364</v>
      </c>
      <c r="D404" s="145">
        <v>0.02</v>
      </c>
      <c r="E404" s="134" t="s">
        <v>2</v>
      </c>
      <c r="F404" s="154">
        <v>45364</v>
      </c>
      <c r="G404" s="150" t="s">
        <v>538</v>
      </c>
      <c r="I404" s="133" t="s">
        <v>534</v>
      </c>
    </row>
    <row r="405" spans="1:9" x14ac:dyDescent="0.3">
      <c r="A405" s="135" t="s">
        <v>60</v>
      </c>
      <c r="B405" s="135" t="s">
        <v>14</v>
      </c>
      <c r="C405" s="160">
        <v>45372</v>
      </c>
      <c r="D405" s="193">
        <v>0</v>
      </c>
      <c r="E405" s="135" t="s">
        <v>2</v>
      </c>
      <c r="F405" s="160">
        <v>45383</v>
      </c>
      <c r="G405" s="196" t="s">
        <v>539</v>
      </c>
      <c r="I405" s="133" t="s">
        <v>534</v>
      </c>
    </row>
    <row r="406" spans="1:9" x14ac:dyDescent="0.3">
      <c r="A406" s="166" t="s">
        <v>32</v>
      </c>
      <c r="B406" s="166" t="s">
        <v>12</v>
      </c>
      <c r="C406" s="153">
        <v>45373</v>
      </c>
      <c r="D406" s="187">
        <v>0</v>
      </c>
      <c r="E406" s="167" t="s">
        <v>2</v>
      </c>
      <c r="F406" s="153">
        <v>45383</v>
      </c>
      <c r="G406" s="197" t="s">
        <v>575</v>
      </c>
      <c r="H406" s="168"/>
      <c r="I406" s="168" t="s">
        <v>534</v>
      </c>
    </row>
    <row r="407" spans="1:9" x14ac:dyDescent="0.3">
      <c r="A407" s="136" t="s">
        <v>54</v>
      </c>
      <c r="B407" s="136" t="s">
        <v>7</v>
      </c>
      <c r="C407" s="152">
        <v>45379</v>
      </c>
      <c r="D407" s="189">
        <v>5.0000000000000001E-3</v>
      </c>
      <c r="E407" s="114" t="s">
        <v>2</v>
      </c>
      <c r="F407" s="152">
        <v>45379</v>
      </c>
      <c r="G407" s="199" t="s">
        <v>541</v>
      </c>
      <c r="I407" s="136" t="s">
        <v>534</v>
      </c>
    </row>
    <row r="408" spans="1:9" x14ac:dyDescent="0.3">
      <c r="A408" s="136" t="s">
        <v>24</v>
      </c>
      <c r="B408" s="2" t="s">
        <v>5</v>
      </c>
      <c r="C408" s="152">
        <v>45379</v>
      </c>
      <c r="D408" s="189">
        <v>0.01</v>
      </c>
      <c r="E408" s="136" t="s">
        <v>2</v>
      </c>
      <c r="F408" s="152">
        <v>45566</v>
      </c>
      <c r="G408" s="199" t="s">
        <v>540</v>
      </c>
      <c r="I408" s="112" t="s">
        <v>534</v>
      </c>
    </row>
    <row r="409" spans="1:9" x14ac:dyDescent="0.3">
      <c r="A409" s="113" t="s">
        <v>486</v>
      </c>
      <c r="B409" s="113" t="s">
        <v>487</v>
      </c>
      <c r="C409" s="181">
        <v>45398</v>
      </c>
      <c r="D409" s="107">
        <v>1.4999999999999999E-2</v>
      </c>
      <c r="E409" s="114" t="s">
        <v>2</v>
      </c>
      <c r="F409" s="153">
        <v>45399</v>
      </c>
      <c r="G409" s="196" t="s">
        <v>577</v>
      </c>
      <c r="I409" s="112" t="s">
        <v>535</v>
      </c>
    </row>
    <row r="410" spans="1:9" x14ac:dyDescent="0.3">
      <c r="A410" s="137" t="s">
        <v>49</v>
      </c>
      <c r="B410" s="137" t="s">
        <v>80</v>
      </c>
      <c r="C410" s="152">
        <v>45415</v>
      </c>
      <c r="D410" s="193">
        <v>0.01</v>
      </c>
      <c r="E410" s="137" t="s">
        <v>2</v>
      </c>
      <c r="F410" s="152">
        <v>45415</v>
      </c>
      <c r="G410" s="203" t="s">
        <v>543</v>
      </c>
      <c r="I410" s="137" t="s">
        <v>534</v>
      </c>
    </row>
    <row r="411" spans="1:9" x14ac:dyDescent="0.3">
      <c r="A411" s="142" t="s">
        <v>521</v>
      </c>
      <c r="B411" s="142" t="s">
        <v>522</v>
      </c>
      <c r="C411" s="155">
        <v>45418</v>
      </c>
      <c r="D411" s="192">
        <v>5.0000000000000001E-3</v>
      </c>
      <c r="E411" s="146" t="s">
        <v>2</v>
      </c>
      <c r="F411" s="155">
        <v>45418</v>
      </c>
      <c r="G411" s="202" t="s">
        <v>544</v>
      </c>
      <c r="H411" s="138"/>
      <c r="I411" s="138" t="s">
        <v>535</v>
      </c>
    </row>
    <row r="412" spans="1:9" x14ac:dyDescent="0.3">
      <c r="A412" s="126" t="s">
        <v>418</v>
      </c>
      <c r="B412" s="131" t="s">
        <v>419</v>
      </c>
      <c r="C412" s="158">
        <v>45449</v>
      </c>
      <c r="D412" s="188">
        <v>1.2500000000000001E-2</v>
      </c>
      <c r="E412" s="168" t="s">
        <v>6</v>
      </c>
      <c r="F412" s="158">
        <v>45474</v>
      </c>
      <c r="G412" s="196" t="s">
        <v>578</v>
      </c>
      <c r="I412" s="112" t="s">
        <v>535</v>
      </c>
    </row>
    <row r="413" spans="1:9" x14ac:dyDescent="0.3">
      <c r="A413" s="139" t="s">
        <v>61</v>
      </c>
      <c r="B413" s="139" t="s">
        <v>9</v>
      </c>
      <c r="C413" s="161">
        <v>45462</v>
      </c>
      <c r="D413" s="145">
        <v>0.02</v>
      </c>
      <c r="E413" s="134" t="s">
        <v>2</v>
      </c>
      <c r="F413" s="161">
        <v>45462</v>
      </c>
      <c r="G413" s="151" t="s">
        <v>547</v>
      </c>
      <c r="I413" s="133" t="s">
        <v>534</v>
      </c>
    </row>
    <row r="414" spans="1:9" x14ac:dyDescent="0.3">
      <c r="A414" s="166" t="s">
        <v>32</v>
      </c>
      <c r="B414" s="166" t="s">
        <v>12</v>
      </c>
      <c r="C414" s="153">
        <v>45464</v>
      </c>
      <c r="D414" s="169">
        <v>0</v>
      </c>
      <c r="E414" s="167" t="s">
        <v>2</v>
      </c>
      <c r="F414" s="153">
        <v>45474</v>
      </c>
      <c r="G414" s="172" t="s">
        <v>576</v>
      </c>
      <c r="H414" s="168"/>
      <c r="I414" s="168" t="s">
        <v>534</v>
      </c>
    </row>
    <row r="415" spans="1:9" x14ac:dyDescent="0.3">
      <c r="A415" s="126" t="s">
        <v>464</v>
      </c>
      <c r="B415" s="126" t="s">
        <v>465</v>
      </c>
      <c r="C415" s="157">
        <v>45470</v>
      </c>
      <c r="D415" s="232">
        <v>2.5000000000000001E-2</v>
      </c>
      <c r="E415" s="168" t="s">
        <v>2</v>
      </c>
      <c r="F415" s="157">
        <v>45470</v>
      </c>
      <c r="G415" s="207" t="s">
        <v>580</v>
      </c>
      <c r="I415" s="112" t="s">
        <v>535</v>
      </c>
    </row>
    <row r="416" spans="1:9" x14ac:dyDescent="0.3">
      <c r="A416" s="139" t="s">
        <v>60</v>
      </c>
      <c r="B416" s="139" t="s">
        <v>14</v>
      </c>
      <c r="C416" s="161">
        <v>45471</v>
      </c>
      <c r="D416" s="63">
        <v>0</v>
      </c>
      <c r="E416" s="114" t="s">
        <v>2</v>
      </c>
      <c r="F416" s="160">
        <v>45298</v>
      </c>
      <c r="G416" s="220" t="s">
        <v>546</v>
      </c>
      <c r="I416" s="168" t="s">
        <v>534</v>
      </c>
    </row>
    <row r="417" spans="1:9" x14ac:dyDescent="0.3">
      <c r="A417" s="139" t="s">
        <v>54</v>
      </c>
      <c r="B417" s="139" t="s">
        <v>7</v>
      </c>
      <c r="C417" s="152">
        <v>45471</v>
      </c>
      <c r="D417" s="61">
        <v>5.0000000000000001E-3</v>
      </c>
      <c r="E417" s="114" t="s">
        <v>2</v>
      </c>
      <c r="F417" s="160">
        <v>45474</v>
      </c>
      <c r="G417" s="140" t="s">
        <v>545</v>
      </c>
      <c r="I417" s="136" t="s">
        <v>534</v>
      </c>
    </row>
    <row r="418" spans="1:9" x14ac:dyDescent="0.3">
      <c r="A418" s="143" t="s">
        <v>551</v>
      </c>
      <c r="B418" s="143" t="s">
        <v>552</v>
      </c>
      <c r="C418" s="162">
        <v>45506</v>
      </c>
      <c r="D418" s="144">
        <v>1.4999999999999999E-2</v>
      </c>
      <c r="E418" s="173" t="s">
        <v>2</v>
      </c>
      <c r="F418" s="162">
        <v>45506</v>
      </c>
      <c r="G418" s="111" t="s">
        <v>581</v>
      </c>
      <c r="I418" s="138" t="s">
        <v>535</v>
      </c>
    </row>
    <row r="419" spans="1:9" x14ac:dyDescent="0.3">
      <c r="A419" s="175" t="s">
        <v>61</v>
      </c>
      <c r="B419" s="175" t="s">
        <v>9</v>
      </c>
      <c r="C419" s="176">
        <v>45553</v>
      </c>
      <c r="D419" s="177">
        <v>0.02</v>
      </c>
      <c r="E419" s="175" t="s">
        <v>2</v>
      </c>
      <c r="F419" s="176">
        <v>45553</v>
      </c>
      <c r="G419" s="219" t="s">
        <v>583</v>
      </c>
      <c r="H419" s="175"/>
      <c r="I419" s="175" t="s">
        <v>534</v>
      </c>
    </row>
    <row r="420" spans="1:9" x14ac:dyDescent="0.3">
      <c r="A420" s="175" t="s">
        <v>60</v>
      </c>
      <c r="B420" s="175" t="s">
        <v>14</v>
      </c>
      <c r="C420" s="176">
        <v>45566</v>
      </c>
      <c r="D420" s="177">
        <v>5.0000000000000001E-3</v>
      </c>
      <c r="E420" s="175" t="s">
        <v>3</v>
      </c>
      <c r="F420" s="176">
        <v>45931</v>
      </c>
      <c r="G420" s="178" t="s">
        <v>582</v>
      </c>
      <c r="H420" s="175"/>
      <c r="I420" s="175" t="s">
        <v>534</v>
      </c>
    </row>
    <row r="421" spans="1:9" x14ac:dyDescent="0.3">
      <c r="A421" s="179" t="s">
        <v>49</v>
      </c>
      <c r="B421" s="179" t="s">
        <v>80</v>
      </c>
      <c r="C421" s="182">
        <v>45583</v>
      </c>
      <c r="D421" s="180">
        <v>5.0000000000000001E-3</v>
      </c>
      <c r="E421" s="179" t="s">
        <v>6</v>
      </c>
      <c r="F421" s="183">
        <v>45583</v>
      </c>
      <c r="G421" s="178" t="s">
        <v>584</v>
      </c>
      <c r="H421" s="179"/>
      <c r="I421" s="179" t="s">
        <v>534</v>
      </c>
    </row>
    <row r="422" spans="1:9" x14ac:dyDescent="0.3">
      <c r="A422" s="204" t="s">
        <v>521</v>
      </c>
      <c r="B422" s="204" t="s">
        <v>522</v>
      </c>
      <c r="C422" s="205">
        <v>45615</v>
      </c>
      <c r="D422" s="61">
        <v>5.0000000000000001E-3</v>
      </c>
      <c r="E422" s="204" t="s">
        <v>2</v>
      </c>
      <c r="F422" s="205">
        <v>45615</v>
      </c>
      <c r="G422" s="206" t="s">
        <v>585</v>
      </c>
      <c r="I422" s="138" t="s">
        <v>535</v>
      </c>
    </row>
    <row r="423" spans="1:9" x14ac:dyDescent="0.3">
      <c r="A423" s="213" t="s">
        <v>59</v>
      </c>
      <c r="B423" s="213" t="s">
        <v>42</v>
      </c>
      <c r="C423" s="214">
        <v>45636</v>
      </c>
      <c r="D423" s="215">
        <v>0.01</v>
      </c>
      <c r="E423" s="231" t="s">
        <v>3</v>
      </c>
      <c r="F423" s="214">
        <v>46023</v>
      </c>
      <c r="G423" s="203" t="s">
        <v>594</v>
      </c>
      <c r="H423" s="216"/>
      <c r="I423" s="212" t="s">
        <v>534</v>
      </c>
    </row>
    <row r="424" spans="1:9" x14ac:dyDescent="0.3">
      <c r="A424" s="222" t="s">
        <v>61</v>
      </c>
      <c r="B424" s="222" t="s">
        <v>9</v>
      </c>
      <c r="C424" s="223">
        <v>45728</v>
      </c>
      <c r="D424" s="224">
        <v>0.02</v>
      </c>
      <c r="E424" s="216" t="s">
        <v>2</v>
      </c>
      <c r="F424" s="223">
        <v>45728</v>
      </c>
      <c r="G424" s="178" t="s">
        <v>595</v>
      </c>
      <c r="H424" s="222"/>
      <c r="I424" s="222" t="s">
        <v>534</v>
      </c>
    </row>
    <row r="425" spans="1:9" x14ac:dyDescent="0.3">
      <c r="A425" s="228" t="s">
        <v>57</v>
      </c>
      <c r="B425" s="228" t="s">
        <v>40</v>
      </c>
      <c r="C425" s="223">
        <v>45799</v>
      </c>
      <c r="D425" s="224">
        <v>0.01</v>
      </c>
      <c r="E425" s="229" t="s">
        <v>3</v>
      </c>
      <c r="F425" s="223">
        <v>46167</v>
      </c>
      <c r="G425" s="62" t="s">
        <v>599</v>
      </c>
      <c r="H425" s="222"/>
      <c r="I425" s="112" t="s">
        <v>534</v>
      </c>
    </row>
    <row r="426" spans="1:9" x14ac:dyDescent="0.3">
      <c r="A426" s="225" t="s">
        <v>61</v>
      </c>
      <c r="B426" s="225" t="s">
        <v>9</v>
      </c>
      <c r="C426" s="205">
        <v>45826</v>
      </c>
      <c r="D426" s="61">
        <v>0.02</v>
      </c>
      <c r="E426" s="225" t="s">
        <v>2</v>
      </c>
      <c r="F426" s="205">
        <v>45826</v>
      </c>
      <c r="G426" s="62" t="s">
        <v>583</v>
      </c>
      <c r="I426" s="222" t="s">
        <v>534</v>
      </c>
    </row>
    <row r="427" spans="1:9" x14ac:dyDescent="0.3">
      <c r="A427" s="225" t="s">
        <v>61</v>
      </c>
      <c r="B427" s="225" t="s">
        <v>9</v>
      </c>
      <c r="C427" s="205">
        <v>45917</v>
      </c>
      <c r="D427" s="61">
        <v>0.02</v>
      </c>
      <c r="E427" s="226" t="s">
        <v>2</v>
      </c>
      <c r="F427" s="205">
        <v>45917</v>
      </c>
      <c r="G427" s="62" t="s">
        <v>583</v>
      </c>
      <c r="I427" s="222" t="s">
        <v>534</v>
      </c>
    </row>
    <row r="428" spans="1:9" x14ac:dyDescent="0.3">
      <c r="A428" s="227" t="s">
        <v>597</v>
      </c>
      <c r="B428" s="227" t="s">
        <v>14</v>
      </c>
      <c r="C428" s="205">
        <v>45931</v>
      </c>
      <c r="D428" s="61">
        <v>0.01</v>
      </c>
      <c r="E428" s="227" t="s">
        <v>3</v>
      </c>
      <c r="F428" s="205">
        <v>46296</v>
      </c>
      <c r="G428" s="62" t="s">
        <v>598</v>
      </c>
      <c r="I428" s="222" t="s">
        <v>534</v>
      </c>
    </row>
    <row r="429" spans="1:9" x14ac:dyDescent="0.3">
      <c r="A429" s="235" t="s">
        <v>24</v>
      </c>
      <c r="B429" s="235" t="s">
        <v>5</v>
      </c>
      <c r="C429" s="152">
        <v>45961</v>
      </c>
      <c r="D429" s="61">
        <v>1.2500000000000001E-2</v>
      </c>
      <c r="E429" s="235" t="s">
        <v>3</v>
      </c>
      <c r="F429" s="152">
        <v>46204</v>
      </c>
      <c r="G429" s="62" t="s">
        <v>601</v>
      </c>
      <c r="I429" s="133" t="s">
        <v>534</v>
      </c>
    </row>
    <row r="430" spans="1:9" x14ac:dyDescent="0.3">
      <c r="A430" s="230" t="s">
        <v>61</v>
      </c>
      <c r="B430" s="225" t="s">
        <v>9</v>
      </c>
      <c r="C430" s="205">
        <v>46008</v>
      </c>
      <c r="D430" s="61">
        <v>0.02</v>
      </c>
      <c r="E430" s="226" t="s">
        <v>2</v>
      </c>
      <c r="F430" s="205">
        <v>46008</v>
      </c>
      <c r="G430" s="62" t="s">
        <v>583</v>
      </c>
      <c r="I430" s="222" t="s">
        <v>534</v>
      </c>
    </row>
    <row r="431" spans="1:9" x14ac:dyDescent="0.3">
      <c r="A431" s="233" t="s">
        <v>62</v>
      </c>
      <c r="B431" s="233" t="s">
        <v>43</v>
      </c>
      <c r="C431" s="152">
        <v>46065</v>
      </c>
      <c r="D431" s="145">
        <v>0</v>
      </c>
      <c r="E431" s="133" t="s">
        <v>2</v>
      </c>
      <c r="F431" s="152">
        <v>46065</v>
      </c>
      <c r="G431" s="234" t="s">
        <v>600</v>
      </c>
      <c r="I431" s="133" t="s">
        <v>534</v>
      </c>
    </row>
    <row r="432" spans="1:9" x14ac:dyDescent="0.3">
      <c r="C432" s="2"/>
      <c r="D432" s="2"/>
      <c r="F432" s="2"/>
      <c r="G432" s="2"/>
    </row>
  </sheetData>
  <autoFilter ref="A1:I431" xr:uid="{81FC3B10-1FE5-4D9D-84CA-DD79ACEEF5DD}">
    <sortState xmlns:xlrd2="http://schemas.microsoft.com/office/spreadsheetml/2017/richdata2" ref="A2:I422">
      <sortCondition ref="F1:F422"/>
    </sortState>
  </autoFilter>
  <sortState xmlns:xlrd2="http://schemas.microsoft.com/office/spreadsheetml/2017/richdata2" ref="A2:I423">
    <sortCondition ref="C2:C423"/>
  </sortState>
  <dataValidations count="3">
    <dataValidation allowBlank="1" showInputMessage="1" showErrorMessage="1" errorTitle="Error" error="Please insert date in dd/yy/yyyy format, eg 21/03/2023" promptTitle="Date decision was announced" prompt="Please insert the date in dd/mm/yyyy format" sqref="G254 G271 C273 C359 F369:F370 F366:G366 C365:C378 C392:C413 F420 C419:C422 F424:F427 F430:F431 C433:C1048576 C424:C431" xr:uid="{00000000-0002-0000-0100-000001000000}"/>
    <dataValidation type="decimal" allowBlank="1" showInputMessage="1" showErrorMessage="1" sqref="D2:D33 D311:D358 D274:D302 D360:D364 D368 D414" xr:uid="{54D7A985-713A-4061-A44F-0576941FC459}">
      <formula1>0</formula1>
      <formula2>0.05</formula2>
    </dataValidation>
    <dataValidation allowBlank="1" errorTitle="Error" error="Please insert date in dd/yy/yyyy format, eg 21/03/2023" promptTitle="Date decision was announced" prompt="Please insert the date in dd/mm/yyyy format" sqref="F368 C274:C358 F274:F358 C360:C364 F371 F360:F364 F2:F272 C2:C272 F400:F407 C379:C391 F379:F391 C414:C418 F414:F418 F423 C423" xr:uid="{963A864B-3188-4828-90FC-24D262CBA323}"/>
  </dataValidations>
  <hyperlinks>
    <hyperlink ref="G58" r:id="rId1" xr:uid="{8C12FB59-D1CB-43D4-B8FD-D6737EBC1C4E}"/>
    <hyperlink ref="G33" r:id="rId2" xr:uid="{8B33F8AC-057F-4005-9716-9880D09BB937}"/>
    <hyperlink ref="G97" r:id="rId3" xr:uid="{E8FBD0A9-44B3-42A9-9429-C32A595D4653}"/>
    <hyperlink ref="G145" r:id="rId4" xr:uid="{65A7B400-908A-45C5-B840-7C2DD06BBCAA}"/>
    <hyperlink ref="G214" r:id="rId5" xr:uid="{AC3FC970-4518-49BB-8368-8AF2186FE2C7}"/>
    <hyperlink ref="G328" r:id="rId6" xr:uid="{7448EE44-80E1-4F08-9F69-01033359376A}"/>
    <hyperlink ref="G369" r:id="rId7" xr:uid="{27C33848-F80E-46BE-849D-FD2C502B467D}"/>
    <hyperlink ref="G37" r:id="rId8" xr:uid="{C1D39CE8-48BA-4163-B723-CFF06A24DDE9}"/>
    <hyperlink ref="G27" r:id="rId9" xr:uid="{83733788-9B7A-4AD0-81B6-C7ABCBE2956D}"/>
    <hyperlink ref="G50" r:id="rId10" xr:uid="{4B921CE8-E0F9-4428-867B-D76FDF1BBCFA}"/>
    <hyperlink ref="G70" r:id="rId11" xr:uid="{A55CA895-0F17-4DDC-8CCF-99CE3DEBAAEA}"/>
    <hyperlink ref="G95" r:id="rId12" xr:uid="{95B8B605-4919-4154-9C3B-1FA4FE1AAC41}"/>
    <hyperlink ref="G108" r:id="rId13" xr:uid="{AD62B605-CCA6-4982-85B3-C9C177E25364}"/>
    <hyperlink ref="G116" r:id="rId14" xr:uid="{8CF68CCC-8ED8-43A6-B091-2907B771D212}"/>
    <hyperlink ref="G125" r:id="rId15" xr:uid="{CF0A15AB-6098-4F9D-8893-E3A9A3ECD0EA}"/>
    <hyperlink ref="G129" r:id="rId16" xr:uid="{E98E7061-11A8-4CBA-BCC8-29743827A2B0}"/>
    <hyperlink ref="G134" r:id="rId17" xr:uid="{D8A529C9-0E53-4BE0-AAE1-2FA86327A4AB}"/>
    <hyperlink ref="G146" r:id="rId18" xr:uid="{9BC67980-60E0-432C-8571-2B54DDBE6CE9}"/>
    <hyperlink ref="G152" r:id="rId19" xr:uid="{0D6B63FB-8538-41B2-886A-64ABFD952D7F}"/>
    <hyperlink ref="G159" r:id="rId20" xr:uid="{33A63A18-8518-4973-8981-7E55191CABC4}"/>
    <hyperlink ref="G395" r:id="rId21" xr:uid="{58E37546-5849-4536-84EC-99A7BBEECF9C}"/>
    <hyperlink ref="G396" r:id="rId22" xr:uid="{B7DA6635-DF46-4A69-940D-B7897DC5CACB}"/>
    <hyperlink ref="G303" r:id="rId23" xr:uid="{77F72D02-44B6-4179-AE7B-6A8063246D0E}"/>
    <hyperlink ref="G292" r:id="rId24" xr:uid="{942CA551-563E-4B0B-AB5A-8AF0CCAB4B9B}"/>
    <hyperlink ref="G282" r:id="rId25" xr:uid="{FCD38991-4CD7-405E-9460-FBF28346981E}"/>
    <hyperlink ref="G272" r:id="rId26" xr:uid="{DE7D4C4A-3EC9-496D-81C1-054559188A25}"/>
    <hyperlink ref="G168" r:id="rId27" xr:uid="{7DA6C916-7867-4C18-BD56-0C7B5F16DD19}"/>
    <hyperlink ref="G172" r:id="rId28" xr:uid="{4067CAF5-83A6-4259-B352-B09D2CF177C2}"/>
    <hyperlink ref="G180" r:id="rId29" xr:uid="{E03E15BC-3F02-45FF-ABB0-D0A4F994111D}"/>
    <hyperlink ref="G101" r:id="rId30" xr:uid="{709467AB-0804-4CED-B8ED-8C04135C269A}"/>
    <hyperlink ref="G184" r:id="rId31" xr:uid="{4B09AFC4-108C-4D12-8747-1A9BA354945C}"/>
    <hyperlink ref="G187" r:id="rId32" xr:uid="{3840EA2C-F877-4403-8326-8153372391E8}"/>
    <hyperlink ref="G197" r:id="rId33" xr:uid="{D5C9F4E9-C162-40D9-A6C0-67DD55A6F60B}"/>
    <hyperlink ref="G208" r:id="rId34" xr:uid="{FABC4C9C-2295-41EF-B374-39F80EC696BB}"/>
    <hyperlink ref="G224" r:id="rId35" xr:uid="{277E6ED5-CF1D-4417-826D-E6EE2980B3E3}"/>
    <hyperlink ref="G233" r:id="rId36" xr:uid="{B6425FCF-5FA3-48E5-889C-1FD797625FAE}"/>
    <hyperlink ref="G241" r:id="rId37" xr:uid="{76753C00-4A4A-4470-8DF8-C53C2600D572}"/>
    <hyperlink ref="G100" r:id="rId38" location="ToC1.7.2" xr:uid="{5F20092B-976C-4134-A98E-FA10868A885B}"/>
    <hyperlink ref="G291" r:id="rId39" xr:uid="{6C22FC5C-A74C-4B5C-992F-555EFC6BE2EA}"/>
    <hyperlink ref="G39" r:id="rId40" xr:uid="{0CC39F53-BFAF-42F6-89B4-F0B9E4847949}"/>
    <hyperlink ref="G59" r:id="rId41" xr:uid="{ACDBBE92-1A58-4D6E-8D0D-CAB72F684F1F}"/>
    <hyperlink ref="G72" r:id="rId42" xr:uid="{38E3842F-9E5B-4BA6-9FB6-313F9FD4BDC5}"/>
    <hyperlink ref="G82" r:id="rId43" xr:uid="{E9249A03-A802-409E-B86E-82ABD93E68C0}"/>
    <hyperlink ref="G96" r:id="rId44" xr:uid="{74B6F5C7-AB55-43E1-A025-0AA122929E8F}"/>
    <hyperlink ref="G111" r:id="rId45" xr:uid="{4D265D99-0A00-4A5C-B61E-DA49FC3CDD8E}"/>
    <hyperlink ref="G126" r:id="rId46" xr:uid="{622EBD0D-A7DF-4092-A638-B81AAD70FE1D}"/>
    <hyperlink ref="G136" r:id="rId47" xr:uid="{95ACDD58-C53B-4D32-9D99-67653B31887E}"/>
    <hyperlink ref="G154" r:id="rId48" xr:uid="{01E06ECE-1282-4120-A3EE-8945FB3CDE72}"/>
    <hyperlink ref="G167" r:id="rId49" xr:uid="{56064A7C-4BCB-4A44-B261-9B5C6008F5EA}"/>
    <hyperlink ref="G356" r:id="rId50" xr:uid="{337ACE68-3E29-4825-9EF4-1445997B8BA0}"/>
    <hyperlink ref="G337" r:id="rId51" xr:uid="{C8C61F2F-09D5-4FC5-9950-25B628C21E25}"/>
    <hyperlink ref="G269" r:id="rId52" xr:uid="{591187C7-E258-4147-9920-22A66672513C}"/>
    <hyperlink ref="G225" r:id="rId53" xr:uid="{EF9C17E8-17ED-4DC0-A39D-405C9C64E5AF}"/>
    <hyperlink ref="G212" r:id="rId54" xr:uid="{C14E38D5-139B-4E8F-8C29-1F396E7E2306}"/>
    <hyperlink ref="G193" r:id="rId55" xr:uid="{935D3EBA-FFE4-4E99-A4EB-9605D90020ED}"/>
    <hyperlink ref="G181" r:id="rId56" xr:uid="{EE39D8A0-F142-4562-AE31-0CC44FE3F3E3}"/>
    <hyperlink ref="G31" r:id="rId57" xr:uid="{0064D79A-711D-430B-A3F9-0B82263AA400}"/>
    <hyperlink ref="G92" r:id="rId58" xr:uid="{EFC52A6F-7338-4B5E-97E5-940A6A18FFC1}"/>
    <hyperlink ref="G155" r:id="rId59" xr:uid="{957103C4-4E05-4E3A-A26C-60B889E3BBB8}"/>
    <hyperlink ref="G209" r:id="rId60" xr:uid="{10B5AEF4-8A92-4CC3-B2CE-BD01E565D3AC}"/>
    <hyperlink ref="G234" r:id="rId61" xr:uid="{089AED54-522C-423F-B833-4546358CB3B7}"/>
    <hyperlink ref="G255" r:id="rId62" xr:uid="{9106395D-756C-49CC-A179-BA1F288B81C2}"/>
    <hyperlink ref="G273" r:id="rId63" xr:uid="{C74B5EC2-241C-46E9-884A-BF53334CFEEB}"/>
    <hyperlink ref="G334" r:id="rId64" xr:uid="{887E2FD0-9F42-409B-B839-DC7C86E8F997}"/>
    <hyperlink ref="G13" r:id="rId65" xr:uid="{6AF02AF9-4D23-4999-8B7A-2A84290C1824}"/>
    <hyperlink ref="G44" r:id="rId66" xr:uid="{8A292610-CD05-427C-8573-3217FAAED2B8}"/>
    <hyperlink ref="G98" r:id="rId67" xr:uid="{259EB138-DC7D-453F-8674-27D906235CB7}"/>
    <hyperlink ref="G156" r:id="rId68" xr:uid="{B118C117-A850-4CE6-A96F-ABF7A894C5C8}"/>
    <hyperlink ref="G226" r:id="rId69" xr:uid="{4133C657-E3D5-4F3C-88DF-384492ED6F09}"/>
    <hyperlink ref="G235" r:id="rId70" xr:uid="{BA9C470C-5805-4854-8F05-8AF2BFE6EE0C}"/>
    <hyperlink ref="G246" r:id="rId71" xr:uid="{B2560A75-40A1-4441-9037-B60F40BAFE8E}"/>
    <hyperlink ref="G258" r:id="rId72" xr:uid="{F6C5DF01-8568-4031-BC94-3FDC1D7E94CE}"/>
    <hyperlink ref="G263" r:id="rId73" xr:uid="{E570B43F-37DC-44F6-8E8D-6FB8766C6026}"/>
    <hyperlink ref="G320" r:id="rId74" xr:uid="{DB7FF4F1-6457-4E3B-BBF6-27674B10374F}"/>
    <hyperlink ref="G372" r:id="rId75" xr:uid="{7D17E87D-D75A-4AB3-8B8B-E23F25A0EE6B}"/>
    <hyperlink ref="G14" r:id="rId76" xr:uid="{A40E4D60-D52C-4DFA-B120-6EC4A6147DAA}"/>
    <hyperlink ref="G18" r:id="rId77" xr:uid="{1A9C0E23-62AB-429C-93F6-F7C22B304B06}"/>
    <hyperlink ref="G60" r:id="rId78" xr:uid="{FFD502C3-A6B6-41CD-9C28-D507622BBAD5}"/>
    <hyperlink ref="G112" r:id="rId79" xr:uid="{123D84C2-FF4A-4C2F-838C-AC0DCCC3AF5D}"/>
    <hyperlink ref="G169" r:id="rId80" xr:uid="{466E2296-5A68-4677-830B-1D1D593D510D}"/>
    <hyperlink ref="G41" r:id="rId81" xr:uid="{0C3F4894-DD77-483F-B506-931EA391AC56}"/>
    <hyperlink ref="G64" r:id="rId82" xr:uid="{A2C285CD-B6AF-4EA3-AC30-A0B528BB2553}"/>
    <hyperlink ref="G114" r:id="rId83" xr:uid="{7BE03D75-9693-4F5E-AC67-4C5DD8344A3C}"/>
    <hyperlink ref="G138" r:id="rId84" xr:uid="{A7322292-C1B2-4BE6-98A7-33D409627C2C}"/>
    <hyperlink ref="G170" r:id="rId85" xr:uid="{CFC5BEA0-EC01-4F3D-B461-D69F45ACD208}"/>
    <hyperlink ref="G196" r:id="rId86" xr:uid="{3F4D3F8E-D7B0-42FE-9997-B60E6C4B5979}"/>
    <hyperlink ref="G227" r:id="rId87" xr:uid="{35394777-D488-4B8F-8518-A88784F7445C}"/>
    <hyperlink ref="G56" r:id="rId88" xr:uid="{93225B63-2013-4E1C-B139-113CA221AC85}"/>
    <hyperlink ref="G57" r:id="rId89" xr:uid="{FE65F37E-40BB-45C1-A0C5-6EA6B18D9238}"/>
    <hyperlink ref="G383" r:id="rId90" xr:uid="{6DADCB39-58AC-4345-8570-F50B2691FE1D}"/>
    <hyperlink ref="G29" r:id="rId91" xr:uid="{E12BB1B6-D398-4D2B-82AB-68F4D209F3B0}"/>
    <hyperlink ref="G53" r:id="rId92" xr:uid="{CB265B8B-F988-41DC-8345-F855C1EF8B28}"/>
    <hyperlink ref="G71" r:id="rId93" xr:uid="{A5EF9DC9-211A-464D-A4F5-2BA95F0B4447}"/>
    <hyperlink ref="G79" r:id="rId94" xr:uid="{B7B3D8E8-CA6F-4944-804D-F75C930FA980}"/>
    <hyperlink ref="G93" r:id="rId95" xr:uid="{7FA98BAB-27F2-462D-8469-8F0E4D3245C3}"/>
    <hyperlink ref="G107" r:id="rId96" xr:uid="{7F09A62B-21AE-4BFD-AF54-73146311781E}"/>
    <hyperlink ref="G122" r:id="rId97" xr:uid="{411DB5CD-1708-41A0-A393-4E57CB542A83}"/>
    <hyperlink ref="G133" r:id="rId98" xr:uid="{C7E57DC7-8AFE-4B72-B75F-300637EDC1F3}"/>
    <hyperlink ref="G153" r:id="rId99" xr:uid="{25224A3D-DA40-4A0A-ADCF-26AC5C41F1F2}"/>
    <hyperlink ref="G166" r:id="rId100" xr:uid="{7CF26B06-E0E2-4589-96A7-08C99F208FFD}"/>
    <hyperlink ref="G177" r:id="rId101" xr:uid="{CCA1819C-BE5A-40CE-AB1C-59ED3D03EC0E}"/>
    <hyperlink ref="G190" r:id="rId102" xr:uid="{930BDCA3-595A-4562-8A1D-FD6A90F710EC}"/>
    <hyperlink ref="G211" r:id="rId103" xr:uid="{2F63E02D-3BB2-4196-8DC9-AB153F5A3082}"/>
    <hyperlink ref="G222" r:id="rId104" xr:uid="{B63D2A70-F2BC-49EE-BCEC-D0A068116A8D}"/>
    <hyperlink ref="G245" r:id="rId105" xr:uid="{0188B658-76A8-4DE0-A9B4-1C11E006AC41}"/>
    <hyperlink ref="G257" r:id="rId106" xr:uid="{44168428-A8D8-4A66-BF5A-13CFCB174962}"/>
    <hyperlink ref="G275" r:id="rId107" xr:uid="{CDBC3371-5D68-4E62-B305-D9836A4BD245}"/>
    <hyperlink ref="G284" r:id="rId108" xr:uid="{7005F32B-636D-49F2-9AD5-06D1688EAEDF}"/>
    <hyperlink ref="G294" r:id="rId109" xr:uid="{3EEEC4C5-DA58-44D0-B93F-AAEE618E273E}"/>
    <hyperlink ref="G304" r:id="rId110" xr:uid="{4CFFA182-22D7-4FF0-9E75-32720554E8AD}"/>
    <hyperlink ref="G310" r:id="rId111" xr:uid="{CCB728C0-5A25-4ADE-99C9-719B05955A4A}"/>
    <hyperlink ref="G318" r:id="rId112" xr:uid="{76B4206E-DA49-4AD3-9BBA-570956103355}"/>
    <hyperlink ref="G341" r:id="rId113" xr:uid="{D03F97A2-C069-46AA-95E2-39B53AACF3C2}"/>
    <hyperlink ref="G352" r:id="rId114" xr:uid="{F97B125F-2A8F-4719-BA55-6B3E849DFAA8}"/>
    <hyperlink ref="G360" r:id="rId115" xr:uid="{5B484FF0-166A-4F5B-8C5C-1DE282AEA1CE}"/>
    <hyperlink ref="G377" r:id="rId116" xr:uid="{6E2BEE86-EA69-4F5C-8822-1942956F6F9A}"/>
    <hyperlink ref="G389" r:id="rId117" xr:uid="{E71D7C76-6DD9-4C0D-B50E-214FC1BE3725}"/>
    <hyperlink ref="G61" r:id="rId118" xr:uid="{599B6D81-BC62-4494-ACA5-AA4C66677A15}"/>
    <hyperlink ref="G174" r:id="rId119" xr:uid="{923E3032-FE06-4DC3-96FC-502657B5ED0D}"/>
    <hyperlink ref="G194" r:id="rId120" xr:uid="{6B0292AD-D605-41B3-A3BE-4B4DD8202B47}"/>
    <hyperlink ref="G202" r:id="rId121" xr:uid="{048A74FB-3995-4A1E-A1C8-8F2E6003F19C}"/>
    <hyperlink ref="G218" r:id="rId122" xr:uid="{B3208579-A844-4F6A-A646-DAFB04B4BB01}"/>
    <hyperlink ref="G345" r:id="rId123" xr:uid="{F1F9B1C2-F54C-4813-BD9B-937B90F1AE00}"/>
    <hyperlink ref="G384" r:id="rId124" xr:uid="{93D1BEEC-D0A1-41FD-98BB-BF1CECDA4558}"/>
    <hyperlink ref="G2" r:id="rId125" xr:uid="{C73DCA6D-1D49-4079-BFB6-00916B375C8F}"/>
    <hyperlink ref="G3" r:id="rId126" xr:uid="{14684CBB-5696-4221-A70D-038B8E08E855}"/>
    <hyperlink ref="G265" r:id="rId127" xr:uid="{0304D72B-7FE4-48F5-9E4E-73A6FF9B3084}"/>
    <hyperlink ref="G217" r:id="rId128" xr:uid="{033E63F8-65FD-4EDF-A344-014C53C94B8A}"/>
    <hyperlink ref="G143" r:id="rId129" xr:uid="{23432E18-124E-4F9F-B71B-FBA2476A3725}"/>
    <hyperlink ref="G314" r:id="rId130" xr:uid="{F3FF44D0-A1F3-4EAD-BB1E-0B74D0A24E7C}"/>
    <hyperlink ref="G336" r:id="rId131" xr:uid="{A723ACCD-EAF3-477F-A09D-3B6F1BF4C48E}"/>
    <hyperlink ref="G42" r:id="rId132" xr:uid="{13C6D006-C8B3-4F75-925A-419C6C0BB493}"/>
    <hyperlink ref="G47" r:id="rId133" xr:uid="{E96111B4-1BFB-443E-B816-A9C5C85A831D}"/>
    <hyperlink ref="G65" r:id="rId134" xr:uid="{2658CCBC-C11B-43A8-9529-461CE31BCA38}"/>
    <hyperlink ref="G80" r:id="rId135" xr:uid="{C8AA0D51-7834-4B75-864E-5955B6BD86A6}"/>
    <hyperlink ref="G94" r:id="rId136" xr:uid="{05A73846-EBFB-4961-810A-C9D90A5C34A9}"/>
    <hyperlink ref="G109" r:id="rId137" xr:uid="{E1E1A7BC-DE2D-42AB-BA4B-E904181B25A0}"/>
    <hyperlink ref="G123" r:id="rId138" xr:uid="{08E21DD4-DD24-4B8C-8C45-36F548170658}"/>
    <hyperlink ref="G137" r:id="rId139" xr:uid="{D8644FA7-B9A1-44AE-AF03-5DAD9FB019D6}"/>
    <hyperlink ref="G151" r:id="rId140" xr:uid="{C7C890D4-42B2-4EB9-8854-77B4E994650B}"/>
    <hyperlink ref="G182" r:id="rId141" xr:uid="{3A37B1B2-41DD-4EF2-9086-EF6C432102E6}"/>
    <hyperlink ref="G192" r:id="rId142" xr:uid="{0ABB952E-CA02-4B3E-8FFD-D36215CF8007}"/>
    <hyperlink ref="G207" r:id="rId143" xr:uid="{5EB89B5C-68A6-48F4-83C3-1955CB71A7B9}"/>
    <hyperlink ref="G238" r:id="rId144" xr:uid="{0EAF7859-E484-42C5-8F89-310C31DB1699}"/>
    <hyperlink ref="G252" r:id="rId145" xr:uid="{7E8B1216-B888-4239-8860-3B5A591B9CFB}"/>
    <hyperlink ref="G279" r:id="rId146" xr:uid="{3ADD7E65-88D5-4DEA-B030-71AF0335C391}"/>
    <hyperlink ref="G287" r:id="rId147" xr:uid="{B2EA7AE3-C71F-4CB4-9E8C-9E2E6FF782F1}"/>
    <hyperlink ref="G300" r:id="rId148" xr:uid="{2567BE38-A35D-4948-9A36-5C120D9CEAF0}"/>
    <hyperlink ref="G307" r:id="rId149" xr:uid="{19ED2BD8-8637-430F-81B7-6D51EEC143AA}"/>
    <hyperlink ref="G316" r:id="rId150" xr:uid="{5DC03B14-23D4-444C-92F2-84C733728396}"/>
    <hyperlink ref="G43" r:id="rId151" xr:uid="{86082482-CE4A-449F-AF48-EEB06BBBACB5}"/>
    <hyperlink ref="G28" r:id="rId152" xr:uid="{00081E73-F6CF-4547-ACDF-85751F4C40B3}"/>
    <hyperlink ref="G86" r:id="rId153" xr:uid="{536C24AF-58C3-4347-8FC9-1EDE62A33350}"/>
    <hyperlink ref="G142" r:id="rId154" xr:uid="{4EA580A0-3467-4F2B-AA64-B41E960B7666}"/>
    <hyperlink ref="G198" r:id="rId155" xr:uid="{54A12A76-D247-426B-B45A-7A6805D687C5}"/>
    <hyperlink ref="G298" r:id="rId156" xr:uid="{2BA3BF3F-689E-44B0-ADC4-3A7289A70F7B}"/>
    <hyperlink ref="G26" r:id="rId157" xr:uid="{C7EF35A3-5D7B-46A4-9512-5BEED406C072}"/>
    <hyperlink ref="G113" r:id="rId158" xr:uid="{61CAF1CC-BEA2-4E54-AC06-6ECEB4989B80}"/>
    <hyperlink ref="G141" r:id="rId159" xr:uid="{5F658633-A628-405D-99CE-8A9F10DB89CF}"/>
    <hyperlink ref="G200" r:id="rId160" xr:uid="{3020B126-2726-4681-9E1B-C7AB5DEA3D29}"/>
    <hyperlink ref="G38" r:id="rId161" xr:uid="{90FA626A-7B29-4413-BD61-8FC3B94D5DC6}"/>
    <hyperlink ref="G51" r:id="rId162" xr:uid="{D78C0BEC-C3F7-487A-BC8B-600C623AAB71}"/>
    <hyperlink ref="G69" r:id="rId163" xr:uid="{9FE27A10-460B-4CBB-8F7E-316478C67125}"/>
    <hyperlink ref="G81" r:id="rId164" xr:uid="{905AEA50-0A7B-4A78-A246-5BE9A672F55C}"/>
    <hyperlink ref="G89" r:id="rId165" xr:uid="{DCD20D1E-8773-4095-BA14-ACBC111DCF3A}"/>
    <hyperlink ref="G105" r:id="rId166" xr:uid="{D68A881F-1AC5-45ED-AB17-AC052F94C104}"/>
    <hyperlink ref="G121" r:id="rId167" xr:uid="{754F5844-BF29-4352-B962-269281E0B0D7}"/>
    <hyperlink ref="G132" r:id="rId168" xr:uid="{9CC96FCC-30E0-4C4E-950A-30A1574F876C}"/>
    <hyperlink ref="G148" r:id="rId169" xr:uid="{802D4CE4-0947-469E-900E-F6D4CAC9CD9C}"/>
    <hyperlink ref="G164" r:id="rId170" xr:uid="{6EA74E23-C4D7-48E7-9D4D-5410395F434A}"/>
    <hyperlink ref="G173" r:id="rId171" xr:uid="{C0700888-F496-49B5-9A25-F5813D0DD483}"/>
    <hyperlink ref="G189" r:id="rId172" xr:uid="{45F5F841-48B0-4E57-A750-46675C0E57F6}"/>
    <hyperlink ref="G205" r:id="rId173" xr:uid="{70FA82E2-3BCE-4A79-A2AE-31DBF82FB194}"/>
    <hyperlink ref="G221" r:id="rId174" xr:uid="{FF4114EA-6EE8-40D7-A38A-9BA0188D540A}"/>
    <hyperlink ref="G230" r:id="rId175" xr:uid="{F84AC384-F2A2-40C8-8633-B3348B8FFD33}"/>
    <hyperlink ref="G244" r:id="rId176" xr:uid="{8366F573-2682-4CE0-869F-0B902EC485A4}"/>
    <hyperlink ref="G253" r:id="rId177" xr:uid="{538E02DC-0CCD-414D-B633-44B8E7786932}"/>
    <hyperlink ref="G274" r:id="rId178" xr:uid="{819DF686-2D58-436A-A233-DE72A991DFFB}"/>
    <hyperlink ref="G276" r:id="rId179" xr:uid="{0920BC6E-3F10-48FA-A4E1-2F95FAE02363}"/>
    <hyperlink ref="G283" r:id="rId180" xr:uid="{BDDBFA52-D4E3-4945-A403-923214AC3BEB}"/>
    <hyperlink ref="G285" r:id="rId181" xr:uid="{C6EA026B-857B-4006-BE8D-A99C444A3F1E}"/>
    <hyperlink ref="G290" r:id="rId182" xr:uid="{6CA3A12F-2765-4EC5-8760-EEA3A1F44707}"/>
    <hyperlink ref="G302" r:id="rId183" xr:uid="{EE25E011-BAFB-4573-A062-3256829C9B0E}"/>
    <hyperlink ref="G308" r:id="rId184" xr:uid="{89514E12-BE1F-436B-A9F5-9AC2D4A6C715}"/>
    <hyperlink ref="G323" r:id="rId185" xr:uid="{02EE80D1-0025-4E2B-ABC3-87A43EC90DFB}"/>
    <hyperlink ref="G339" r:id="rId186" location="xabd7" xr:uid="{7AEB71D4-CE9A-4988-BC8F-69C47BB4B265}"/>
    <hyperlink ref="G351" r:id="rId187" xr:uid="{8FCD1A8D-5B8A-47FE-ACB5-F579588E9BA4}"/>
    <hyperlink ref="G358" r:id="rId188" xr:uid="{267473C6-2DF6-4151-9613-89DAE7D55739}"/>
    <hyperlink ref="G366" r:id="rId189" xr:uid="{02F9A778-E4C8-4DCD-B051-30BF51BEFE88}"/>
    <hyperlink ref="G376" r:id="rId190" xr:uid="{206F3503-40E8-467F-9ECD-386C7F35E787}"/>
    <hyperlink ref="G388" r:id="rId191" xr:uid="{DDFD142D-22DD-4418-A6B9-B47BBDAA485C}"/>
    <hyperlink ref="G394" r:id="rId192" xr:uid="{76AE49D4-5C21-43AE-914D-66953BF94E49}"/>
    <hyperlink ref="G46" r:id="rId193" xr:uid="{F1D2FF00-0D39-4578-97A4-8F364F53BAB8}"/>
    <hyperlink ref="G99" r:id="rId194" xr:uid="{1A8215FA-866F-498C-B843-1CD1F6054616}"/>
    <hyperlink ref="G157" r:id="rId195" xr:uid="{60CA1986-1D78-4AE0-A7AE-8C515E3171D2}"/>
    <hyperlink ref="G215" r:id="rId196" xr:uid="{EA924144-E7E5-452C-9B47-C7E46BF5566E}"/>
    <hyperlink ref="G259" r:id="rId197" xr:uid="{F6FCC167-838E-48F0-99C7-355E37DDBB39}"/>
    <hyperlink ref="G373" r:id="rId198" xr:uid="{0147D6F4-4261-4A4D-8255-9674B9791898}"/>
    <hyperlink ref="G36" r:id="rId199" xr:uid="{3A447D5A-C500-4223-9C85-DF09B23F05A6}"/>
    <hyperlink ref="G83" r:id="rId200" xr:uid="{6C926BFC-537E-4182-8BB1-CF002E34A6F5}"/>
    <hyperlink ref="G32" r:id="rId201" xr:uid="{20BF7166-5A86-42A6-BFDE-ACC96D68EC66}"/>
    <hyperlink ref="G62" r:id="rId202" xr:uid="{E4C84A7D-1AF8-4A2C-8990-2589B5F1E22E}"/>
    <hyperlink ref="G74" r:id="rId203" xr:uid="{971E2646-16F3-47F5-ADCF-0B621BE199F4}"/>
    <hyperlink ref="G84" r:id="rId204" xr:uid="{4F01243F-27C1-4E3A-9730-07CD3A461A2C}"/>
    <hyperlink ref="G104" r:id="rId205" xr:uid="{C9FA91B5-E8CC-491C-AF04-62CF7B943E0D}"/>
    <hyperlink ref="G117" r:id="rId206" xr:uid="{6989BBFB-D477-4137-A724-F561F1368336}"/>
    <hyperlink ref="G127" r:id="rId207" xr:uid="{3AB5724E-F6E4-4BFE-8929-0424AA8873C4}"/>
    <hyperlink ref="G139" r:id="rId208" xr:uid="{F05C26F9-86AB-4617-9EBB-7034C9C1996C}"/>
    <hyperlink ref="G158" r:id="rId209" xr:uid="{BF3C3B29-E215-486D-9AD2-55A2157F2E9A}"/>
    <hyperlink ref="G5" r:id="rId210" xr:uid="{D2BE62D5-D401-447F-80F2-C2B3AE73D209}"/>
    <hyperlink ref="G7" r:id="rId211" xr:uid="{16270797-6329-402A-AD44-F9B29CDB7CA9}"/>
    <hyperlink ref="G10" r:id="rId212" xr:uid="{38A6F231-09E1-4E76-B213-4826FFEF2C61}"/>
    <hyperlink ref="G17" r:id="rId213" xr:uid="{3215823B-ED9A-4501-8A0A-865B6D6AADC8}"/>
    <hyperlink ref="G22" r:id="rId214" xr:uid="{B4E81DCF-3C4A-4273-8657-4263CF79BFEB}"/>
    <hyperlink ref="G24" r:id="rId215" xr:uid="{64F67BFA-74B4-4414-97FA-D3E601E2CFBA}"/>
    <hyperlink ref="G35" r:id="rId216" xr:uid="{C2505816-903B-4F74-89B6-644BC3A6BF1C}"/>
    <hyperlink ref="G49" r:id="rId217" xr:uid="{6EE18EF5-6503-4AA9-BC4A-3ACA3309E2E6}"/>
    <hyperlink ref="G67" r:id="rId218" xr:uid="{7CEBDBA9-34BB-428B-8650-A19C6E7C4E32}"/>
    <hyperlink ref="G77" r:id="rId219" xr:uid="{14B0DB42-4030-4769-81B7-84646E692524}"/>
    <hyperlink ref="G90" r:id="rId220" xr:uid="{687A52FF-B91B-46CA-84FA-793205C5941D}"/>
    <hyperlink ref="G102" r:id="rId221" xr:uid="{F726DE92-22B5-410A-8A65-50A39E06BDFA}"/>
    <hyperlink ref="G119" r:id="rId222" xr:uid="{C5103CCF-0D1D-4A4A-B874-6634E7CE1943}"/>
    <hyperlink ref="G130" r:id="rId223" xr:uid="{530DF005-2A15-4B9F-81E6-BDF36F48BE73}"/>
    <hyperlink ref="G147" r:id="rId224" xr:uid="{3F696E0C-DA0C-475D-8E27-9B86B0EAF0A2}"/>
    <hyperlink ref="G162" r:id="rId225" xr:uid="{96A5B46F-2CFA-404C-8534-B3A88BFBC512}"/>
    <hyperlink ref="G175" r:id="rId226" xr:uid="{8A99051C-63B2-41A2-979D-9EF104C6ED87}"/>
    <hyperlink ref="G186" r:id="rId227" xr:uid="{63EEFE2B-444E-4340-BD13-1D02DA7A4C6C}"/>
    <hyperlink ref="G204" r:id="rId228" xr:uid="{AACA134D-3DD4-4CD1-B1E0-F1A81253C42F}"/>
    <hyperlink ref="G331" r:id="rId229" xr:uid="{D301C0FE-FAC8-4B6E-AAF8-2E47B4690FF0}"/>
    <hyperlink ref="G349" r:id="rId230" xr:uid="{5EF43772-518D-4513-8CC2-1F59405BD08D}"/>
    <hyperlink ref="G357" r:id="rId231" xr:uid="{294CFA3E-17C0-4D06-B07E-3ABD4109FA0A}"/>
    <hyperlink ref="G367" r:id="rId232" xr:uid="{701906E1-03BE-46DC-BE66-F2DD7F8104EC}"/>
    <hyperlink ref="G370" r:id="rId233" xr:uid="{4F501772-5777-4E96-A4C7-9CA6F98B18D5}"/>
    <hyperlink ref="G381" r:id="rId234" xr:uid="{B829FCB1-F55B-4F7D-ABFA-870F8158C6C1}"/>
    <hyperlink ref="G391" r:id="rId235" xr:uid="{DD0C8A75-86B7-49CC-BB4A-91B4B78526AC}"/>
    <hyperlink ref="G251" r:id="rId236" xr:uid="{BD4BB870-ECDD-40E0-8248-2BBC48BDCE69}"/>
    <hyperlink ref="G85" r:id="rId237" display="http://www.bi.go.id/id/ruang-media/siaran-pers/Pages/sp_189516.aspx" xr:uid="{EB59B654-107E-418A-95CE-7B2B909E5121}"/>
    <hyperlink ref="G228" r:id="rId238" xr:uid="{A608BA8D-ECA3-44F5-8317-960BDAD6419C}"/>
    <hyperlink ref="G277" r:id="rId239" xr:uid="{DEBC0E27-3EF5-43B7-95E3-A2EF7347AF6E}"/>
    <hyperlink ref="G295" r:id="rId240" xr:uid="{08D01D63-FF5A-4DA9-B723-C123B71E361D}"/>
    <hyperlink ref="G312" r:id="rId241" xr:uid="{68DDEF6E-FCE8-442F-8741-EB21531076EF}"/>
    <hyperlink ref="G326" r:id="rId242" xr:uid="{1E4C27A4-5021-4D17-8860-2AC7668D0446}"/>
    <hyperlink ref="G342" r:id="rId243" xr:uid="{58A26AD6-B991-4BA9-BFF1-23CAF2B12E7C}"/>
    <hyperlink ref="G361" r:id="rId244" xr:uid="{42FC8C42-0D4B-4BDE-90B2-C79F86A1F63B}"/>
    <hyperlink ref="G378" r:id="rId245" xr:uid="{095FA4C4-F90F-433A-973C-CD5D2C9658AE}"/>
    <hyperlink ref="G231" r:id="rId246" xr:uid="{C01DEC11-036A-44D1-88C3-702D98C59312}"/>
    <hyperlink ref="G266" r:id="rId247" xr:uid="{98734347-E8F9-4DA9-ADE6-2DFB4CFAA625}"/>
    <hyperlink ref="G9" r:id="rId248" display="https://www.fi.se/sv/publicerat/nyheter/2014/beslut-om-kontracykliskt-buffertvarde-/" xr:uid="{8AF9B482-AF84-457D-95F6-DFC36A14ABFF}"/>
    <hyperlink ref="G324" r:id="rId249" xr:uid="{779278BB-7887-4ECA-9E0C-9324558A0406}"/>
    <hyperlink ref="G348" r:id="rId250" xr:uid="{98BBF164-9565-4F3A-90B3-40D0270516E8}"/>
    <hyperlink ref="G21" r:id="rId251" xr:uid="{C868615F-8266-47CC-93E7-C318777B24D7}"/>
    <hyperlink ref="G45" r:id="rId252" xr:uid="{6380FE2C-C7D6-4E34-8F1F-FBFAFEC3A134}"/>
    <hyperlink ref="G185" r:id="rId253" xr:uid="{03B26C0F-2F68-4CA5-A36E-9C0FD0C3DAA2}"/>
    <hyperlink ref="G329" r:id="rId254" xr:uid="{E0AD9B56-27FE-47CB-994F-1599A736BE8E}"/>
    <hyperlink ref="G353" r:id="rId255" xr:uid="{FA54AA83-B987-4AF2-BB84-5148F1C94957}"/>
    <hyperlink ref="G16" r:id="rId256" xr:uid="{FB23ACFB-3744-4B97-A7CC-E7E705BEBDC4}"/>
    <hyperlink ref="G54" r:id="rId257" xr:uid="{96E927C9-A721-434C-AEB7-C3024E353C1F}"/>
    <hyperlink ref="G124" r:id="rId258" xr:uid="{14E7A2A8-A459-43E7-A74F-BCEB07F8F782}"/>
    <hyperlink ref="G237" r:id="rId259" xr:uid="{36F8A0B5-4DEB-439E-8959-A90845E673AF}"/>
    <hyperlink ref="G163" r:id="rId260" xr:uid="{B4A8CC02-4BCA-4027-9D84-A29373CD3659}"/>
    <hyperlink ref="G179" r:id="rId261" xr:uid="{75D45F6F-1D50-4278-B248-0282B15912A7}"/>
    <hyperlink ref="G195" r:id="rId262" xr:uid="{18E6D698-B894-4D63-BFA5-39090395B460}"/>
    <hyperlink ref="G199" r:id="rId263" xr:uid="{92382B81-3AD1-490B-869D-FCF94F015324}"/>
    <hyperlink ref="G216" r:id="rId264" xr:uid="{BC0044DF-36A0-48DF-84A6-E970A4354BAC}"/>
    <hyperlink ref="G4" r:id="rId265" xr:uid="{62867868-9953-42D0-B50A-1E92FB7CD19B}"/>
    <hyperlink ref="G248" r:id="rId266" xr:uid="{2800177A-5667-419A-9014-CAFE2798A39E}"/>
    <hyperlink ref="G262" r:id="rId267" xr:uid="{003CEF34-A7F6-404D-956E-3D0C37840FCF}"/>
    <hyperlink ref="G254" r:id="rId268" xr:uid="{35B1E480-D16E-4E79-8909-661E7627D49C}"/>
    <hyperlink ref="G73" r:id="rId269" xr:uid="{05502445-79A2-452B-893F-75E6FCE6B850}"/>
    <hyperlink ref="G140" r:id="rId270" xr:uid="{D50A0E0D-D293-4280-A18A-076C17E2EA60}"/>
    <hyperlink ref="G400" r:id="rId271" xr:uid="{AE9901D2-C4D0-4858-993C-A1B9C66577FF}"/>
    <hyperlink ref="G261" r:id="rId272" xr:uid="{DBFE9382-C5B2-4D54-ADB2-1D0AFB32FD61}"/>
    <hyperlink ref="G171" r:id="rId273" xr:uid="{50F7CBD7-0568-4DE4-9571-70AA35807480}"/>
    <hyperlink ref="G385" r:id="rId274" xr:uid="{0C57BC99-A5D7-464F-A126-ECE0F004CF2C}"/>
    <hyperlink ref="G239" r:id="rId275" xr:uid="{E20F4CB2-2C6E-4C73-AB70-998756F00BA0}"/>
    <hyperlink ref="G249" r:id="rId276" xr:uid="{E6BD6144-48AA-4BBE-A265-3C8B1153EBED}"/>
    <hyperlink ref="G311" r:id="rId277" xr:uid="{BBD91EC8-6553-49B6-AE02-0E30D9BCC1B1}"/>
    <hyperlink ref="G325" r:id="rId278" xr:uid="{9BD890A2-95CC-4EF4-B8F5-B7A494E7FAEA}"/>
    <hyperlink ref="G333" r:id="rId279" xr:uid="{327D4E6B-0E94-411B-9056-F9AA413214FD}"/>
    <hyperlink ref="G354" r:id="rId280" xr:uid="{5AC0F2DD-B1AF-4AF7-9636-96C169D92522}"/>
    <hyperlink ref="G379" r:id="rId281" xr:uid="{408E5270-7019-4873-86FA-D524F9DCD52C}"/>
    <hyperlink ref="G390" r:id="rId282" xr:uid="{4E53B272-2657-4E32-AC82-CDCE038A9BD7}"/>
    <hyperlink ref="G319" r:id="rId283" xr:uid="{A84B88B4-6BEB-4E4F-A471-7922023F512F}"/>
    <hyperlink ref="G397" r:id="rId284" xr:uid="{0A031CF6-A83B-43AC-9C02-17FCACFD32E1}"/>
    <hyperlink ref="G203" r:id="rId285" xr:uid="{437B104A-4FF8-4356-B0DD-6C6E61BD06D2}"/>
    <hyperlink ref="G398" r:id="rId286" xr:uid="{08F0D5D2-18BA-4519-B5EB-77CB1F1C4275}"/>
    <hyperlink ref="G382" r:id="rId287" xr:uid="{6F61711E-97CD-4172-B023-41D28CFE1B8F}"/>
    <hyperlink ref="G344" r:id="rId288" xr:uid="{A5D39F3B-68ED-4B9E-B3D5-FC0C165712B0}"/>
    <hyperlink ref="G363" r:id="rId289" xr:uid="{9B51BCDD-0086-42BE-AF77-CD799E676EAD}"/>
    <hyperlink ref="G213" r:id="rId290" xr:uid="{FA09F593-65FA-4E3C-98B6-D12F6D36CCE7}"/>
    <hyperlink ref="G380" r:id="rId291" xr:uid="{3659311D-63C7-4A9B-85DB-9D1ECBF79141}"/>
    <hyperlink ref="G402" r:id="rId292" xr:uid="{A8FCA3EC-BA47-46FC-8130-7B1B7C0EF9DA}"/>
    <hyperlink ref="G404" r:id="rId293" xr:uid="{41B7F011-DBB2-4961-967C-6BC05F97A845}"/>
    <hyperlink ref="G405" r:id="rId294" xr:uid="{99CFD8B8-7AEE-4C6C-89DD-33343EC283A8}"/>
    <hyperlink ref="G408" r:id="rId295" xr:uid="{38FA837E-42F1-410A-B9E4-6D161EC6E42D}"/>
    <hyperlink ref="G407" r:id="rId296" xr:uid="{4CCD4D5F-2569-4F89-8743-02A97407B06A}"/>
    <hyperlink ref="G410" r:id="rId297" display="https://www.hkma.gov.hk/eng/news-and-media/press-releases/2024/05/20240503-6/" xr:uid="{DC3D6726-D9A3-45C8-95B0-07C96884999D}"/>
    <hyperlink ref="G411" r:id="rId298" xr:uid="{72190022-B9B6-444E-B1D7-53F78777A4BF}"/>
    <hyperlink ref="G417" r:id="rId299" xr:uid="{EA5BFB2C-AF45-4B0E-9ECE-F0452FFA41DC}"/>
    <hyperlink ref="G416" r:id="rId300" xr:uid="{1710E40D-42E8-4799-8455-3F6F84A76643}"/>
    <hyperlink ref="G413" r:id="rId301" xr:uid="{28EDD967-5FA2-4129-ACB8-B481AF615D93}"/>
    <hyperlink ref="G364" r:id="rId302" xr:uid="{790383CC-466D-48C1-B76F-D00AF7679672}"/>
    <hyperlink ref="G11" r:id="rId303" xr:uid="{06521A23-71B1-4016-82B8-C001E7A29CCD}"/>
    <hyperlink ref="G40" r:id="rId304" xr:uid="{7A9B1B75-EA9C-458A-8BEE-25DAF4E71220}"/>
    <hyperlink ref="G52" r:id="rId305" xr:uid="{C75AC6BD-3D9F-489A-BD5A-EFBF8CAA884F}"/>
    <hyperlink ref="G68" r:id="rId306" xr:uid="{643DBEEC-50A5-4D99-B921-251D8A1C1863}"/>
    <hyperlink ref="G78" r:id="rId307" xr:uid="{7C631401-D739-4FC2-82C0-D99A4E519023}"/>
    <hyperlink ref="G91" r:id="rId308" xr:uid="{FF09A3F6-7FC1-44C9-91E4-35153F2BEAE8}"/>
    <hyperlink ref="G106" r:id="rId309" xr:uid="{1DFFDA73-1901-44A8-8C12-845942E1F1AD}"/>
    <hyperlink ref="G120" r:id="rId310" xr:uid="{E3118F1A-A764-47E7-8BC4-3ADBBDAA7B53}"/>
    <hyperlink ref="G131" r:id="rId311" xr:uid="{FA768940-2164-4E05-BE84-96A84662F6C4}"/>
    <hyperlink ref="G150" r:id="rId312" xr:uid="{D22343E1-E60B-4C9C-A154-33DE1E010BFD}"/>
    <hyperlink ref="G165" r:id="rId313" xr:uid="{437BD3A7-5F68-4741-A151-B5F8E994FEAA}"/>
    <hyperlink ref="G176" r:id="rId314" xr:uid="{935C33AF-43E3-4ADE-A6B4-E0CD09A045E4}"/>
    <hyperlink ref="G188" r:id="rId315" xr:uid="{E400F70F-18CC-4C8E-870C-5C83DC1AFCEB}"/>
    <hyperlink ref="G210" r:id="rId316" xr:uid="{E32B9F6A-8504-4747-81CB-BFCAA1240B62}"/>
    <hyperlink ref="G220" r:id="rId317" xr:uid="{A8DE948A-7E3E-4CB5-BAD6-F18582A462C6}"/>
    <hyperlink ref="G232" r:id="rId318" xr:uid="{67DA4CF0-EF16-4C8E-843A-DFB297F8E252}"/>
    <hyperlink ref="G242" r:id="rId319" xr:uid="{CE3F0F18-CAB4-4941-94CC-445E261B952C}"/>
    <hyperlink ref="G256" r:id="rId320" xr:uid="{A2D6FC1E-7A7A-4350-8E9F-6F907F0DB364}"/>
    <hyperlink ref="G271" r:id="rId321" xr:uid="{C486ED0E-E07B-4C1E-8B78-903A89E5C104}"/>
    <hyperlink ref="G281" r:id="rId322" xr:uid="{13A53C76-5E60-4B9F-A5FF-3C67C1963B00}"/>
    <hyperlink ref="G289" r:id="rId323" xr:uid="{09B39824-0151-41E5-90B6-E8C7C66E72A8}"/>
    <hyperlink ref="G301" r:id="rId324" xr:uid="{C4CE07CE-3DC0-440E-97FB-3B6F305A8464}"/>
    <hyperlink ref="G309" r:id="rId325" xr:uid="{1850934A-F6D4-49C7-8F49-809FB1E62B91}"/>
    <hyperlink ref="G317" r:id="rId326" xr:uid="{598F227C-15E7-4044-A81D-4EF28E128766}"/>
    <hyperlink ref="G322" r:id="rId327" xr:uid="{B3D8474E-E971-4769-92C1-60C5060F4556}"/>
    <hyperlink ref="G332" r:id="rId328" xr:uid="{BE428913-8164-4167-8F93-E87E7C84BA38}"/>
    <hyperlink ref="G338" r:id="rId329" xr:uid="{1F133C9B-4906-4C36-A3E9-3033F640B430}"/>
    <hyperlink ref="G350" r:id="rId330" xr:uid="{A623DA4B-6844-4AAE-871C-4FF7AB1E8812}"/>
    <hyperlink ref="G359" r:id="rId331" xr:uid="{A639FA80-4AAC-4E0D-9C90-C0586B71AAF7}"/>
    <hyperlink ref="G368" r:id="rId332" xr:uid="{C02E540C-1FD5-44B4-94BC-4266022818BC}"/>
    <hyperlink ref="G375" r:id="rId333" xr:uid="{BAC16A8E-5E42-4E48-A8C0-84FEBAACBEAA}"/>
    <hyperlink ref="G387" r:id="rId334" xr:uid="{C12FDF6C-858A-4810-B719-9873EFAA020D}"/>
    <hyperlink ref="G393" r:id="rId335" xr:uid="{EDA97D13-262F-4F73-8CCD-C357744D693E}"/>
    <hyperlink ref="G401" r:id="rId336" xr:uid="{B400A5DC-0562-420C-BF79-CFB201D89AF7}"/>
    <hyperlink ref="G406" r:id="rId337" xr:uid="{EE20B5AB-19C4-4754-AAE8-B5311EF5C0BF}"/>
    <hyperlink ref="G414" r:id="rId338" xr:uid="{1401CF2A-110E-48D5-90C6-C55F5BDF15E2}"/>
    <hyperlink ref="G409" r:id="rId339" xr:uid="{34FF822D-8E86-4400-8CC8-C09D7C384075}"/>
    <hyperlink ref="G412" r:id="rId340" xr:uid="{56386658-5AED-480E-A865-CFC969E68344}"/>
    <hyperlink ref="G403" r:id="rId341" xr:uid="{8200A873-B837-4D9A-9BB6-1D2095C8BCCA}"/>
    <hyperlink ref="G415" r:id="rId342" xr:uid="{584502ED-1283-4623-8371-D1C1E41379BD}"/>
    <hyperlink ref="G418" r:id="rId343" xr:uid="{DC326E9A-1863-49B3-9A04-2DAC27CCCBB5}"/>
    <hyperlink ref="G420" r:id="rId344" xr:uid="{7F5FDED4-C00E-45D2-A901-4A35457ADECA}"/>
    <hyperlink ref="G419" r:id="rId345" display="https://www.fi.se/en/published/news/2024/fi-leaves-the-countercyclical-buffer-rate-unchanged3/" xr:uid="{68AED37D-DEB9-457C-AD6D-2569FFBC660E}"/>
    <hyperlink ref="G421" r:id="rId346" xr:uid="{D3FC71C2-8EA2-4B55-98F5-2B1B33220AE2}"/>
    <hyperlink ref="G424" r:id="rId347" xr:uid="{4150847D-0AF2-40E9-B274-9F00050B8665}"/>
    <hyperlink ref="G426" r:id="rId348" display="https://www.fi.se/en/published/news/2025/fi-leaves-the-countercyclical-buffer-rate-unchanged/" xr:uid="{4271BEBB-BB40-4F71-9EE4-3ADCE30CA5D5}"/>
    <hyperlink ref="G427" r:id="rId349" display="https://www.fi.se/en/published/news/2025/fi-leaves-the-countercyclical-buffer-rate-unchanged2/" xr:uid="{19235C9C-5564-4A24-9CD6-7160C9659A28}"/>
    <hyperlink ref="G428" r:id="rId350" xr:uid="{9B02FAEE-0697-4FBB-B839-4E1BB9635EF3}"/>
    <hyperlink ref="G425" r:id="rId351" display="https://rulebook.sama.gov.sa/en/update-countercyclical-capital-buffer-ccyb-rate" xr:uid="{A5085CED-621E-47E5-AE53-AEBA85A78BE1}"/>
    <hyperlink ref="G430" r:id="rId352" display="https://www.fi.se/en/published/news/2025/fi-leaves-the-countercyclical-buffer-rate-unchanged3/" xr:uid="{E34AC240-2EB7-4E58-AEDF-5474152EEED9}"/>
    <hyperlink ref="G423" r:id="rId353" xr:uid="{77D55BA8-415E-4A57-9792-36425E1D57FC}"/>
    <hyperlink ref="G431" r:id="rId354" xr:uid="{64988CA2-1976-4CB3-818A-935CCBF165CE}"/>
    <hyperlink ref="G429" r:id="rId355" display="https://www.nbb.be/en/news-events/news/national-bank-adjust-its-macroprudential-policy-2026" xr:uid="{143CEC5F-0724-40AC-8683-B69430D3149E}"/>
  </hyperlinks>
  <pageMargins left="0.7" right="0.7" top="0.75" bottom="0.75" header="0.3" footer="0.3"/>
  <pageSetup paperSize="9" orientation="portrait" verticalDpi="0" r:id="rId356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404B-7703-499E-A18F-227C8D604E00}">
  <dimension ref="A1:P29"/>
  <sheetViews>
    <sheetView workbookViewId="0">
      <selection activeCell="H29" sqref="H29"/>
    </sheetView>
  </sheetViews>
  <sheetFormatPr defaultRowHeight="15" x14ac:dyDescent="0.25"/>
  <cols>
    <col min="1" max="1" width="16.7109375" bestFit="1" customWidth="1"/>
    <col min="2" max="2" width="20.42578125" bestFit="1" customWidth="1"/>
    <col min="3" max="3" width="10.140625" bestFit="1" customWidth="1"/>
    <col min="4" max="4" width="16.85546875" bestFit="1" customWidth="1"/>
    <col min="5" max="5" width="14.42578125" style="36" bestFit="1" customWidth="1"/>
    <col min="6" max="6" width="15.42578125" bestFit="1" customWidth="1"/>
    <col min="7" max="7" width="12.7109375" customWidth="1"/>
    <col min="8" max="8" width="28" style="48" bestFit="1" customWidth="1"/>
    <col min="9" max="9" width="17.7109375" style="48" bestFit="1" customWidth="1"/>
    <col min="10" max="10" width="8.85546875" style="48"/>
    <col min="11" max="11" width="19.140625" style="48" bestFit="1" customWidth="1"/>
    <col min="12" max="12" width="27.7109375" style="48" bestFit="1" customWidth="1"/>
    <col min="13" max="13" width="14" style="48" bestFit="1" customWidth="1"/>
    <col min="14" max="14" width="8.85546875" style="48"/>
    <col min="15" max="15" width="8.85546875"/>
    <col min="16" max="16" width="10.5703125" bestFit="1" customWidth="1"/>
  </cols>
  <sheetData>
    <row r="1" spans="1:16" ht="16.5" x14ac:dyDescent="0.3">
      <c r="A1" s="30" t="s">
        <v>15</v>
      </c>
      <c r="B1" s="30" t="s">
        <v>110</v>
      </c>
      <c r="C1" s="31" t="s">
        <v>0</v>
      </c>
      <c r="D1" s="30" t="s">
        <v>1</v>
      </c>
      <c r="E1" s="30" t="s">
        <v>18</v>
      </c>
      <c r="F1" s="30" t="s">
        <v>109</v>
      </c>
      <c r="G1" s="30" t="s">
        <v>19</v>
      </c>
      <c r="H1" s="47" t="s">
        <v>111</v>
      </c>
      <c r="I1" s="47" t="s">
        <v>112</v>
      </c>
      <c r="K1" s="47" t="s">
        <v>113</v>
      </c>
      <c r="L1" s="47" t="s">
        <v>114</v>
      </c>
      <c r="M1" s="47" t="s">
        <v>115</v>
      </c>
      <c r="N1" s="47" t="s">
        <v>116</v>
      </c>
      <c r="P1" s="44">
        <f ca="1">TODAY()</f>
        <v>46136</v>
      </c>
    </row>
    <row r="2" spans="1:16" ht="16.5" x14ac:dyDescent="0.3">
      <c r="A2" s="8" t="s">
        <v>21</v>
      </c>
      <c r="B2" s="34">
        <f>_xlfn.XLOOKUP($A2,'CCyB decisions (database)'!$B$2:$B$228,'CCyB decisions (database)'!$C$2:$C$228,,0,-1)</f>
        <v>42460</v>
      </c>
      <c r="C2" s="3">
        <f>_xlfn.XLOOKUP($A2,'CCyB decisions (database)'!$B$2:$B$228,'CCyB decisions (database)'!$D$2:$D$228,,0,-1)</f>
        <v>0</v>
      </c>
      <c r="D2" s="2" t="str">
        <f>_xlfn.XLOOKUP($A2,'CCyB decisions (database)'!$B$2:$B$228,'CCyB decisions (database)'!$E$2:$E$228,,0,-1)</f>
        <v>First time setting</v>
      </c>
      <c r="E2" s="34">
        <f>_xlfn.XLOOKUP($A2,'CCyB decisions (database)'!$B$2:$B$228,'CCyB decisions (database)'!$F$2:$F$228,,0,-1)</f>
        <v>42461</v>
      </c>
      <c r="F2" s="1" t="s">
        <v>107</v>
      </c>
      <c r="G2" s="2" t="str">
        <f>IF(_xlfn.XLOOKUP($A2,'CCyB decisions (database)'!$B$2:$B$228,'CCyB decisions (database)'!$H$2:$H$228,,0,-1)="","",_xlfn.XLOOKUP($A2,'CCyB decisions (database)'!$B$2:$B$228,'CCyB decisions (database)'!$H$2:$H$228,,0,-1))</f>
        <v/>
      </c>
      <c r="H2" s="48" cm="1">
        <f t="array" ref="H2">SUMPRODUCT(MAX(ROW('CCyB decisions (database)'!$B$2:$B$228)*('Latest decisions_OLD'!$A2='CCyB decisions (database)'!$B$2:$B$228))-1)</f>
        <v>57</v>
      </c>
      <c r="I2" s="49" cm="1">
        <f t="array" ref="I2">INDEX('CCyB decisions (database)'!$F$2:$F$228,SUMPRODUCT(MAX(ROW('CCyB decisions (database)'!$B$2:$B$228)*('Latest decisions_OLD'!$A2='CCyB decisions (database)'!$B$2:$B$228))-1))</f>
        <v>42461</v>
      </c>
      <c r="J2" s="48">
        <f ca="1">IF(TODAY()&gt;=I2,1,0)</f>
        <v>1</v>
      </c>
      <c r="K2" s="50" cm="1">
        <f t="array" aca="1" ref="K2" ca="1">IF(TODAY()&gt;=I2,INDEX('CCyB decisions (database)'!$D$2:$D$228,SUMPRODUCT(MAX(ROW('CCyB decisions (database)'!$B$2:$B$228)*('Latest decisions_OLD'!$A2='CCyB decisions (database)'!$B$2:$B$228))-1)),"too early")</f>
        <v>0</v>
      </c>
      <c r="L2" s="51" cm="1">
        <f t="array" aca="1" ref="L2" ca="1">IF(TODAY()&gt;=I2,INDEX('CCyB decisions (database)'!$D$2:$D$228,SUMPRODUCT(MAX(ROW('CCyB decisions (database)'!$B$2:$B$228)*('Latest decisions_OLD'!$A2='CCyB decisions (database)'!$B$2:$B$228))-1)),INDEX('CCyB decisions (database)'!$D$2:$D$228,SUMPRODUCT(MAX(ROW('CCyB decisions (database)'!$B$2:$B$228)*('Latest decisions_OLD'!$A2='CCyB decisions (database)'!$B$2:$B$228))-2)))</f>
        <v>0</v>
      </c>
      <c r="M2" s="49" cm="1">
        <f t="array" aca="1" ref="M2" ca="1">IF(TODAY()&gt;=I2,INDEX('CCyB decisions (database)'!$F$2:$F$228,SUMPRODUCT(MAX(ROW('CCyB decisions (database)'!$B$2:$B$228)*('Latest decisions_OLD'!$A2='CCyB decisions (database)'!$B$2:$B$228))-1)),INDEX('CCyB decisions (database)'!$F$2:$F$228,SUMPRODUCT(MAX(ROW('CCyB decisions (database)'!$B$2:$B$228)*('Latest decisions_OLD'!$A2='CCyB decisions (database)'!$B$2:$B$228))-2)))</f>
        <v>42461</v>
      </c>
      <c r="N2" s="48" cm="1">
        <f t="array" aca="1" ref="N2" ca="1">SUMPRODUCT(MAX(ROW('CCyB decisions (database)'!$B$2:$B$228)*('CCyB decisions (database)'!$F$2:$F$228&lt;=TODAY())*('Latest decisions_OLD'!$A2='CCyB decisions (database)'!$B$2:$B$228))-1)</f>
        <v>57</v>
      </c>
      <c r="O2" s="52" cm="1">
        <f t="array" aca="1" ref="O2" ca="1">INDEX('CCyB decisions (database)'!$D$2:$D$228,SUMPRODUCT(MAX(ROW('CCyB decisions (database)'!$B$2:$B$228)*('CCyB decisions (database)'!$F$2:$F$228&lt;=TODAY())*('Latest decisions_OLD'!$A2='CCyB decisions (database)'!$B$2:$B$228))-1))</f>
        <v>0</v>
      </c>
      <c r="P2" s="44" cm="1">
        <f t="array" aca="1" ref="P2" ca="1">INDEX('CCyB decisions (database)'!$F$2:$F$228,SUMPRODUCT(MAX(ROW('CCyB decisions (database)'!$B$2:$B$228)*('CCyB decisions (database)'!$F$2:$F$228&lt;=TODAY())*('Latest decisions_OLD'!$A2='CCyB decisions (database)'!$B$2:$B$228))-1))</f>
        <v>42461</v>
      </c>
    </row>
    <row r="3" spans="1:16" ht="16.5" x14ac:dyDescent="0.3">
      <c r="A3" s="8" t="s">
        <v>23</v>
      </c>
      <c r="B3" s="34">
        <f>_xlfn.XLOOKUP($A3,'CCyB decisions (database)'!$B$2:$B$228,'CCyB decisions (database)'!$C$2:$C$228,,0,-1)</f>
        <v>43494</v>
      </c>
      <c r="C3" s="3">
        <f>_xlfn.XLOOKUP($A3,'CCyB decisions (database)'!$B$2:$B$228,'CCyB decisions (database)'!$D$2:$D$228,,0,-1)</f>
        <v>0</v>
      </c>
      <c r="D3" s="2" t="str">
        <f>_xlfn.XLOOKUP($A3,'CCyB decisions (database)'!$B$2:$B$228,'CCyB decisions (database)'!$E$2:$E$228,,0,-1)</f>
        <v>Confirmation</v>
      </c>
      <c r="E3" s="34">
        <f>_xlfn.XLOOKUP($A3,'CCyB decisions (database)'!$B$2:$B$228,'CCyB decisions (database)'!$F$2:$F$228,,0,-1)</f>
        <v>43494</v>
      </c>
      <c r="F3" s="1" t="s">
        <v>107</v>
      </c>
      <c r="G3" s="2" t="str">
        <f>IF(_xlfn.XLOOKUP($A3,'CCyB decisions (database)'!$B$2:$B$228,'CCyB decisions (database)'!$H$2:$H$228,,0,-1)="","",_xlfn.XLOOKUP($A3,'CCyB decisions (database)'!$B$2:$B$228,'CCyB decisions (database)'!$H$2:$H$228,,0,-1))</f>
        <v/>
      </c>
      <c r="H3" s="48" cm="1">
        <f t="array" ref="H3">SUMPRODUCT(MAX(ROW('CCyB decisions (database)'!$B$2:$B$228)*('Latest decisions_OLD'!$A3='CCyB decisions (database)'!$B$2:$B$228))-1)</f>
        <v>213</v>
      </c>
      <c r="I3" s="49" cm="1">
        <f t="array" ref="I3">INDEX('CCyB decisions (database)'!$F$2:$F$228,SUMPRODUCT(MAX(ROW('CCyB decisions (database)'!$B$2:$B$228)*('Latest decisions_OLD'!$A3='CCyB decisions (database)'!$B$2:$B$228))-1))</f>
        <v>43494</v>
      </c>
      <c r="J3" s="48">
        <f t="shared" ref="J3:J28" ca="1" si="0">IF(TODAY()&gt;=I3,1,0)</f>
        <v>1</v>
      </c>
      <c r="K3" s="50" cm="1">
        <f t="array" aca="1" ref="K3" ca="1">IF(TODAY()&gt;=I3,INDEX('CCyB decisions (database)'!$D$2:$D$228,SUMPRODUCT(MAX(ROW('CCyB decisions (database)'!$B$2:$B$228)*('Latest decisions_OLD'!$A3='CCyB decisions (database)'!$B$2:$B$228))-1)),"too early")</f>
        <v>0</v>
      </c>
      <c r="L3" s="51" cm="1">
        <f t="array" aca="1" ref="L3" ca="1">IF(TODAY()&gt;=I3,INDEX('CCyB decisions (database)'!$D$2:$D$228,SUMPRODUCT(MAX(ROW('CCyB decisions (database)'!$B$2:$B$228)*('Latest decisions_OLD'!$A3='CCyB decisions (database)'!$B$2:$B$228))-1)),INDEX('CCyB decisions (database)'!$D$2:$D$228,SUMPRODUCT(MAX(ROW('CCyB decisions (database)'!$B$2:$B$228)*('Latest decisions_OLD'!$A3='CCyB decisions (database)'!$B$2:$B$228))-2)))</f>
        <v>0</v>
      </c>
      <c r="M3" s="49" cm="1">
        <f t="array" aca="1" ref="M3" ca="1">IF(TODAY()&gt;=I3,INDEX('CCyB decisions (database)'!$F$2:$F$228,SUMPRODUCT(MAX(ROW('CCyB decisions (database)'!$B$2:$B$228)*('Latest decisions_OLD'!$A3='CCyB decisions (database)'!$B$2:$B$228))-1)),INDEX('CCyB decisions (database)'!$F$2:$F$228,SUMPRODUCT(MAX(ROW('CCyB decisions (database)'!$B$2:$B$228)*('Latest decisions_OLD'!$A3='CCyB decisions (database)'!$B$2:$B$228))-2)))</f>
        <v>43494</v>
      </c>
      <c r="N3" s="48" cm="1">
        <f t="array" aca="1" ref="N3" ca="1">SUMPRODUCT(MAX(ROW('CCyB decisions (database)'!$B$2:$B$228)*('CCyB decisions (database)'!$F$2:$F$228&lt;=TODAY())*('Latest decisions_OLD'!$A3='CCyB decisions (database)'!$B$2:$B$228))-1)</f>
        <v>213</v>
      </c>
      <c r="O3" s="52" cm="1">
        <f t="array" aca="1" ref="O3" ca="1">INDEX('CCyB decisions (database)'!$D$2:$D$228,SUMPRODUCT(MAX(ROW('CCyB decisions (database)'!$B$2:$B$228)*('CCyB decisions (database)'!$F$2:$F$228&lt;=TODAY())*('Latest decisions_OLD'!$A3='CCyB decisions (database)'!$B$2:$B$228))-1))</f>
        <v>0</v>
      </c>
      <c r="P3" s="44" cm="1">
        <f t="array" aca="1" ref="P3" ca="1">INDEX('CCyB decisions (database)'!$F$2:$F$228,SUMPRODUCT(MAX(ROW('CCyB decisions (database)'!$B$2:$B$228)*('CCyB decisions (database)'!$F$2:$F$228&lt;=TODAY())*('Latest decisions_OLD'!$A3='CCyB decisions (database)'!$B$2:$B$228))-1))</f>
        <v>43494</v>
      </c>
    </row>
    <row r="4" spans="1:16" ht="16.5" x14ac:dyDescent="0.3">
      <c r="A4" s="8" t="s">
        <v>5</v>
      </c>
      <c r="B4" s="34">
        <f>_xlfn.XLOOKUP($A4,'CCyB decisions (database)'!$B$2:$B$228,'CCyB decisions (database)'!$C$2:$C$228,,0,-1)</f>
        <v>43552</v>
      </c>
      <c r="C4" s="3">
        <f>_xlfn.XLOOKUP($A4,'CCyB decisions (database)'!$B$2:$B$228,'CCyB decisions (database)'!$D$2:$D$228,,0,-1)</f>
        <v>0</v>
      </c>
      <c r="D4" s="2" t="str">
        <f>_xlfn.XLOOKUP($A4,'CCyB decisions (database)'!$B$2:$B$228,'CCyB decisions (database)'!$E$2:$E$228,,0,-1)</f>
        <v>Confirmation</v>
      </c>
      <c r="E4" s="34">
        <f>_xlfn.XLOOKUP($A4,'CCyB decisions (database)'!$B$2:$B$228,'CCyB decisions (database)'!$F$2:$F$228,,0,-1)</f>
        <v>43556</v>
      </c>
      <c r="F4" s="1" t="s">
        <v>107</v>
      </c>
      <c r="G4" s="2" t="str">
        <f>IF(_xlfn.XLOOKUP($A4,'CCyB decisions (database)'!$B$2:$B$228,'CCyB decisions (database)'!$H$2:$H$228,,0,-1)="","",_xlfn.XLOOKUP($A4,'CCyB decisions (database)'!$B$2:$B$228,'CCyB decisions (database)'!$H$2:$H$228,,0,-1))</f>
        <v/>
      </c>
      <c r="H4" s="48" cm="1">
        <f t="array" ref="H4">SUMPRODUCT(MAX(ROW('CCyB decisions (database)'!$B$2:$B$228)*('Latest decisions_OLD'!$A4='CCyB decisions (database)'!$B$2:$B$228))-1)</f>
        <v>223</v>
      </c>
      <c r="I4" s="49" cm="1">
        <f t="array" ref="I4">INDEX('CCyB decisions (database)'!$F$2:$F$228,SUMPRODUCT(MAX(ROW('CCyB decisions (database)'!$B$2:$B$228)*('Latest decisions_OLD'!$A4='CCyB decisions (database)'!$B$2:$B$228))-1))</f>
        <v>43556</v>
      </c>
      <c r="J4" s="48">
        <f t="shared" ca="1" si="0"/>
        <v>1</v>
      </c>
      <c r="K4" s="50" cm="1">
        <f t="array" aca="1" ref="K4" ca="1">IF(TODAY()&gt;=I4,INDEX('CCyB decisions (database)'!$D$2:$D$228,SUMPRODUCT(MAX(ROW('CCyB decisions (database)'!$B$2:$B$228)*('Latest decisions_OLD'!$A4='CCyB decisions (database)'!$B$2:$B$228))-1)),"too early")</f>
        <v>0</v>
      </c>
      <c r="L4" s="51" cm="1">
        <f t="array" aca="1" ref="L4" ca="1">IF(TODAY()&gt;=I4,INDEX('CCyB decisions (database)'!$D$2:$D$228,SUMPRODUCT(MAX(ROW('CCyB decisions (database)'!$B$2:$B$228)*('Latest decisions_OLD'!$A4='CCyB decisions (database)'!$B$2:$B$228))-1)),INDEX('CCyB decisions (database)'!$D$2:$D$228,SUMPRODUCT(MAX(ROW('CCyB decisions (database)'!$B$2:$B$228)*('Latest decisions_OLD'!$A4='CCyB decisions (database)'!$B$2:$B$228))-2)))</f>
        <v>0</v>
      </c>
      <c r="M4" s="49" cm="1">
        <f t="array" aca="1" ref="M4" ca="1">IF(TODAY()&gt;=I4,INDEX('CCyB decisions (database)'!$F$2:$F$228,SUMPRODUCT(MAX(ROW('CCyB decisions (database)'!$B$2:$B$228)*('Latest decisions_OLD'!$A4='CCyB decisions (database)'!$B$2:$B$228))-1)),INDEX('CCyB decisions (database)'!$F$2:$F$228,SUMPRODUCT(MAX(ROW('CCyB decisions (database)'!$B$2:$B$228)*('Latest decisions_OLD'!$A4='CCyB decisions (database)'!$B$2:$B$228))-2)))</f>
        <v>43556</v>
      </c>
      <c r="N4" s="48" cm="1">
        <f t="array" aca="1" ref="N4" ca="1">SUMPRODUCT(MAX(ROW('CCyB decisions (database)'!$B$2:$B$228)*('CCyB decisions (database)'!$F$2:$F$228&lt;=TODAY())*('Latest decisions_OLD'!$A4='CCyB decisions (database)'!$B$2:$B$228))-1)</f>
        <v>223</v>
      </c>
      <c r="O4" s="52" cm="1">
        <f t="array" aca="1" ref="O4" ca="1">INDEX('CCyB decisions (database)'!$D$2:$D$228,SUMPRODUCT(MAX(ROW('CCyB decisions (database)'!$B$2:$B$228)*('CCyB decisions (database)'!$F$2:$F$228&lt;=TODAY())*('Latest decisions_OLD'!$A4='CCyB decisions (database)'!$B$2:$B$228))-1))</f>
        <v>0</v>
      </c>
      <c r="P4" s="44" cm="1">
        <f t="array" aca="1" ref="P4" ca="1">INDEX('CCyB decisions (database)'!$F$2:$F$228,SUMPRODUCT(MAX(ROW('CCyB decisions (database)'!$B$2:$B$228)*('CCyB decisions (database)'!$F$2:$F$228&lt;=TODAY())*('Latest decisions_OLD'!$A4='CCyB decisions (database)'!$B$2:$B$228))-1))</f>
        <v>43556</v>
      </c>
    </row>
    <row r="5" spans="1:16" ht="16.5" x14ac:dyDescent="0.3">
      <c r="A5" s="12" t="s">
        <v>26</v>
      </c>
      <c r="B5" s="34">
        <f>_xlfn.XLOOKUP($A5,'CCyB decisions (database)'!$B$2:$B$228,'CCyB decisions (database)'!$C$2:$C$228,,0,-1)</f>
        <v>42799</v>
      </c>
      <c r="C5" s="3">
        <f>_xlfn.XLOOKUP($A5,'CCyB decisions (database)'!$B$2:$B$228,'CCyB decisions (database)'!$D$2:$D$228,,0,-1)</f>
        <v>0</v>
      </c>
      <c r="D5" s="4" t="str">
        <f>_xlfn.XLOOKUP($A5,'CCyB decisions (database)'!$B$2:$B$228,'CCyB decisions (database)'!$E$2:$E$228,,0,-1)</f>
        <v>First time setting</v>
      </c>
      <c r="E5" s="34">
        <f>_xlfn.XLOOKUP($A5,'CCyB decisions (database)'!$B$2:$B$228,'CCyB decisions (database)'!$F$2:$F$228,,0,-1)</f>
        <v>42858</v>
      </c>
      <c r="F5" s="1" t="s">
        <v>107</v>
      </c>
      <c r="G5" s="2" t="str">
        <f>IF(_xlfn.XLOOKUP($A5,'CCyB decisions (database)'!$B$2:$B$228,'CCyB decisions (database)'!$H$2:$H$228,,0,-1)="","",_xlfn.XLOOKUP($A5,'CCyB decisions (database)'!$B$2:$B$228,'CCyB decisions (database)'!$H$2:$H$228,,0,-1))</f>
        <v/>
      </c>
      <c r="H5" s="48" cm="1">
        <f t="array" ref="H5">SUMPRODUCT(MAX(ROW('CCyB decisions (database)'!$B$2:$B$228)*('Latest decisions_OLD'!$A5='CCyB decisions (database)'!$B$2:$B$228))-1)</f>
        <v>99</v>
      </c>
      <c r="I5" s="49" cm="1">
        <f t="array" ref="I5">INDEX('CCyB decisions (database)'!$F$2:$F$228,SUMPRODUCT(MAX(ROW('CCyB decisions (database)'!$B$2:$B$228)*('Latest decisions_OLD'!$A5='CCyB decisions (database)'!$B$2:$B$228))-1))</f>
        <v>42858</v>
      </c>
      <c r="J5" s="48">
        <f t="shared" ca="1" si="0"/>
        <v>1</v>
      </c>
      <c r="K5" s="50" cm="1">
        <f t="array" aca="1" ref="K5" ca="1">IF(TODAY()&gt;=I5,INDEX('CCyB decisions (database)'!$D$2:$D$228,SUMPRODUCT(MAX(ROW('CCyB decisions (database)'!$B$2:$B$228)*('Latest decisions_OLD'!$A5='CCyB decisions (database)'!$B$2:$B$228))-1)),"too early")</f>
        <v>0</v>
      </c>
      <c r="L5" s="51" cm="1">
        <f t="array" aca="1" ref="L5" ca="1">IF(TODAY()&gt;=I5,INDEX('CCyB decisions (database)'!$D$2:$D$228,SUMPRODUCT(MAX(ROW('CCyB decisions (database)'!$B$2:$B$228)*('Latest decisions_OLD'!$A5='CCyB decisions (database)'!$B$2:$B$228))-1)),INDEX('CCyB decisions (database)'!$D$2:$D$228,SUMPRODUCT(MAX(ROW('CCyB decisions (database)'!$B$2:$B$228)*('Latest decisions_OLD'!$A5='CCyB decisions (database)'!$B$2:$B$228))-2)))</f>
        <v>0</v>
      </c>
      <c r="M5" s="49" cm="1">
        <f t="array" aca="1" ref="M5" ca="1">IF(TODAY()&gt;=I5,INDEX('CCyB decisions (database)'!$F$2:$F$228,SUMPRODUCT(MAX(ROW('CCyB decisions (database)'!$B$2:$B$228)*('Latest decisions_OLD'!$A5='CCyB decisions (database)'!$B$2:$B$228))-1)),INDEX('CCyB decisions (database)'!$F$2:$F$228,SUMPRODUCT(MAX(ROW('CCyB decisions (database)'!$B$2:$B$228)*('Latest decisions_OLD'!$A5='CCyB decisions (database)'!$B$2:$B$228))-2)))</f>
        <v>42858</v>
      </c>
      <c r="N5" s="48" cm="1">
        <f t="array" aca="1" ref="N5" ca="1">SUMPRODUCT(MAX(ROW('CCyB decisions (database)'!$B$2:$B$228)*('CCyB decisions (database)'!$F$2:$F$228&lt;=TODAY())*('Latest decisions_OLD'!$A5='CCyB decisions (database)'!$B$2:$B$228))-1)</f>
        <v>99</v>
      </c>
      <c r="O5" s="52" cm="1">
        <f t="array" aca="1" ref="O5" ca="1">INDEX('CCyB decisions (database)'!$D$2:$D$228,SUMPRODUCT(MAX(ROW('CCyB decisions (database)'!$B$2:$B$228)*('CCyB decisions (database)'!$F$2:$F$228&lt;=TODAY())*('Latest decisions_OLD'!$A5='CCyB decisions (database)'!$B$2:$B$228))-1))</f>
        <v>0</v>
      </c>
      <c r="P5" s="44" cm="1">
        <f t="array" aca="1" ref="P5" ca="1">INDEX('CCyB decisions (database)'!$F$2:$F$228,SUMPRODUCT(MAX(ROW('CCyB decisions (database)'!$B$2:$B$228)*('CCyB decisions (database)'!$F$2:$F$228&lt;=TODAY())*('Latest decisions_OLD'!$A5='CCyB decisions (database)'!$B$2:$B$228))-1))</f>
        <v>42858</v>
      </c>
    </row>
    <row r="6" spans="1:16" ht="16.5" x14ac:dyDescent="0.3">
      <c r="A6" s="12" t="s">
        <v>28</v>
      </c>
      <c r="B6" s="34" t="e">
        <f>_xlfn.XLOOKUP($A6,'CCyB decisions (database)'!$B$2:$B$228,'CCyB decisions (database)'!$C$2:$C$228,,0,-1)</f>
        <v>#N/A</v>
      </c>
      <c r="C6" s="3" t="e">
        <f>_xlfn.XLOOKUP($A6,'CCyB decisions (database)'!$B$2:$B$228,'CCyB decisions (database)'!$D$2:$D$228,,0,-1)</f>
        <v>#N/A</v>
      </c>
      <c r="D6" s="2" t="e">
        <f>_xlfn.XLOOKUP($A6,'CCyB decisions (database)'!$B$2:$B$228,'CCyB decisions (database)'!$E$2:$E$228,,0,-1)</f>
        <v>#N/A</v>
      </c>
      <c r="E6" s="34" t="e">
        <f>_xlfn.XLOOKUP($A6,'CCyB decisions (database)'!$B$2:$B$228,'CCyB decisions (database)'!$F$2:$F$228,,0,-1)</f>
        <v>#N/A</v>
      </c>
      <c r="F6" s="1" t="s">
        <v>107</v>
      </c>
      <c r="G6" s="2" t="e">
        <f>IF(_xlfn.XLOOKUP($A6,'CCyB decisions (database)'!$B$2:$B$228,'CCyB decisions (database)'!$H$2:$H$228,,0,-1)="","",_xlfn.XLOOKUP($A6,'CCyB decisions (database)'!$B$2:$B$228,'CCyB decisions (database)'!$H$2:$H$228,,0,-1))</f>
        <v>#N/A</v>
      </c>
      <c r="H6" s="48" cm="1">
        <f t="array" ref="H6">SUMPRODUCT(MAX(ROW('CCyB decisions (database)'!$B$2:$B$228)*('Latest decisions_OLD'!$A6='CCyB decisions (database)'!$B$2:$B$228))-1)</f>
        <v>-1</v>
      </c>
      <c r="I6" s="49" t="e" cm="1">
        <f t="array" ref="I6">INDEX('CCyB decisions (database)'!$F$2:$F$228,SUMPRODUCT(MAX(ROW('CCyB decisions (database)'!$B$2:$B$228)*('Latest decisions_OLD'!$A6='CCyB decisions (database)'!$B$2:$B$228))-1))</f>
        <v>#VALUE!</v>
      </c>
      <c r="J6" s="48" t="e">
        <f t="shared" ca="1" si="0"/>
        <v>#VALUE!</v>
      </c>
      <c r="K6" s="50" t="e" cm="1">
        <f t="array" aca="1" ref="K6" ca="1">IF(TODAY()&gt;=I6,INDEX('CCyB decisions (database)'!$D$2:$D$228,SUMPRODUCT(MAX(ROW('CCyB decisions (database)'!$B$2:$B$228)*('Latest decisions_OLD'!$A6='CCyB decisions (database)'!$B$2:$B$228))-1)),"too early")</f>
        <v>#VALUE!</v>
      </c>
      <c r="L6" s="51" t="e" cm="1">
        <f t="array" aca="1" ref="L6" ca="1">IF(TODAY()&gt;=I6,INDEX('CCyB decisions (database)'!$D$2:$D$228,SUMPRODUCT(MAX(ROW('CCyB decisions (database)'!$B$2:$B$228)*('Latest decisions_OLD'!$A6='CCyB decisions (database)'!$B$2:$B$228))-1)),INDEX('CCyB decisions (database)'!$D$2:$D$228,SUMPRODUCT(MAX(ROW('CCyB decisions (database)'!$B$2:$B$228)*('Latest decisions_OLD'!$A6='CCyB decisions (database)'!$B$2:$B$228))-2)))</f>
        <v>#VALUE!</v>
      </c>
      <c r="M6" s="49" t="e" cm="1">
        <f t="array" aca="1" ref="M6" ca="1">IF(TODAY()&gt;=I6,INDEX('CCyB decisions (database)'!$F$2:$F$228,SUMPRODUCT(MAX(ROW('CCyB decisions (database)'!$B$2:$B$228)*('Latest decisions_OLD'!$A6='CCyB decisions (database)'!$B$2:$B$228))-1)),INDEX('CCyB decisions (database)'!$F$2:$F$228,SUMPRODUCT(MAX(ROW('CCyB decisions (database)'!$B$2:$B$228)*('Latest decisions_OLD'!$A6='CCyB decisions (database)'!$B$2:$B$228))-2)))</f>
        <v>#VALUE!</v>
      </c>
      <c r="N6" s="48" cm="1">
        <f t="array" aca="1" ref="N6" ca="1">SUMPRODUCT(MAX(ROW('CCyB decisions (database)'!$B$2:$B$228)*('CCyB decisions (database)'!$F$2:$F$228&lt;=TODAY())*('Latest decisions_OLD'!$A6='CCyB decisions (database)'!$B$2:$B$228))-1)</f>
        <v>-1</v>
      </c>
      <c r="O6" s="52" t="e" cm="1">
        <f t="array" aca="1" ref="O6" ca="1">INDEX('CCyB decisions (database)'!$D$2:$D$228,SUMPRODUCT(MAX(ROW('CCyB decisions (database)'!$B$2:$B$228)*('CCyB decisions (database)'!$F$2:$F$228&lt;=TODAY())*('Latest decisions_OLD'!$A6='CCyB decisions (database)'!$B$2:$B$228))-1))</f>
        <v>#VALUE!</v>
      </c>
      <c r="P6" s="44" t="e" cm="1">
        <f t="array" aca="1" ref="P6" ca="1">INDEX('CCyB decisions (database)'!$F$2:$F$228,SUMPRODUCT(MAX(ROW('CCyB decisions (database)'!$B$2:$B$228)*('CCyB decisions (database)'!$F$2:$F$228&lt;=TODAY())*('Latest decisions_OLD'!$A6='CCyB decisions (database)'!$B$2:$B$228))-1))</f>
        <v>#VALUE!</v>
      </c>
    </row>
    <row r="7" spans="1:16" ht="16.5" x14ac:dyDescent="0.3">
      <c r="A7" s="8" t="s">
        <v>10</v>
      </c>
      <c r="B7" s="34">
        <f>_xlfn.XLOOKUP($A7,'CCyB decisions (database)'!$B$2:$B$228,'CCyB decisions (database)'!$C$2:$C$228,,0,-1)</f>
        <v>43556</v>
      </c>
      <c r="C7" s="3">
        <f>_xlfn.XLOOKUP($A7,'CCyB decisions (database)'!$B$2:$B$228,'CCyB decisions (database)'!$D$2:$D$228,,0,-1)</f>
        <v>5.0000000000000001E-3</v>
      </c>
      <c r="D7" s="2" t="str">
        <f>_xlfn.XLOOKUP($A7,'CCyB decisions (database)'!$B$2:$B$228,'CCyB decisions (database)'!$E$2:$E$228,,0,-1)</f>
        <v>Increase</v>
      </c>
      <c r="E7" s="34">
        <f>_xlfn.XLOOKUP($A7,'CCyB decisions (database)'!$B$2:$B$228,'CCyB decisions (database)'!$F$2:$F$228,,0,-1)</f>
        <v>43923</v>
      </c>
      <c r="F7" s="1" t="s">
        <v>107</v>
      </c>
      <c r="G7" s="2" t="str">
        <f>IF(_xlfn.XLOOKUP($A7,'CCyB decisions (database)'!$B$2:$B$228,'CCyB decisions (database)'!$H$2:$H$228,,0,-1)="","",_xlfn.XLOOKUP($A7,'CCyB decisions (database)'!$B$2:$B$228,'CCyB decisions (database)'!$H$2:$H$228,,0,-1))</f>
        <v/>
      </c>
      <c r="H7" s="48" cm="1">
        <f t="array" ref="H7">SUMPRODUCT(MAX(ROW('CCyB decisions (database)'!$B$2:$B$228)*('Latest decisions_OLD'!$A7='CCyB decisions (database)'!$B$2:$B$228))-1)</f>
        <v>224</v>
      </c>
      <c r="I7" s="49" cm="1">
        <f t="array" ref="I7">INDEX('CCyB decisions (database)'!$F$2:$F$228,SUMPRODUCT(MAX(ROW('CCyB decisions (database)'!$B$2:$B$228)*('Latest decisions_OLD'!$A7='CCyB decisions (database)'!$B$2:$B$228))-1))</f>
        <v>43923</v>
      </c>
      <c r="J7" s="48">
        <f t="shared" ca="1" si="0"/>
        <v>1</v>
      </c>
      <c r="K7" s="50" cm="1">
        <f t="array" aca="1" ref="K7" ca="1">IF(TODAY()&gt;=I7,INDEX('CCyB decisions (database)'!$D$2:$D$228,SUMPRODUCT(MAX(ROW('CCyB decisions (database)'!$B$2:$B$228)*('Latest decisions_OLD'!$A7='CCyB decisions (database)'!$B$2:$B$228))-1)),"too early")</f>
        <v>5.0000000000000001E-3</v>
      </c>
      <c r="L7" s="51" cm="1">
        <f t="array" aca="1" ref="L7" ca="1">IF(TODAY()&gt;=I7,INDEX('CCyB decisions (database)'!$D$2:$D$228,SUMPRODUCT(MAX(ROW('CCyB decisions (database)'!$B$2:$B$228)*('Latest decisions_OLD'!$A7='CCyB decisions (database)'!$B$2:$B$228))-1)),INDEX('CCyB decisions (database)'!$D$2:$D$228,SUMPRODUCT(MAX(ROW('CCyB decisions (database)'!$B$2:$B$228)*('Latest decisions_OLD'!$A7='CCyB decisions (database)'!$B$2:$B$228))-2)))</f>
        <v>5.0000000000000001E-3</v>
      </c>
      <c r="M7" s="49" cm="1">
        <f t="array" aca="1" ref="M7" ca="1">IF(TODAY()&gt;=I7,INDEX('CCyB decisions (database)'!$F$2:$F$228,SUMPRODUCT(MAX(ROW('CCyB decisions (database)'!$B$2:$B$228)*('Latest decisions_OLD'!$A7='CCyB decisions (database)'!$B$2:$B$228))-1)),INDEX('CCyB decisions (database)'!$F$2:$F$228,SUMPRODUCT(MAX(ROW('CCyB decisions (database)'!$B$2:$B$228)*('Latest decisions_OLD'!$A7='CCyB decisions (database)'!$B$2:$B$228))-2)))</f>
        <v>43923</v>
      </c>
      <c r="N7" s="48" cm="1">
        <f t="array" aca="1" ref="N7" ca="1">SUMPRODUCT(MAX(ROW('CCyB decisions (database)'!$B$2:$B$228)*('CCyB decisions (database)'!$F$2:$F$228&lt;=TODAY())*('Latest decisions_OLD'!$A7='CCyB decisions (database)'!$B$2:$B$228))-1)</f>
        <v>224</v>
      </c>
      <c r="O7" s="52" cm="1">
        <f t="array" aca="1" ref="O7" ca="1">INDEX('CCyB decisions (database)'!$D$2:$D$228,SUMPRODUCT(MAX(ROW('CCyB decisions (database)'!$B$2:$B$228)*('CCyB decisions (database)'!$F$2:$F$228&lt;=TODAY())*('Latest decisions_OLD'!$A7='CCyB decisions (database)'!$B$2:$B$228))-1))</f>
        <v>5.0000000000000001E-3</v>
      </c>
      <c r="P7" s="44" cm="1">
        <f t="array" aca="1" ref="P7" ca="1">INDEX('CCyB decisions (database)'!$F$2:$F$228,SUMPRODUCT(MAX(ROW('CCyB decisions (database)'!$B$2:$B$228)*('CCyB decisions (database)'!$F$2:$F$228&lt;=TODAY())*('Latest decisions_OLD'!$A7='CCyB decisions (database)'!$B$2:$B$228))-1))</f>
        <v>43923</v>
      </c>
    </row>
    <row r="8" spans="1:16" ht="16.5" x14ac:dyDescent="0.3">
      <c r="A8" s="8" t="s">
        <v>11</v>
      </c>
      <c r="B8" s="34">
        <f>_xlfn.XLOOKUP($A8,'CCyB decisions (database)'!$B$2:$B$228,'CCyB decisions (database)'!$C$2:$C$228,,0,-1)</f>
        <v>43455</v>
      </c>
      <c r="C8" s="3">
        <f>_xlfn.XLOOKUP($A8,'CCyB decisions (database)'!$B$2:$B$228,'CCyB decisions (database)'!$D$2:$D$228,,0,-1)</f>
        <v>0</v>
      </c>
      <c r="D8" s="2" t="str">
        <f>_xlfn.XLOOKUP($A8,'CCyB decisions (database)'!$B$2:$B$228,'CCyB decisions (database)'!$E$2:$E$228,,0,-1)</f>
        <v>Confirmation</v>
      </c>
      <c r="E8" s="34">
        <f>_xlfn.XLOOKUP($A8,'CCyB decisions (database)'!$B$2:$B$228,'CCyB decisions (database)'!$F$2:$F$228,,0,-1)</f>
        <v>43466</v>
      </c>
      <c r="F8" s="1" t="s">
        <v>107</v>
      </c>
      <c r="G8" s="2" t="str">
        <f>IF(_xlfn.XLOOKUP($A8,'CCyB decisions (database)'!$B$2:$B$228,'CCyB decisions (database)'!$H$2:$H$228,,0,-1)="","",_xlfn.XLOOKUP($A8,'CCyB decisions (database)'!$B$2:$B$228,'CCyB decisions (database)'!$H$2:$H$228,,0,-1))</f>
        <v/>
      </c>
      <c r="H8" s="48" cm="1">
        <f t="array" ref="H8">SUMPRODUCT(MAX(ROW('CCyB decisions (database)'!$B$2:$B$228)*('Latest decisions_OLD'!$A8='CCyB decisions (database)'!$B$2:$B$228))-1)</f>
        <v>208</v>
      </c>
      <c r="I8" s="49" cm="1">
        <f t="array" ref="I8">INDEX('CCyB decisions (database)'!$F$2:$F$228,SUMPRODUCT(MAX(ROW('CCyB decisions (database)'!$B$2:$B$228)*('Latest decisions_OLD'!$A8='CCyB decisions (database)'!$B$2:$B$228))-1))</f>
        <v>43466</v>
      </c>
      <c r="J8" s="48">
        <f t="shared" ca="1" si="0"/>
        <v>1</v>
      </c>
      <c r="K8" s="50" cm="1">
        <f t="array" aca="1" ref="K8" ca="1">IF(TODAY()&gt;=I8,INDEX('CCyB decisions (database)'!$D$2:$D$228,SUMPRODUCT(MAX(ROW('CCyB decisions (database)'!$B$2:$B$228)*('Latest decisions_OLD'!$A8='CCyB decisions (database)'!$B$2:$B$228))-1)),"too early")</f>
        <v>0</v>
      </c>
      <c r="L8" s="51" cm="1">
        <f t="array" aca="1" ref="L8" ca="1">IF(TODAY()&gt;=I8,INDEX('CCyB decisions (database)'!$D$2:$D$228,SUMPRODUCT(MAX(ROW('CCyB decisions (database)'!$B$2:$B$228)*('Latest decisions_OLD'!$A8='CCyB decisions (database)'!$B$2:$B$228))-1)),INDEX('CCyB decisions (database)'!$D$2:$D$228,SUMPRODUCT(MAX(ROW('CCyB decisions (database)'!$B$2:$B$228)*('Latest decisions_OLD'!$A8='CCyB decisions (database)'!$B$2:$B$228))-2)))</f>
        <v>0</v>
      </c>
      <c r="M8" s="49" cm="1">
        <f t="array" aca="1" ref="M8" ca="1">IF(TODAY()&gt;=I8,INDEX('CCyB decisions (database)'!$F$2:$F$228,SUMPRODUCT(MAX(ROW('CCyB decisions (database)'!$B$2:$B$228)*('Latest decisions_OLD'!$A8='CCyB decisions (database)'!$B$2:$B$228))-1)),INDEX('CCyB decisions (database)'!$F$2:$F$228,SUMPRODUCT(MAX(ROW('CCyB decisions (database)'!$B$2:$B$228)*('Latest decisions_OLD'!$A8='CCyB decisions (database)'!$B$2:$B$228))-2)))</f>
        <v>43466</v>
      </c>
      <c r="N8" s="48" cm="1">
        <f t="array" aca="1" ref="N8" ca="1">SUMPRODUCT(MAX(ROW('CCyB decisions (database)'!$B$2:$B$228)*('CCyB decisions (database)'!$F$2:$F$228&lt;=TODAY())*('Latest decisions_OLD'!$A8='CCyB decisions (database)'!$B$2:$B$228))-1)</f>
        <v>208</v>
      </c>
      <c r="O8" s="52" cm="1">
        <f t="array" aca="1" ref="O8" ca="1">INDEX('CCyB decisions (database)'!$D$2:$D$228,SUMPRODUCT(MAX(ROW('CCyB decisions (database)'!$B$2:$B$228)*('CCyB decisions (database)'!$F$2:$F$228&lt;=TODAY())*('Latest decisions_OLD'!$A8='CCyB decisions (database)'!$B$2:$B$228))-1))</f>
        <v>0</v>
      </c>
      <c r="P8" s="44" cm="1">
        <f t="array" aca="1" ref="P8" ca="1">INDEX('CCyB decisions (database)'!$F$2:$F$228,SUMPRODUCT(MAX(ROW('CCyB decisions (database)'!$B$2:$B$228)*('CCyB decisions (database)'!$F$2:$F$228&lt;=TODAY())*('Latest decisions_OLD'!$A8='CCyB decisions (database)'!$B$2:$B$228))-1))</f>
        <v>43466</v>
      </c>
    </row>
    <row r="9" spans="1:16" ht="16.5" x14ac:dyDescent="0.3">
      <c r="A9" s="8" t="s">
        <v>48</v>
      </c>
      <c r="B9" s="34" t="e">
        <f>_xlfn.XLOOKUP($A9,'CCyB decisions (database)'!$B$2:$B$228,'CCyB decisions (database)'!$C$2:$C$228,,0,-1)</f>
        <v>#N/A</v>
      </c>
      <c r="C9" s="3" t="e">
        <f>_xlfn.XLOOKUP($A9,'CCyB decisions (database)'!$B$2:$B$228,'CCyB decisions (database)'!$D$2:$D$228,,0,-1)</f>
        <v>#N/A</v>
      </c>
      <c r="D9" s="2" t="e">
        <f>_xlfn.XLOOKUP($A9,'CCyB decisions (database)'!$B$2:$B$228,'CCyB decisions (database)'!$E$2:$E$228,,0,-1)</f>
        <v>#N/A</v>
      </c>
      <c r="E9" s="34" t="e">
        <f>_xlfn.XLOOKUP($A9,'CCyB decisions (database)'!$B$2:$B$228,'CCyB decisions (database)'!$F$2:$F$228,,0,-1)</f>
        <v>#N/A</v>
      </c>
      <c r="F9" s="1" t="s">
        <v>107</v>
      </c>
      <c r="G9" s="2" t="e">
        <f>IF(_xlfn.XLOOKUP($A9,'CCyB decisions (database)'!$B$2:$B$228,'CCyB decisions (database)'!$H$2:$H$228,,0,-1)="","",_xlfn.XLOOKUP($A9,'CCyB decisions (database)'!$B$2:$B$228,'CCyB decisions (database)'!$H$2:$H$228,,0,-1))</f>
        <v>#N/A</v>
      </c>
      <c r="H9" s="48" cm="1">
        <f t="array" ref="H9">SUMPRODUCT(MAX(ROW('CCyB decisions (database)'!$B$2:$B$228)*('Latest decisions_OLD'!$A9='CCyB decisions (database)'!$B$2:$B$228))-1)</f>
        <v>-1</v>
      </c>
      <c r="I9" s="49" t="e" cm="1">
        <f t="array" ref="I9">INDEX('CCyB decisions (database)'!$F$2:$F$228,SUMPRODUCT(MAX(ROW('CCyB decisions (database)'!$B$2:$B$228)*('Latest decisions_OLD'!$A9='CCyB decisions (database)'!$B$2:$B$228))-1))</f>
        <v>#VALUE!</v>
      </c>
      <c r="J9" s="48" t="e">
        <f t="shared" ca="1" si="0"/>
        <v>#VALUE!</v>
      </c>
      <c r="K9" s="50" t="e" cm="1">
        <f t="array" aca="1" ref="K9" ca="1">IF(TODAY()&gt;=I9,INDEX('CCyB decisions (database)'!$D$2:$D$228,SUMPRODUCT(MAX(ROW('CCyB decisions (database)'!$B$2:$B$228)*('Latest decisions_OLD'!$A9='CCyB decisions (database)'!$B$2:$B$228))-1)),"too early")</f>
        <v>#VALUE!</v>
      </c>
      <c r="L9" s="51" t="e" cm="1">
        <f t="array" aca="1" ref="L9" ca="1">IF(TODAY()&gt;=I9,INDEX('CCyB decisions (database)'!$D$2:$D$228,SUMPRODUCT(MAX(ROW('CCyB decisions (database)'!$B$2:$B$228)*('Latest decisions_OLD'!$A9='CCyB decisions (database)'!$B$2:$B$228))-1)),INDEX('CCyB decisions (database)'!$D$2:$D$228,SUMPRODUCT(MAX(ROW('CCyB decisions (database)'!$B$2:$B$228)*('Latest decisions_OLD'!$A9='CCyB decisions (database)'!$B$2:$B$228))-2)))</f>
        <v>#VALUE!</v>
      </c>
      <c r="M9" s="49" t="e" cm="1">
        <f t="array" aca="1" ref="M9" ca="1">IF(TODAY()&gt;=I9,INDEX('CCyB decisions (database)'!$F$2:$F$228,SUMPRODUCT(MAX(ROW('CCyB decisions (database)'!$B$2:$B$228)*('Latest decisions_OLD'!$A9='CCyB decisions (database)'!$B$2:$B$228))-1)),INDEX('CCyB decisions (database)'!$F$2:$F$228,SUMPRODUCT(MAX(ROW('CCyB decisions (database)'!$B$2:$B$228)*('Latest decisions_OLD'!$A9='CCyB decisions (database)'!$B$2:$B$228))-2)))</f>
        <v>#VALUE!</v>
      </c>
      <c r="N9" s="48" cm="1">
        <f t="array" aca="1" ref="N9" ca="1">SUMPRODUCT(MAX(ROW('CCyB decisions (database)'!$B$2:$B$228)*('CCyB decisions (database)'!$F$2:$F$228&lt;=TODAY())*('Latest decisions_OLD'!$A9='CCyB decisions (database)'!$B$2:$B$228))-1)</f>
        <v>-1</v>
      </c>
      <c r="O9" s="52" t="e" cm="1">
        <f t="array" aca="1" ref="O9" ca="1">INDEX('CCyB decisions (database)'!$D$2:$D$228,SUMPRODUCT(MAX(ROW('CCyB decisions (database)'!$B$2:$B$228)*('CCyB decisions (database)'!$F$2:$F$228&lt;=TODAY())*('Latest decisions_OLD'!$A9='CCyB decisions (database)'!$B$2:$B$228))-1))</f>
        <v>#VALUE!</v>
      </c>
      <c r="P9" s="44" t="e" cm="1">
        <f t="array" aca="1" ref="P9" ca="1">INDEX('CCyB decisions (database)'!$F$2:$F$228,SUMPRODUCT(MAX(ROW('CCyB decisions (database)'!$B$2:$B$228)*('CCyB decisions (database)'!$F$2:$F$228&lt;=TODAY())*('Latest decisions_OLD'!$A9='CCyB decisions (database)'!$B$2:$B$228))-1))</f>
        <v>#VALUE!</v>
      </c>
    </row>
    <row r="10" spans="1:16" ht="16.5" x14ac:dyDescent="0.3">
      <c r="A10" s="8" t="s">
        <v>30</v>
      </c>
      <c r="B10" s="34">
        <f>_xlfn.XLOOKUP($A10,'CCyB decisions (database)'!$B$2:$B$228,'CCyB decisions (database)'!$C$2:$C$228,,0,-1)</f>
        <v>43195</v>
      </c>
      <c r="C10" s="3">
        <f>_xlfn.XLOOKUP($A10,'CCyB decisions (database)'!$B$2:$B$228,'CCyB decisions (database)'!$D$2:$D$228,,0,-1)</f>
        <v>0</v>
      </c>
      <c r="D10" s="2" t="str">
        <f>_xlfn.XLOOKUP($A10,'CCyB decisions (database)'!$B$2:$B$228,'CCyB decisions (database)'!$E$2:$E$228,,0,-1)</f>
        <v>Confirmation</v>
      </c>
      <c r="E10" s="34">
        <f>_xlfn.XLOOKUP($A10,'CCyB decisions (database)'!$B$2:$B$228,'CCyB decisions (database)'!$F$2:$F$228,,0,-1)</f>
        <v>43195</v>
      </c>
      <c r="F10" s="1" t="s">
        <v>107</v>
      </c>
      <c r="G10" s="2" t="str">
        <f>IF(_xlfn.XLOOKUP($A10,'CCyB decisions (database)'!$B$2:$B$228,'CCyB decisions (database)'!$H$2:$H$228,,0,-1)="","",_xlfn.XLOOKUP($A10,'CCyB decisions (database)'!$B$2:$B$228,'CCyB decisions (database)'!$H$2:$H$228,,0,-1))</f>
        <v/>
      </c>
      <c r="H10" s="48" cm="1">
        <f t="array" ref="H10">SUMPRODUCT(MAX(ROW('CCyB decisions (database)'!$B$2:$B$228)*('Latest decisions_OLD'!$A10='CCyB decisions (database)'!$B$2:$B$228))-1)</f>
        <v>168</v>
      </c>
      <c r="I10" s="49" cm="1">
        <f t="array" ref="I10">INDEX('CCyB decisions (database)'!$F$2:$F$228,SUMPRODUCT(MAX(ROW('CCyB decisions (database)'!$B$2:$B$228)*('Latest decisions_OLD'!$A10='CCyB decisions (database)'!$B$2:$B$228))-1))</f>
        <v>43195</v>
      </c>
      <c r="J10" s="48">
        <f t="shared" ca="1" si="0"/>
        <v>1</v>
      </c>
      <c r="K10" s="50" cm="1">
        <f t="array" aca="1" ref="K10" ca="1">IF(TODAY()&gt;=I10,INDEX('CCyB decisions (database)'!$D$2:$D$228,SUMPRODUCT(MAX(ROW('CCyB decisions (database)'!$B$2:$B$228)*('Latest decisions_OLD'!$A10='CCyB decisions (database)'!$B$2:$B$228))-1)),"too early")</f>
        <v>0</v>
      </c>
      <c r="L10" s="51" cm="1">
        <f t="array" aca="1" ref="L10" ca="1">IF(TODAY()&gt;=I10,INDEX('CCyB decisions (database)'!$D$2:$D$228,SUMPRODUCT(MAX(ROW('CCyB decisions (database)'!$B$2:$B$228)*('Latest decisions_OLD'!$A10='CCyB decisions (database)'!$B$2:$B$228))-1)),INDEX('CCyB decisions (database)'!$D$2:$D$228,SUMPRODUCT(MAX(ROW('CCyB decisions (database)'!$B$2:$B$228)*('Latest decisions_OLD'!$A10='CCyB decisions (database)'!$B$2:$B$228))-2)))</f>
        <v>0</v>
      </c>
      <c r="M10" s="49" cm="1">
        <f t="array" aca="1" ref="M10" ca="1">IF(TODAY()&gt;=I10,INDEX('CCyB decisions (database)'!$F$2:$F$228,SUMPRODUCT(MAX(ROW('CCyB decisions (database)'!$B$2:$B$228)*('Latest decisions_OLD'!$A10='CCyB decisions (database)'!$B$2:$B$228))-1)),INDEX('CCyB decisions (database)'!$F$2:$F$228,SUMPRODUCT(MAX(ROW('CCyB decisions (database)'!$B$2:$B$228)*('Latest decisions_OLD'!$A10='CCyB decisions (database)'!$B$2:$B$228))-2)))</f>
        <v>43195</v>
      </c>
      <c r="N10" s="48" cm="1">
        <f t="array" aca="1" ref="N10" ca="1">SUMPRODUCT(MAX(ROW('CCyB decisions (database)'!$B$2:$B$228)*('CCyB decisions (database)'!$F$2:$F$228&lt;=TODAY())*('Latest decisions_OLD'!$A10='CCyB decisions (database)'!$B$2:$B$228))-1)</f>
        <v>168</v>
      </c>
      <c r="O10" s="52" cm="1">
        <f t="array" aca="1" ref="O10" ca="1">INDEX('CCyB decisions (database)'!$D$2:$D$228,SUMPRODUCT(MAX(ROW('CCyB decisions (database)'!$B$2:$B$228)*('CCyB decisions (database)'!$F$2:$F$228&lt;=TODAY())*('Latest decisions_OLD'!$A10='CCyB decisions (database)'!$B$2:$B$228))-1))</f>
        <v>0</v>
      </c>
      <c r="P10" s="44" cm="1">
        <f t="array" aca="1" ref="P10" ca="1">INDEX('CCyB decisions (database)'!$F$2:$F$228,SUMPRODUCT(MAX(ROW('CCyB decisions (database)'!$B$2:$B$228)*('CCyB decisions (database)'!$F$2:$F$228&lt;=TODAY())*('Latest decisions_OLD'!$A10='CCyB decisions (database)'!$B$2:$B$228))-1))</f>
        <v>43195</v>
      </c>
    </row>
    <row r="11" spans="1:16" ht="16.5" x14ac:dyDescent="0.3">
      <c r="A11" s="8" t="s">
        <v>31</v>
      </c>
      <c r="B11" s="34">
        <f>_xlfn.XLOOKUP($A11,'CCyB decisions (database)'!$B$2:$B$228,'CCyB decisions (database)'!$C$2:$C$228,,0,-1)</f>
        <v>43606</v>
      </c>
      <c r="C11" s="3">
        <f>_xlfn.XLOOKUP($A11,'CCyB decisions (database)'!$B$2:$B$228,'CCyB decisions (database)'!$D$2:$D$228,,0,-1)</f>
        <v>0</v>
      </c>
      <c r="D11" s="2" t="str">
        <f>_xlfn.XLOOKUP($A11,'CCyB decisions (database)'!$B$2:$B$228,'CCyB decisions (database)'!$E$2:$E$228,,0,-1)</f>
        <v>Confirmation</v>
      </c>
      <c r="E11" s="34">
        <f>_xlfn.XLOOKUP($A11,'CCyB decisions (database)'!$B$2:$B$228,'CCyB decisions (database)'!$F$2:$F$228,,0,-1)</f>
        <v>43606</v>
      </c>
      <c r="F11" s="1" t="s">
        <v>107</v>
      </c>
      <c r="G11" s="2" t="str">
        <f>IF(_xlfn.XLOOKUP($A11,'CCyB decisions (database)'!$B$2:$B$228,'CCyB decisions (database)'!$H$2:$H$228,,0,-1)="","",_xlfn.XLOOKUP($A11,'CCyB decisions (database)'!$B$2:$B$228,'CCyB decisions (database)'!$H$2:$H$228,,0,-1))</f>
        <v/>
      </c>
      <c r="H11" s="48" cm="1">
        <f t="array" ref="H11">SUMPRODUCT(MAX(ROW('CCyB decisions (database)'!$B$2:$B$228)*('Latest decisions_OLD'!$A11='CCyB decisions (database)'!$B$2:$B$228))-1)</f>
        <v>227</v>
      </c>
      <c r="I11" s="49" cm="1">
        <f t="array" ref="I11">INDEX('CCyB decisions (database)'!$F$2:$F$228,SUMPRODUCT(MAX(ROW('CCyB decisions (database)'!$B$2:$B$228)*('Latest decisions_OLD'!$A11='CCyB decisions (database)'!$B$2:$B$228))-1))</f>
        <v>43606</v>
      </c>
      <c r="J11" s="48">
        <f t="shared" ca="1" si="0"/>
        <v>1</v>
      </c>
      <c r="K11" s="50" cm="1">
        <f t="array" aca="1" ref="K11" ca="1">IF(TODAY()&gt;=I11,INDEX('CCyB decisions (database)'!$D$2:$D$228,SUMPRODUCT(MAX(ROW('CCyB decisions (database)'!$B$2:$B$228)*('Latest decisions_OLD'!$A11='CCyB decisions (database)'!$B$2:$B$228))-1)),"too early")</f>
        <v>0</v>
      </c>
      <c r="L11" s="51" cm="1">
        <f t="array" aca="1" ref="L11" ca="1">IF(TODAY()&gt;=I11,INDEX('CCyB decisions (database)'!$D$2:$D$228,SUMPRODUCT(MAX(ROW('CCyB decisions (database)'!$B$2:$B$228)*('Latest decisions_OLD'!$A11='CCyB decisions (database)'!$B$2:$B$228))-1)),INDEX('CCyB decisions (database)'!$D$2:$D$228,SUMPRODUCT(MAX(ROW('CCyB decisions (database)'!$B$2:$B$228)*('Latest decisions_OLD'!$A11='CCyB decisions (database)'!$B$2:$B$228))-2)))</f>
        <v>0</v>
      </c>
      <c r="M11" s="49" cm="1">
        <f t="array" aca="1" ref="M11" ca="1">IF(TODAY()&gt;=I11,INDEX('CCyB decisions (database)'!$F$2:$F$228,SUMPRODUCT(MAX(ROW('CCyB decisions (database)'!$B$2:$B$228)*('Latest decisions_OLD'!$A11='CCyB decisions (database)'!$B$2:$B$228))-1)),INDEX('CCyB decisions (database)'!$F$2:$F$228,SUMPRODUCT(MAX(ROW('CCyB decisions (database)'!$B$2:$B$228)*('Latest decisions_OLD'!$A11='CCyB decisions (database)'!$B$2:$B$228))-2)))</f>
        <v>43606</v>
      </c>
      <c r="N11" s="48" cm="1">
        <f t="array" aca="1" ref="N11" ca="1">SUMPRODUCT(MAX(ROW('CCyB decisions (database)'!$B$2:$B$228)*('CCyB decisions (database)'!$F$2:$F$228&lt;=TODAY())*('Latest decisions_OLD'!$A11='CCyB decisions (database)'!$B$2:$B$228))-1)</f>
        <v>227</v>
      </c>
      <c r="O11" s="52" cm="1">
        <f t="array" aca="1" ref="O11" ca="1">INDEX('CCyB decisions (database)'!$D$2:$D$228,SUMPRODUCT(MAX(ROW('CCyB decisions (database)'!$B$2:$B$228)*('CCyB decisions (database)'!$F$2:$F$228&lt;=TODAY())*('Latest decisions_OLD'!$A11='CCyB decisions (database)'!$B$2:$B$228))-1))</f>
        <v>0</v>
      </c>
      <c r="P11" s="44" cm="1">
        <f t="array" aca="1" ref="P11" ca="1">INDEX('CCyB decisions (database)'!$F$2:$F$228,SUMPRODUCT(MAX(ROW('CCyB decisions (database)'!$B$2:$B$228)*('CCyB decisions (database)'!$F$2:$F$228&lt;=TODAY())*('Latest decisions_OLD'!$A11='CCyB decisions (database)'!$B$2:$B$228))-1))</f>
        <v>43606</v>
      </c>
    </row>
    <row r="12" spans="1:16" ht="16.5" x14ac:dyDescent="0.3">
      <c r="A12" s="8" t="s">
        <v>12</v>
      </c>
      <c r="B12" s="34">
        <f>_xlfn.XLOOKUP($A12,'CCyB decisions (database)'!$B$2:$B$228,'CCyB decisions (database)'!$C$2:$C$228,,0,-1)</f>
        <v>43546</v>
      </c>
      <c r="C12" s="3">
        <f>_xlfn.XLOOKUP($A12,'CCyB decisions (database)'!$B$2:$B$228,'CCyB decisions (database)'!$D$2:$D$228,,0,-1)</f>
        <v>0</v>
      </c>
      <c r="D12" s="2" t="str">
        <f>_xlfn.XLOOKUP($A12,'CCyB decisions (database)'!$B$2:$B$228,'CCyB decisions (database)'!$E$2:$E$228,,0,-1)</f>
        <v>Confirmation</v>
      </c>
      <c r="E12" s="34">
        <f>_xlfn.XLOOKUP($A12,'CCyB decisions (database)'!$B$2:$B$228,'CCyB decisions (database)'!$F$2:$F$228,,0,-1)</f>
        <v>43556</v>
      </c>
      <c r="F12" s="1" t="s">
        <v>107</v>
      </c>
      <c r="G12" s="2" t="str">
        <f>IF(_xlfn.XLOOKUP($A12,'CCyB decisions (database)'!$B$2:$B$228,'CCyB decisions (database)'!$H$2:$H$228,,0,-1)="","",_xlfn.XLOOKUP($A12,'CCyB decisions (database)'!$B$2:$B$228,'CCyB decisions (database)'!$H$2:$H$228,,0,-1))</f>
        <v/>
      </c>
      <c r="H12" s="48" cm="1">
        <f t="array" ref="H12">SUMPRODUCT(MAX(ROW('CCyB decisions (database)'!$B$2:$B$228)*('Latest decisions_OLD'!$A12='CCyB decisions (database)'!$B$2:$B$228))-1)</f>
        <v>219</v>
      </c>
      <c r="I12" s="49" cm="1">
        <f t="array" ref="I12">INDEX('CCyB decisions (database)'!$F$2:$F$228,SUMPRODUCT(MAX(ROW('CCyB decisions (database)'!$B$2:$B$228)*('Latest decisions_OLD'!$A12='CCyB decisions (database)'!$B$2:$B$228))-1))</f>
        <v>43556</v>
      </c>
      <c r="J12" s="48">
        <f t="shared" ca="1" si="0"/>
        <v>1</v>
      </c>
      <c r="K12" s="50" cm="1">
        <f t="array" aca="1" ref="K12" ca="1">IF(TODAY()&gt;=I12,INDEX('CCyB decisions (database)'!$D$2:$D$228,SUMPRODUCT(MAX(ROW('CCyB decisions (database)'!$B$2:$B$228)*('Latest decisions_OLD'!$A12='CCyB decisions (database)'!$B$2:$B$228))-1)),"too early")</f>
        <v>0</v>
      </c>
      <c r="L12" s="51" cm="1">
        <f t="array" aca="1" ref="L12" ca="1">IF(TODAY()&gt;=I12,INDEX('CCyB decisions (database)'!$D$2:$D$228,SUMPRODUCT(MAX(ROW('CCyB decisions (database)'!$B$2:$B$228)*('Latest decisions_OLD'!$A12='CCyB decisions (database)'!$B$2:$B$228))-1)),INDEX('CCyB decisions (database)'!$D$2:$D$228,SUMPRODUCT(MAX(ROW('CCyB decisions (database)'!$B$2:$B$228)*('Latest decisions_OLD'!$A12='CCyB decisions (database)'!$B$2:$B$228))-2)))</f>
        <v>0</v>
      </c>
      <c r="M12" s="49" cm="1">
        <f t="array" aca="1" ref="M12" ca="1">IF(TODAY()&gt;=I12,INDEX('CCyB decisions (database)'!$F$2:$F$228,SUMPRODUCT(MAX(ROW('CCyB decisions (database)'!$B$2:$B$228)*('Latest decisions_OLD'!$A12='CCyB decisions (database)'!$B$2:$B$228))-1)),INDEX('CCyB decisions (database)'!$F$2:$F$228,SUMPRODUCT(MAX(ROW('CCyB decisions (database)'!$B$2:$B$228)*('Latest decisions_OLD'!$A12='CCyB decisions (database)'!$B$2:$B$228))-2)))</f>
        <v>43556</v>
      </c>
      <c r="N12" s="48" cm="1">
        <f t="array" aca="1" ref="N12" ca="1">SUMPRODUCT(MAX(ROW('CCyB decisions (database)'!$B$2:$B$228)*('CCyB decisions (database)'!$F$2:$F$228&lt;=TODAY())*('Latest decisions_OLD'!$A12='CCyB decisions (database)'!$B$2:$B$228))-1)</f>
        <v>219</v>
      </c>
      <c r="O12" s="52" cm="1">
        <f t="array" aca="1" ref="O12" ca="1">INDEX('CCyB decisions (database)'!$D$2:$D$228,SUMPRODUCT(MAX(ROW('CCyB decisions (database)'!$B$2:$B$228)*('CCyB decisions (database)'!$F$2:$F$228&lt;=TODAY())*('Latest decisions_OLD'!$A12='CCyB decisions (database)'!$B$2:$B$228))-1))</f>
        <v>0</v>
      </c>
      <c r="P12" s="44" cm="1">
        <f t="array" aca="1" ref="P12" ca="1">INDEX('CCyB decisions (database)'!$F$2:$F$228,SUMPRODUCT(MAX(ROW('CCyB decisions (database)'!$B$2:$B$228)*('CCyB decisions (database)'!$F$2:$F$228&lt;=TODAY())*('Latest decisions_OLD'!$A12='CCyB decisions (database)'!$B$2:$B$228))-1))</f>
        <v>43556</v>
      </c>
    </row>
    <row r="13" spans="1:16" ht="16.5" x14ac:dyDescent="0.3">
      <c r="A13" s="8" t="s">
        <v>34</v>
      </c>
      <c r="B13" s="34">
        <f>_xlfn.XLOOKUP($A13,'CCyB decisions (database)'!$B$2:$B$228,'CCyB decisions (database)'!$C$2:$C$228,,0,-1)</f>
        <v>42460</v>
      </c>
      <c r="C13" s="3">
        <f>_xlfn.XLOOKUP($A13,'CCyB decisions (database)'!$B$2:$B$228,'CCyB decisions (database)'!$D$2:$D$228,,0,-1)</f>
        <v>0</v>
      </c>
      <c r="D13" s="2" t="str">
        <f>_xlfn.XLOOKUP($A13,'CCyB decisions (database)'!$B$2:$B$228,'CCyB decisions (database)'!$E$2:$E$228,,0,-1)</f>
        <v>First time setting</v>
      </c>
      <c r="E13" s="34">
        <f>_xlfn.XLOOKUP($A13,'CCyB decisions (database)'!$B$2:$B$228,'CCyB decisions (database)'!$F$2:$F$228,,0,-1)</f>
        <v>42460</v>
      </c>
      <c r="F13" s="1" t="s">
        <v>107</v>
      </c>
      <c r="G13" s="2" t="str">
        <f>IF(_xlfn.XLOOKUP($A13,'CCyB decisions (database)'!$B$2:$B$228,'CCyB decisions (database)'!$H$2:$H$228,,0,-1)="","",_xlfn.XLOOKUP($A13,'CCyB decisions (database)'!$B$2:$B$228,'CCyB decisions (database)'!$H$2:$H$228,,0,-1))</f>
        <v/>
      </c>
      <c r="H13" s="48" cm="1">
        <f t="array" ref="H13">SUMPRODUCT(MAX(ROW('CCyB decisions (database)'!$B$2:$B$228)*('Latest decisions_OLD'!$A13='CCyB decisions (database)'!$B$2:$B$228))-1)</f>
        <v>55</v>
      </c>
      <c r="I13" s="49" cm="1">
        <f t="array" ref="I13">INDEX('CCyB decisions (database)'!$F$2:$F$228,SUMPRODUCT(MAX(ROW('CCyB decisions (database)'!$B$2:$B$228)*('Latest decisions_OLD'!$A13='CCyB decisions (database)'!$B$2:$B$228))-1))</f>
        <v>42460</v>
      </c>
      <c r="J13" s="48">
        <f t="shared" ca="1" si="0"/>
        <v>1</v>
      </c>
      <c r="K13" s="50" cm="1">
        <f t="array" aca="1" ref="K13" ca="1">IF(TODAY()&gt;=I13,INDEX('CCyB decisions (database)'!$D$2:$D$228,SUMPRODUCT(MAX(ROW('CCyB decisions (database)'!$B$2:$B$228)*('Latest decisions_OLD'!$A13='CCyB decisions (database)'!$B$2:$B$228))-1)),"too early")</f>
        <v>0</v>
      </c>
      <c r="L13" s="51" cm="1">
        <f t="array" aca="1" ref="L13" ca="1">IF(TODAY()&gt;=I13,INDEX('CCyB decisions (database)'!$D$2:$D$228,SUMPRODUCT(MAX(ROW('CCyB decisions (database)'!$B$2:$B$228)*('Latest decisions_OLD'!$A13='CCyB decisions (database)'!$B$2:$B$228))-1)),INDEX('CCyB decisions (database)'!$D$2:$D$228,SUMPRODUCT(MAX(ROW('CCyB decisions (database)'!$B$2:$B$228)*('Latest decisions_OLD'!$A13='CCyB decisions (database)'!$B$2:$B$228))-2)))</f>
        <v>0</v>
      </c>
      <c r="M13" s="49" cm="1">
        <f t="array" aca="1" ref="M13" ca="1">IF(TODAY()&gt;=I13,INDEX('CCyB decisions (database)'!$F$2:$F$228,SUMPRODUCT(MAX(ROW('CCyB decisions (database)'!$B$2:$B$228)*('Latest decisions_OLD'!$A13='CCyB decisions (database)'!$B$2:$B$228))-1)),INDEX('CCyB decisions (database)'!$F$2:$F$228,SUMPRODUCT(MAX(ROW('CCyB decisions (database)'!$B$2:$B$228)*('Latest decisions_OLD'!$A13='CCyB decisions (database)'!$B$2:$B$228))-2)))</f>
        <v>42460</v>
      </c>
      <c r="N13" s="48" cm="1">
        <f t="array" aca="1" ref="N13" ca="1">SUMPRODUCT(MAX(ROW('CCyB decisions (database)'!$B$2:$B$228)*('CCyB decisions (database)'!$F$2:$F$228&lt;=TODAY())*('Latest decisions_OLD'!$A13='CCyB decisions (database)'!$B$2:$B$228))-1)</f>
        <v>55</v>
      </c>
      <c r="O13" s="52" cm="1">
        <f t="array" aca="1" ref="O13" ca="1">INDEX('CCyB decisions (database)'!$D$2:$D$228,SUMPRODUCT(MAX(ROW('CCyB decisions (database)'!$B$2:$B$228)*('CCyB decisions (database)'!$F$2:$F$228&lt;=TODAY())*('Latest decisions_OLD'!$A13='CCyB decisions (database)'!$B$2:$B$228))-1))</f>
        <v>0</v>
      </c>
      <c r="P13" s="44" cm="1">
        <f t="array" aca="1" ref="P13" ca="1">INDEX('CCyB decisions (database)'!$F$2:$F$228,SUMPRODUCT(MAX(ROW('CCyB decisions (database)'!$B$2:$B$228)*('CCyB decisions (database)'!$F$2:$F$228&lt;=TODAY())*('Latest decisions_OLD'!$A13='CCyB decisions (database)'!$B$2:$B$228))-1))</f>
        <v>42460</v>
      </c>
    </row>
    <row r="14" spans="1:16" ht="16.5" x14ac:dyDescent="0.3">
      <c r="A14" s="15" t="s">
        <v>35</v>
      </c>
      <c r="B14" s="35">
        <f>_xlfn.XLOOKUP($A14,'CCyB decisions (database)'!$B$2:$B$228,'CCyB decisions (database)'!$C$2:$C$228,,0,-1)</f>
        <v>42460</v>
      </c>
      <c r="C14" s="6">
        <f>_xlfn.XLOOKUP($A14,'CCyB decisions (database)'!$B$2:$B$228,'CCyB decisions (database)'!$D$2:$D$228,,0,-1)</f>
        <v>0</v>
      </c>
      <c r="D14" s="5" t="str">
        <f>_xlfn.XLOOKUP($A14,'CCyB decisions (database)'!$B$2:$B$228,'CCyB decisions (database)'!$E$2:$E$228,,0,-1)</f>
        <v>First time setting</v>
      </c>
      <c r="E14" s="35">
        <f>_xlfn.XLOOKUP($A14,'CCyB decisions (database)'!$B$2:$B$228,'CCyB decisions (database)'!$F$2:$F$228,,0,-1)</f>
        <v>42460</v>
      </c>
      <c r="F14" s="29" t="s">
        <v>107</v>
      </c>
      <c r="G14" s="2" t="str">
        <f>IF(_xlfn.XLOOKUP($A14,'CCyB decisions (database)'!$B$2:$B$228,'CCyB decisions (database)'!$H$2:$H$228,,0,-1)="","",_xlfn.XLOOKUP($A14,'CCyB decisions (database)'!$B$2:$B$228,'CCyB decisions (database)'!$H$2:$H$228,,0,-1))</f>
        <v/>
      </c>
      <c r="H14" s="48" cm="1">
        <f t="array" ref="H14">SUMPRODUCT(MAX(ROW('CCyB decisions (database)'!$B$2:$B$228)*('Latest decisions_OLD'!$A14='CCyB decisions (database)'!$B$2:$B$228))-1)</f>
        <v>56</v>
      </c>
      <c r="I14" s="49" cm="1">
        <f t="array" ref="I14">INDEX('CCyB decisions (database)'!$F$2:$F$228,SUMPRODUCT(MAX(ROW('CCyB decisions (database)'!$B$2:$B$228)*('Latest decisions_OLD'!$A14='CCyB decisions (database)'!$B$2:$B$228))-1))</f>
        <v>42460</v>
      </c>
      <c r="J14" s="48">
        <f t="shared" ca="1" si="0"/>
        <v>1</v>
      </c>
      <c r="K14" s="50" cm="1">
        <f t="array" aca="1" ref="K14" ca="1">IF(TODAY()&gt;=I14,INDEX('CCyB decisions (database)'!$D$2:$D$228,SUMPRODUCT(MAX(ROW('CCyB decisions (database)'!$B$2:$B$228)*('Latest decisions_OLD'!$A14='CCyB decisions (database)'!$B$2:$B$228))-1)),"too early")</f>
        <v>0</v>
      </c>
      <c r="L14" s="51" cm="1">
        <f t="array" aca="1" ref="L14" ca="1">IF(TODAY()&gt;=I14,INDEX('CCyB decisions (database)'!$D$2:$D$228,SUMPRODUCT(MAX(ROW('CCyB decisions (database)'!$B$2:$B$228)*('Latest decisions_OLD'!$A14='CCyB decisions (database)'!$B$2:$B$228))-1)),INDEX('CCyB decisions (database)'!$D$2:$D$228,SUMPRODUCT(MAX(ROW('CCyB decisions (database)'!$B$2:$B$228)*('Latest decisions_OLD'!$A14='CCyB decisions (database)'!$B$2:$B$228))-2)))</f>
        <v>0</v>
      </c>
      <c r="M14" s="49" cm="1">
        <f t="array" aca="1" ref="M14" ca="1">IF(TODAY()&gt;=I14,INDEX('CCyB decisions (database)'!$F$2:$F$228,SUMPRODUCT(MAX(ROW('CCyB decisions (database)'!$B$2:$B$228)*('Latest decisions_OLD'!$A14='CCyB decisions (database)'!$B$2:$B$228))-1)),INDEX('CCyB decisions (database)'!$F$2:$F$228,SUMPRODUCT(MAX(ROW('CCyB decisions (database)'!$B$2:$B$228)*('Latest decisions_OLD'!$A14='CCyB decisions (database)'!$B$2:$B$228))-2)))</f>
        <v>42460</v>
      </c>
      <c r="N14" s="48" cm="1">
        <f t="array" aca="1" ref="N14" ca="1">SUMPRODUCT(MAX(ROW('CCyB decisions (database)'!$B$2:$B$228)*('CCyB decisions (database)'!$F$2:$F$228&lt;=TODAY())*('Latest decisions_OLD'!$A14='CCyB decisions (database)'!$B$2:$B$228))-1)</f>
        <v>56</v>
      </c>
      <c r="O14" s="52" cm="1">
        <f t="array" aca="1" ref="O14" ca="1">INDEX('CCyB decisions (database)'!$D$2:$D$228,SUMPRODUCT(MAX(ROW('CCyB decisions (database)'!$B$2:$B$228)*('CCyB decisions (database)'!$F$2:$F$228&lt;=TODAY())*('Latest decisions_OLD'!$A14='CCyB decisions (database)'!$B$2:$B$228))-1))</f>
        <v>0</v>
      </c>
      <c r="P14" s="44" cm="1">
        <f t="array" aca="1" ref="P14" ca="1">INDEX('CCyB decisions (database)'!$F$2:$F$228,SUMPRODUCT(MAX(ROW('CCyB decisions (database)'!$B$2:$B$228)*('CCyB decisions (database)'!$F$2:$F$228&lt;=TODAY())*('Latest decisions_OLD'!$A14='CCyB decisions (database)'!$B$2:$B$228))-1))</f>
        <v>42460</v>
      </c>
    </row>
    <row r="15" spans="1:16" ht="16.5" x14ac:dyDescent="0.3">
      <c r="A15" s="15" t="s">
        <v>7</v>
      </c>
      <c r="B15" s="35">
        <f>_xlfn.XLOOKUP($A15,'CCyB decisions (database)'!$B$2:$B$228,'CCyB decisions (database)'!$C$2:$C$228,,0,-1)</f>
        <v>43549</v>
      </c>
      <c r="C15" s="6">
        <f>_xlfn.XLOOKUP($A15,'CCyB decisions (database)'!$B$2:$B$228,'CCyB decisions (database)'!$D$2:$D$228,,0,-1)</f>
        <v>2.5000000000000001E-3</v>
      </c>
      <c r="D15" s="5" t="str">
        <f>_xlfn.XLOOKUP($A15,'CCyB decisions (database)'!$B$2:$B$228,'CCyB decisions (database)'!$E$2:$E$228,,0,-1)</f>
        <v>Confirmation</v>
      </c>
      <c r="E15" s="35">
        <f>_xlfn.XLOOKUP($A15,'CCyB decisions (database)'!$B$2:$B$228,'CCyB decisions (database)'!$F$2:$F$228,,0,-1)</f>
        <v>43922</v>
      </c>
      <c r="F15" s="29" t="s">
        <v>107</v>
      </c>
      <c r="G15" s="2" t="str">
        <f>IF(_xlfn.XLOOKUP($A15,'CCyB decisions (database)'!$B$2:$B$228,'CCyB decisions (database)'!$H$2:$H$228,,0,-1)="","",_xlfn.XLOOKUP($A15,'CCyB decisions (database)'!$B$2:$B$228,'CCyB decisions (database)'!$H$2:$H$228,,0,-1))</f>
        <v/>
      </c>
      <c r="H15" s="48" cm="1">
        <f t="array" ref="H15">SUMPRODUCT(MAX(ROW('CCyB decisions (database)'!$B$2:$B$228)*('Latest decisions_OLD'!$A15='CCyB decisions (database)'!$B$2:$B$228))-1)</f>
        <v>221</v>
      </c>
      <c r="I15" s="49" cm="1">
        <f t="array" ref="I15">INDEX('CCyB decisions (database)'!$F$2:$F$228,SUMPRODUCT(MAX(ROW('CCyB decisions (database)'!$B$2:$B$228)*('Latest decisions_OLD'!$A15='CCyB decisions (database)'!$B$2:$B$228))-1))</f>
        <v>43922</v>
      </c>
      <c r="J15" s="48">
        <f t="shared" ca="1" si="0"/>
        <v>1</v>
      </c>
      <c r="K15" s="50" cm="1">
        <f t="array" aca="1" ref="K15" ca="1">IF(TODAY()&gt;=I15,INDEX('CCyB decisions (database)'!$D$2:$D$228,SUMPRODUCT(MAX(ROW('CCyB decisions (database)'!$B$2:$B$228)*('Latest decisions_OLD'!$A15='CCyB decisions (database)'!$B$2:$B$228))-1)),"too early")</f>
        <v>2.5000000000000001E-3</v>
      </c>
      <c r="L15" s="51" cm="1">
        <f t="array" aca="1" ref="L15" ca="1">IF(TODAY()&gt;=I15,INDEX('CCyB decisions (database)'!$D$2:$D$228,SUMPRODUCT(MAX(ROW('CCyB decisions (database)'!$B$2:$B$228)*('Latest decisions_OLD'!$A15='CCyB decisions (database)'!$B$2:$B$228))-1)),INDEX('CCyB decisions (database)'!$D$2:$D$228,SUMPRODUCT(MAX(ROW('CCyB decisions (database)'!$B$2:$B$228)*('Latest decisions_OLD'!$A15='CCyB decisions (database)'!$B$2:$B$228))-2)))</f>
        <v>2.5000000000000001E-3</v>
      </c>
      <c r="M15" s="49" cm="1">
        <f t="array" aca="1" ref="M15" ca="1">IF(TODAY()&gt;=I15,INDEX('CCyB decisions (database)'!$F$2:$F$228,SUMPRODUCT(MAX(ROW('CCyB decisions (database)'!$B$2:$B$228)*('Latest decisions_OLD'!$A15='CCyB decisions (database)'!$B$2:$B$228))-1)),INDEX('CCyB decisions (database)'!$F$2:$F$228,SUMPRODUCT(MAX(ROW('CCyB decisions (database)'!$B$2:$B$228)*('Latest decisions_OLD'!$A15='CCyB decisions (database)'!$B$2:$B$228))-2)))</f>
        <v>43922</v>
      </c>
      <c r="N15" s="48" cm="1">
        <f t="array" aca="1" ref="N15" ca="1">SUMPRODUCT(MAX(ROW('CCyB decisions (database)'!$B$2:$B$228)*('CCyB decisions (database)'!$F$2:$F$228&lt;=TODAY())*('Latest decisions_OLD'!$A15='CCyB decisions (database)'!$B$2:$B$228))-1)</f>
        <v>221</v>
      </c>
      <c r="O15" s="52" cm="1">
        <f t="array" aca="1" ref="O15" ca="1">INDEX('CCyB decisions (database)'!$D$2:$D$228,SUMPRODUCT(MAX(ROW('CCyB decisions (database)'!$B$2:$B$228)*('CCyB decisions (database)'!$F$2:$F$228&lt;=TODAY())*('Latest decisions_OLD'!$A15='CCyB decisions (database)'!$B$2:$B$228))-1))</f>
        <v>2.5000000000000001E-3</v>
      </c>
      <c r="P15" s="44" cm="1">
        <f t="array" aca="1" ref="P15" ca="1">INDEX('CCyB decisions (database)'!$F$2:$F$228,SUMPRODUCT(MAX(ROW('CCyB decisions (database)'!$B$2:$B$228)*('CCyB decisions (database)'!$F$2:$F$228&lt;=TODAY())*('Latest decisions_OLD'!$A15='CCyB decisions (database)'!$B$2:$B$228))-1))</f>
        <v>43922</v>
      </c>
    </row>
    <row r="16" spans="1:16" ht="16.5" x14ac:dyDescent="0.3">
      <c r="A16" s="8" t="s">
        <v>38</v>
      </c>
      <c r="B16" s="34">
        <f>_xlfn.XLOOKUP($A16,'CCyB decisions (database)'!$B$2:$B$228,'CCyB decisions (database)'!$C$2:$C$228,,0,-1)</f>
        <v>42467</v>
      </c>
      <c r="C16" s="3">
        <f>_xlfn.XLOOKUP($A16,'CCyB decisions (database)'!$B$2:$B$228,'CCyB decisions (database)'!$D$2:$D$228,,0,-1)</f>
        <v>0</v>
      </c>
      <c r="D16" s="2" t="str">
        <f>_xlfn.XLOOKUP($A16,'CCyB decisions (database)'!$B$2:$B$228,'CCyB decisions (database)'!$E$2:$E$228,,0,-1)</f>
        <v>First time setting</v>
      </c>
      <c r="E16" s="34">
        <f>_xlfn.XLOOKUP($A16,'CCyB decisions (database)'!$B$2:$B$228,'CCyB decisions (database)'!$F$2:$F$228,,0,-1)</f>
        <v>42467</v>
      </c>
      <c r="F16" s="1" t="s">
        <v>107</v>
      </c>
      <c r="G16" s="2" t="str">
        <f>IF(_xlfn.XLOOKUP($A16,'CCyB decisions (database)'!$B$2:$B$228,'CCyB decisions (database)'!$H$2:$H$228,,0,-1)="","",_xlfn.XLOOKUP($A16,'CCyB decisions (database)'!$B$2:$B$228,'CCyB decisions (database)'!$H$2:$H$228,,0,-1))</f>
        <v/>
      </c>
      <c r="H16" s="48" cm="1">
        <f t="array" ref="H16">SUMPRODUCT(MAX(ROW('CCyB decisions (database)'!$B$2:$B$228)*('Latest decisions_OLD'!$A16='CCyB decisions (database)'!$B$2:$B$228))-1)</f>
        <v>60</v>
      </c>
      <c r="I16" s="49" cm="1">
        <f t="array" ref="I16">INDEX('CCyB decisions (database)'!$F$2:$F$228,SUMPRODUCT(MAX(ROW('CCyB decisions (database)'!$B$2:$B$228)*('Latest decisions_OLD'!$A16='CCyB decisions (database)'!$B$2:$B$228))-1))</f>
        <v>42467</v>
      </c>
      <c r="J16" s="48">
        <f t="shared" ca="1" si="0"/>
        <v>1</v>
      </c>
      <c r="K16" s="50" cm="1">
        <f t="array" aca="1" ref="K16" ca="1">IF(TODAY()&gt;=I16,INDEX('CCyB decisions (database)'!$D$2:$D$228,SUMPRODUCT(MAX(ROW('CCyB decisions (database)'!$B$2:$B$228)*('Latest decisions_OLD'!$A16='CCyB decisions (database)'!$B$2:$B$228))-1)),"too early")</f>
        <v>0</v>
      </c>
      <c r="L16" s="51" cm="1">
        <f t="array" aca="1" ref="L16" ca="1">IF(TODAY()&gt;=I16,INDEX('CCyB decisions (database)'!$D$2:$D$228,SUMPRODUCT(MAX(ROW('CCyB decisions (database)'!$B$2:$B$228)*('Latest decisions_OLD'!$A16='CCyB decisions (database)'!$B$2:$B$228))-1)),INDEX('CCyB decisions (database)'!$D$2:$D$228,SUMPRODUCT(MAX(ROW('CCyB decisions (database)'!$B$2:$B$228)*('Latest decisions_OLD'!$A16='CCyB decisions (database)'!$B$2:$B$228))-2)))</f>
        <v>0</v>
      </c>
      <c r="M16" s="49" cm="1">
        <f t="array" aca="1" ref="M16" ca="1">IF(TODAY()&gt;=I16,INDEX('CCyB decisions (database)'!$F$2:$F$228,SUMPRODUCT(MAX(ROW('CCyB decisions (database)'!$B$2:$B$228)*('Latest decisions_OLD'!$A16='CCyB decisions (database)'!$B$2:$B$228))-1)),INDEX('CCyB decisions (database)'!$F$2:$F$228,SUMPRODUCT(MAX(ROW('CCyB decisions (database)'!$B$2:$B$228)*('Latest decisions_OLD'!$A16='CCyB decisions (database)'!$B$2:$B$228))-2)))</f>
        <v>42467</v>
      </c>
      <c r="N16" s="48" cm="1">
        <f t="array" aca="1" ref="N16" ca="1">SUMPRODUCT(MAX(ROW('CCyB decisions (database)'!$B$2:$B$228)*('CCyB decisions (database)'!$F$2:$F$228&lt;=TODAY())*('Latest decisions_OLD'!$A16='CCyB decisions (database)'!$B$2:$B$228))-1)</f>
        <v>60</v>
      </c>
      <c r="O16" s="52" cm="1">
        <f t="array" aca="1" ref="O16" ca="1">INDEX('CCyB decisions (database)'!$D$2:$D$228,SUMPRODUCT(MAX(ROW('CCyB decisions (database)'!$B$2:$B$228)*('CCyB decisions (database)'!$F$2:$F$228&lt;=TODAY())*('Latest decisions_OLD'!$A16='CCyB decisions (database)'!$B$2:$B$228))-1))</f>
        <v>0</v>
      </c>
      <c r="P16" s="44" cm="1">
        <f t="array" aca="1" ref="P16" ca="1">INDEX('CCyB decisions (database)'!$F$2:$F$228,SUMPRODUCT(MAX(ROW('CCyB decisions (database)'!$B$2:$B$228)*('CCyB decisions (database)'!$F$2:$F$228&lt;=TODAY())*('Latest decisions_OLD'!$A16='CCyB decisions (database)'!$B$2:$B$228))-1))</f>
        <v>42467</v>
      </c>
    </row>
    <row r="17" spans="1:16" ht="16.5" x14ac:dyDescent="0.3">
      <c r="A17" s="8" t="s">
        <v>8</v>
      </c>
      <c r="B17" s="34">
        <f>_xlfn.XLOOKUP($A17,'CCyB decisions (database)'!$B$2:$B$228,'CCyB decisions (database)'!$C$2:$C$228,,0,-1)</f>
        <v>43530</v>
      </c>
      <c r="C17" s="3">
        <f>_xlfn.XLOOKUP($A17,'CCyB decisions (database)'!$B$2:$B$228,'CCyB decisions (database)'!$D$2:$D$228,,0,-1)</f>
        <v>0</v>
      </c>
      <c r="D17" s="2" t="str">
        <f>_xlfn.XLOOKUP($A17,'CCyB decisions (database)'!$B$2:$B$228,'CCyB decisions (database)'!$E$2:$E$228,,0,-1)</f>
        <v>Confirmation</v>
      </c>
      <c r="E17" s="34">
        <f>_xlfn.XLOOKUP($A17,'CCyB decisions (database)'!$B$2:$B$228,'CCyB decisions (database)'!$F$2:$F$228,,0,-1)</f>
        <v>43549</v>
      </c>
      <c r="F17" s="1" t="s">
        <v>107</v>
      </c>
      <c r="G17" s="2" t="str">
        <f>IF(_xlfn.XLOOKUP($A17,'CCyB decisions (database)'!$B$2:$B$228,'CCyB decisions (database)'!$H$2:$H$228,,0,-1)="","",_xlfn.XLOOKUP($A17,'CCyB decisions (database)'!$B$2:$B$228,'CCyB decisions (database)'!$H$2:$H$228,,0,-1))</f>
        <v>link expired</v>
      </c>
      <c r="H17" s="48" cm="1">
        <f t="array" ref="H17">SUMPRODUCT(MAX(ROW('CCyB decisions (database)'!$B$2:$B$228)*('Latest decisions_OLD'!$A17='CCyB decisions (database)'!$B$2:$B$228))-1)</f>
        <v>217</v>
      </c>
      <c r="I17" s="49" cm="1">
        <f t="array" ref="I17">INDEX('CCyB decisions (database)'!$F$2:$F$228,SUMPRODUCT(MAX(ROW('CCyB decisions (database)'!$B$2:$B$228)*('Latest decisions_OLD'!$A17='CCyB decisions (database)'!$B$2:$B$228))-1))</f>
        <v>43549</v>
      </c>
      <c r="J17" s="48">
        <f t="shared" ca="1" si="0"/>
        <v>1</v>
      </c>
      <c r="K17" s="50" cm="1">
        <f t="array" aca="1" ref="K17" ca="1">IF(TODAY()&gt;=I17,INDEX('CCyB decisions (database)'!$D$2:$D$228,SUMPRODUCT(MAX(ROW('CCyB decisions (database)'!$B$2:$B$228)*('Latest decisions_OLD'!$A17='CCyB decisions (database)'!$B$2:$B$228))-1)),"too early")</f>
        <v>0</v>
      </c>
      <c r="L17" s="51" cm="1">
        <f t="array" aca="1" ref="L17" ca="1">IF(TODAY()&gt;=I17,INDEX('CCyB decisions (database)'!$D$2:$D$228,SUMPRODUCT(MAX(ROW('CCyB decisions (database)'!$B$2:$B$228)*('Latest decisions_OLD'!$A17='CCyB decisions (database)'!$B$2:$B$228))-1)),INDEX('CCyB decisions (database)'!$D$2:$D$228,SUMPRODUCT(MAX(ROW('CCyB decisions (database)'!$B$2:$B$228)*('Latest decisions_OLD'!$A17='CCyB decisions (database)'!$B$2:$B$228))-2)))</f>
        <v>0</v>
      </c>
      <c r="M17" s="49" cm="1">
        <f t="array" aca="1" ref="M17" ca="1">IF(TODAY()&gt;=I17,INDEX('CCyB decisions (database)'!$F$2:$F$228,SUMPRODUCT(MAX(ROW('CCyB decisions (database)'!$B$2:$B$228)*('Latest decisions_OLD'!$A17='CCyB decisions (database)'!$B$2:$B$228))-1)),INDEX('CCyB decisions (database)'!$F$2:$F$228,SUMPRODUCT(MAX(ROW('CCyB decisions (database)'!$B$2:$B$228)*('Latest decisions_OLD'!$A17='CCyB decisions (database)'!$B$2:$B$228))-2)))</f>
        <v>43549</v>
      </c>
      <c r="N17" s="48" cm="1">
        <f t="array" aca="1" ref="N17" ca="1">SUMPRODUCT(MAX(ROW('CCyB decisions (database)'!$B$2:$B$228)*('CCyB decisions (database)'!$F$2:$F$228&lt;=TODAY())*('Latest decisions_OLD'!$A17='CCyB decisions (database)'!$B$2:$B$228))-1)</f>
        <v>217</v>
      </c>
      <c r="O17" s="52" cm="1">
        <f t="array" aca="1" ref="O17" ca="1">INDEX('CCyB decisions (database)'!$D$2:$D$228,SUMPRODUCT(MAX(ROW('CCyB decisions (database)'!$B$2:$B$228)*('CCyB decisions (database)'!$F$2:$F$228&lt;=TODAY())*('Latest decisions_OLD'!$A17='CCyB decisions (database)'!$B$2:$B$228))-1))</f>
        <v>0</v>
      </c>
      <c r="P17" s="44" cm="1">
        <f t="array" aca="1" ref="P17" ca="1">INDEX('CCyB decisions (database)'!$F$2:$F$228,SUMPRODUCT(MAX(ROW('CCyB decisions (database)'!$B$2:$B$228)*('CCyB decisions (database)'!$F$2:$F$228&lt;=TODAY())*('Latest decisions_OLD'!$A17='CCyB decisions (database)'!$B$2:$B$228))-1))</f>
        <v>43549</v>
      </c>
    </row>
    <row r="18" spans="1:16" ht="16.5" x14ac:dyDescent="0.3">
      <c r="A18" s="8" t="s">
        <v>46</v>
      </c>
      <c r="B18" s="34">
        <f>_xlfn.XLOOKUP($A18,'CCyB decisions (database)'!$B$2:$B$228,'CCyB decisions (database)'!$C$2:$C$228,,0,-1)</f>
        <v>43447</v>
      </c>
      <c r="C18" s="3">
        <f>_xlfn.XLOOKUP($A18,'CCyB decisions (database)'!$B$2:$B$228,'CCyB decisions (database)'!$D$2:$D$228,,0,-1)</f>
        <v>2.5000000000000001E-2</v>
      </c>
      <c r="D18" s="2" t="str">
        <f>_xlfn.XLOOKUP($A18,'CCyB decisions (database)'!$B$2:$B$228,'CCyB decisions (database)'!$E$2:$E$228,,0,-1)</f>
        <v>Increase</v>
      </c>
      <c r="E18" s="34">
        <f>_xlfn.XLOOKUP($A18,'CCyB decisions (database)'!$B$2:$B$228,'CCyB decisions (database)'!$F$2:$F$228,,0,-1)</f>
        <v>43830</v>
      </c>
      <c r="F18" s="1" t="s">
        <v>107</v>
      </c>
      <c r="G18" s="2" t="str">
        <f>IF(_xlfn.XLOOKUP($A18,'CCyB decisions (database)'!$B$2:$B$228,'CCyB decisions (database)'!$H$2:$H$228,,0,-1)="","",_xlfn.XLOOKUP($A18,'CCyB decisions (database)'!$B$2:$B$228,'CCyB decisions (database)'!$H$2:$H$228,,0,-1))</f>
        <v/>
      </c>
      <c r="H18" s="48" cm="1">
        <f t="array" ref="H18">SUMPRODUCT(MAX(ROW('CCyB decisions (database)'!$B$2:$B$228)*('Latest decisions_OLD'!$A18='CCyB decisions (database)'!$B$2:$B$228))-1)</f>
        <v>203</v>
      </c>
      <c r="I18" s="49" cm="1">
        <f t="array" ref="I18">INDEX('CCyB decisions (database)'!$F$2:$F$228,SUMPRODUCT(MAX(ROW('CCyB decisions (database)'!$B$2:$B$228)*('Latest decisions_OLD'!$A18='CCyB decisions (database)'!$B$2:$B$228))-1))</f>
        <v>43830</v>
      </c>
      <c r="J18" s="48">
        <f t="shared" ca="1" si="0"/>
        <v>1</v>
      </c>
      <c r="K18" s="50" cm="1">
        <f t="array" aca="1" ref="K18" ca="1">IF(TODAY()&gt;=I18,INDEX('CCyB decisions (database)'!$D$2:$D$228,SUMPRODUCT(MAX(ROW('CCyB decisions (database)'!$B$2:$B$228)*('Latest decisions_OLD'!$A18='CCyB decisions (database)'!$B$2:$B$228))-1)),"too early")</f>
        <v>2.5000000000000001E-2</v>
      </c>
      <c r="L18" s="51" cm="1">
        <f t="array" aca="1" ref="L18" ca="1">IF(TODAY()&gt;=I18,INDEX('CCyB decisions (database)'!$D$2:$D$228,SUMPRODUCT(MAX(ROW('CCyB decisions (database)'!$B$2:$B$228)*('Latest decisions_OLD'!$A18='CCyB decisions (database)'!$B$2:$B$228))-1)),INDEX('CCyB decisions (database)'!$D$2:$D$228,SUMPRODUCT(MAX(ROW('CCyB decisions (database)'!$B$2:$B$228)*('Latest decisions_OLD'!$A18='CCyB decisions (database)'!$B$2:$B$228))-2)))</f>
        <v>2.5000000000000001E-2</v>
      </c>
      <c r="M18" s="49" cm="1">
        <f t="array" aca="1" ref="M18" ca="1">IF(TODAY()&gt;=I18,INDEX('CCyB decisions (database)'!$F$2:$F$228,SUMPRODUCT(MAX(ROW('CCyB decisions (database)'!$B$2:$B$228)*('Latest decisions_OLD'!$A18='CCyB decisions (database)'!$B$2:$B$228))-1)),INDEX('CCyB decisions (database)'!$F$2:$F$228,SUMPRODUCT(MAX(ROW('CCyB decisions (database)'!$B$2:$B$228)*('Latest decisions_OLD'!$A18='CCyB decisions (database)'!$B$2:$B$228))-2)))</f>
        <v>43830</v>
      </c>
      <c r="N18" s="48" cm="1">
        <f t="array" aca="1" ref="N18" ca="1">SUMPRODUCT(MAX(ROW('CCyB decisions (database)'!$B$2:$B$228)*('CCyB decisions (database)'!$F$2:$F$228&lt;=TODAY())*('Latest decisions_OLD'!$A18='CCyB decisions (database)'!$B$2:$B$228))-1)</f>
        <v>203</v>
      </c>
      <c r="O18" s="52" cm="1">
        <f t="array" aca="1" ref="O18" ca="1">INDEX('CCyB decisions (database)'!$D$2:$D$228,SUMPRODUCT(MAX(ROW('CCyB decisions (database)'!$B$2:$B$228)*('CCyB decisions (database)'!$F$2:$F$228&lt;=TODAY())*('Latest decisions_OLD'!$A18='CCyB decisions (database)'!$B$2:$B$228))-1))</f>
        <v>2.5000000000000001E-2</v>
      </c>
      <c r="P18" s="44" cm="1">
        <f t="array" aca="1" ref="P18" ca="1">INDEX('CCyB decisions (database)'!$F$2:$F$228,SUMPRODUCT(MAX(ROW('CCyB decisions (database)'!$B$2:$B$228)*('CCyB decisions (database)'!$F$2:$F$228&lt;=TODAY())*('Latest decisions_OLD'!$A18='CCyB decisions (database)'!$B$2:$B$228))-1))</f>
        <v>43830</v>
      </c>
    </row>
    <row r="19" spans="1:16" ht="16.5" x14ac:dyDescent="0.3">
      <c r="A19" s="8" t="s">
        <v>39</v>
      </c>
      <c r="B19" s="34">
        <f>_xlfn.XLOOKUP($A19,'CCyB decisions (database)'!$B$2:$B$228,'CCyB decisions (database)'!$C$2:$C$228,,0,-1)</f>
        <v>43454</v>
      </c>
      <c r="C19" s="3">
        <f>_xlfn.XLOOKUP($A19,'CCyB decisions (database)'!$B$2:$B$228,'CCyB decisions (database)'!$D$2:$D$228,,0,-1)</f>
        <v>0</v>
      </c>
      <c r="D19" s="2" t="str">
        <f>_xlfn.XLOOKUP($A19,'CCyB decisions (database)'!$B$2:$B$228,'CCyB decisions (database)'!$E$2:$E$228,,0,-1)</f>
        <v>Confirmation</v>
      </c>
      <c r="E19" s="34">
        <f>_xlfn.XLOOKUP($A19,'CCyB decisions (database)'!$B$2:$B$228,'CCyB decisions (database)'!$F$2:$F$228,,0,-1)</f>
        <v>43455</v>
      </c>
      <c r="F19" s="1" t="s">
        <v>107</v>
      </c>
      <c r="G19" s="2" t="str">
        <f>IF(_xlfn.XLOOKUP($A19,'CCyB decisions (database)'!$B$2:$B$228,'CCyB decisions (database)'!$H$2:$H$228,,0,-1)="","",_xlfn.XLOOKUP($A19,'CCyB decisions (database)'!$B$2:$B$228,'CCyB decisions (database)'!$H$2:$H$228,,0,-1))</f>
        <v/>
      </c>
      <c r="H19" s="48" cm="1">
        <f t="array" ref="H19">SUMPRODUCT(MAX(ROW('CCyB decisions (database)'!$B$2:$B$228)*('Latest decisions_OLD'!$A19='CCyB decisions (database)'!$B$2:$B$228))-1)</f>
        <v>206</v>
      </c>
      <c r="I19" s="49" cm="1">
        <f t="array" ref="I19">INDEX('CCyB decisions (database)'!$F$2:$F$228,SUMPRODUCT(MAX(ROW('CCyB decisions (database)'!$B$2:$B$228)*('Latest decisions_OLD'!$A19='CCyB decisions (database)'!$B$2:$B$228))-1))</f>
        <v>43455</v>
      </c>
      <c r="J19" s="48">
        <f t="shared" ca="1" si="0"/>
        <v>1</v>
      </c>
      <c r="K19" s="50" cm="1">
        <f t="array" aca="1" ref="K19" ca="1">IF(TODAY()&gt;=I19,INDEX('CCyB decisions (database)'!$D$2:$D$228,SUMPRODUCT(MAX(ROW('CCyB decisions (database)'!$B$2:$B$228)*('Latest decisions_OLD'!$A19='CCyB decisions (database)'!$B$2:$B$228))-1)),"too early")</f>
        <v>0</v>
      </c>
      <c r="L19" s="51" cm="1">
        <f t="array" aca="1" ref="L19" ca="1">IF(TODAY()&gt;=I19,INDEX('CCyB decisions (database)'!$D$2:$D$228,SUMPRODUCT(MAX(ROW('CCyB decisions (database)'!$B$2:$B$228)*('Latest decisions_OLD'!$A19='CCyB decisions (database)'!$B$2:$B$228))-1)),INDEX('CCyB decisions (database)'!$D$2:$D$228,SUMPRODUCT(MAX(ROW('CCyB decisions (database)'!$B$2:$B$228)*('Latest decisions_OLD'!$A19='CCyB decisions (database)'!$B$2:$B$228))-2)))</f>
        <v>0</v>
      </c>
      <c r="M19" s="49" cm="1">
        <f t="array" aca="1" ref="M19" ca="1">IF(TODAY()&gt;=I19,INDEX('CCyB decisions (database)'!$F$2:$F$228,SUMPRODUCT(MAX(ROW('CCyB decisions (database)'!$B$2:$B$228)*('Latest decisions_OLD'!$A19='CCyB decisions (database)'!$B$2:$B$228))-1)),INDEX('CCyB decisions (database)'!$F$2:$F$228,SUMPRODUCT(MAX(ROW('CCyB decisions (database)'!$B$2:$B$228)*('Latest decisions_OLD'!$A19='CCyB decisions (database)'!$B$2:$B$228))-2)))</f>
        <v>43455</v>
      </c>
      <c r="N19" s="48" cm="1">
        <f t="array" aca="1" ref="N19" ca="1">SUMPRODUCT(MAX(ROW('CCyB decisions (database)'!$B$2:$B$228)*('CCyB decisions (database)'!$F$2:$F$228&lt;=TODAY())*('Latest decisions_OLD'!$A19='CCyB decisions (database)'!$B$2:$B$228))-1)</f>
        <v>206</v>
      </c>
      <c r="O19" s="52" cm="1">
        <f t="array" aca="1" ref="O19" ca="1">INDEX('CCyB decisions (database)'!$D$2:$D$228,SUMPRODUCT(MAX(ROW('CCyB decisions (database)'!$B$2:$B$228)*('CCyB decisions (database)'!$F$2:$F$228&lt;=TODAY())*('Latest decisions_OLD'!$A19='CCyB decisions (database)'!$B$2:$B$228))-1))</f>
        <v>0</v>
      </c>
      <c r="P19" s="44" cm="1">
        <f t="array" aca="1" ref="P19" ca="1">INDEX('CCyB decisions (database)'!$F$2:$F$228,SUMPRODUCT(MAX(ROW('CCyB decisions (database)'!$B$2:$B$228)*('CCyB decisions (database)'!$F$2:$F$228&lt;=TODAY())*('Latest decisions_OLD'!$A19='CCyB decisions (database)'!$B$2:$B$228))-1))</f>
        <v>43455</v>
      </c>
    </row>
    <row r="20" spans="1:16" ht="16.5" x14ac:dyDescent="0.3">
      <c r="A20" s="8" t="s">
        <v>40</v>
      </c>
      <c r="B20" s="34">
        <f>_xlfn.XLOOKUP($A20,'CCyB decisions (database)'!$B$2:$B$228,'CCyB decisions (database)'!$C$2:$C$228,,0,-1)</f>
        <v>42373</v>
      </c>
      <c r="C20" s="3">
        <f>_xlfn.XLOOKUP($A20,'CCyB decisions (database)'!$B$2:$B$228,'CCyB decisions (database)'!$D$2:$D$228,,0,-1)</f>
        <v>0</v>
      </c>
      <c r="D20" s="2" t="str">
        <f>_xlfn.XLOOKUP($A20,'CCyB decisions (database)'!$B$2:$B$228,'CCyB decisions (database)'!$E$2:$E$228,,0,-1)</f>
        <v>First time setting</v>
      </c>
      <c r="E20" s="34">
        <f>_xlfn.XLOOKUP($A20,'CCyB decisions (database)'!$B$2:$B$228,'CCyB decisions (database)'!$F$2:$F$228,,0,-1)</f>
        <v>42370</v>
      </c>
      <c r="F20" s="1" t="s">
        <v>107</v>
      </c>
      <c r="G20" s="2" t="str">
        <f>IF(_xlfn.XLOOKUP($A20,'CCyB decisions (database)'!$B$2:$B$228,'CCyB decisions (database)'!$H$2:$H$228,,0,-1)="","",_xlfn.XLOOKUP($A20,'CCyB decisions (database)'!$B$2:$B$228,'CCyB decisions (database)'!$H$2:$H$228,,0,-1))</f>
        <v/>
      </c>
      <c r="H20" s="48" cm="1">
        <f t="array" ref="H20">SUMPRODUCT(MAX(ROW('CCyB decisions (database)'!$B$2:$B$228)*('Latest decisions_OLD'!$A20='CCyB decisions (database)'!$B$2:$B$228))-1)</f>
        <v>42</v>
      </c>
      <c r="I20" s="49" cm="1">
        <f t="array" ref="I20">INDEX('CCyB decisions (database)'!$F$2:$F$228,SUMPRODUCT(MAX(ROW('CCyB decisions (database)'!$B$2:$B$228)*('Latest decisions_OLD'!$A20='CCyB decisions (database)'!$B$2:$B$228))-1))</f>
        <v>42370</v>
      </c>
      <c r="J20" s="48">
        <f t="shared" ca="1" si="0"/>
        <v>1</v>
      </c>
      <c r="K20" s="50" cm="1">
        <f t="array" aca="1" ref="K20" ca="1">IF(TODAY()&gt;=I20,INDEX('CCyB decisions (database)'!$D$2:$D$228,SUMPRODUCT(MAX(ROW('CCyB decisions (database)'!$B$2:$B$228)*('Latest decisions_OLD'!$A20='CCyB decisions (database)'!$B$2:$B$228))-1)),"too early")</f>
        <v>0</v>
      </c>
      <c r="L20" s="51" cm="1">
        <f t="array" aca="1" ref="L20" ca="1">IF(TODAY()&gt;=I20,INDEX('CCyB decisions (database)'!$D$2:$D$228,SUMPRODUCT(MAX(ROW('CCyB decisions (database)'!$B$2:$B$228)*('Latest decisions_OLD'!$A20='CCyB decisions (database)'!$B$2:$B$228))-1)),INDEX('CCyB decisions (database)'!$D$2:$D$228,SUMPRODUCT(MAX(ROW('CCyB decisions (database)'!$B$2:$B$228)*('Latest decisions_OLD'!$A20='CCyB decisions (database)'!$B$2:$B$228))-2)))</f>
        <v>0</v>
      </c>
      <c r="M20" s="49" cm="1">
        <f t="array" aca="1" ref="M20" ca="1">IF(TODAY()&gt;=I20,INDEX('CCyB decisions (database)'!$F$2:$F$228,SUMPRODUCT(MAX(ROW('CCyB decisions (database)'!$B$2:$B$228)*('Latest decisions_OLD'!$A20='CCyB decisions (database)'!$B$2:$B$228))-1)),INDEX('CCyB decisions (database)'!$F$2:$F$228,SUMPRODUCT(MAX(ROW('CCyB decisions (database)'!$B$2:$B$228)*('Latest decisions_OLD'!$A20='CCyB decisions (database)'!$B$2:$B$228))-2)))</f>
        <v>42370</v>
      </c>
      <c r="N20" s="48" cm="1">
        <f t="array" aca="1" ref="N20" ca="1">SUMPRODUCT(MAX(ROW('CCyB decisions (database)'!$B$2:$B$228)*('CCyB decisions (database)'!$F$2:$F$228&lt;=TODAY())*('Latest decisions_OLD'!$A20='CCyB decisions (database)'!$B$2:$B$228))-1)</f>
        <v>42</v>
      </c>
      <c r="O20" s="52" cm="1">
        <f t="array" aca="1" ref="O20" ca="1">INDEX('CCyB decisions (database)'!$D$2:$D$228,SUMPRODUCT(MAX(ROW('CCyB decisions (database)'!$B$2:$B$228)*('CCyB decisions (database)'!$F$2:$F$228&lt;=TODAY())*('Latest decisions_OLD'!$A20='CCyB decisions (database)'!$B$2:$B$228))-1))</f>
        <v>0</v>
      </c>
      <c r="P20" s="44" cm="1">
        <f t="array" aca="1" ref="P20" ca="1">INDEX('CCyB decisions (database)'!$F$2:$F$228,SUMPRODUCT(MAX(ROW('CCyB decisions (database)'!$B$2:$B$228)*('CCyB decisions (database)'!$F$2:$F$228&lt;=TODAY())*('Latest decisions_OLD'!$A20='CCyB decisions (database)'!$B$2:$B$228))-1))</f>
        <v>42370</v>
      </c>
    </row>
    <row r="21" spans="1:16" ht="16.5" x14ac:dyDescent="0.3">
      <c r="A21" s="8" t="s">
        <v>41</v>
      </c>
      <c r="B21" s="34">
        <f>_xlfn.XLOOKUP($A21,'CCyB decisions (database)'!$B$2:$B$228,'CCyB decisions (database)'!$C$2:$C$228,,0,-1)</f>
        <v>43426</v>
      </c>
      <c r="C21" s="3">
        <f>_xlfn.XLOOKUP($A21,'CCyB decisions (database)'!$B$2:$B$228,'CCyB decisions (database)'!$D$2:$D$228,,0,-1)</f>
        <v>0</v>
      </c>
      <c r="D21" s="2" t="str">
        <f>_xlfn.XLOOKUP($A21,'CCyB decisions (database)'!$B$2:$B$228,'CCyB decisions (database)'!$E$2:$E$228,,0,-1)</f>
        <v>Confirmation</v>
      </c>
      <c r="E21" s="34">
        <f>_xlfn.XLOOKUP($A21,'CCyB decisions (database)'!$B$2:$B$228,'CCyB decisions (database)'!$F$2:$F$228,,0,-1)</f>
        <v>43831</v>
      </c>
      <c r="F21" s="1" t="s">
        <v>107</v>
      </c>
      <c r="G21" s="2" t="str">
        <f>IF(_xlfn.XLOOKUP($A21,'CCyB decisions (database)'!$B$2:$B$228,'CCyB decisions (database)'!$H$2:$H$228,,0,-1)="","",_xlfn.XLOOKUP($A21,'CCyB decisions (database)'!$B$2:$B$228,'CCyB decisions (database)'!$H$2:$H$228,,0,-1))</f>
        <v/>
      </c>
      <c r="H21" s="48" cm="1">
        <f t="array" ref="H21">SUMPRODUCT(MAX(ROW('CCyB decisions (database)'!$B$2:$B$228)*('Latest decisions_OLD'!$A21='CCyB decisions (database)'!$B$2:$B$228))-1)</f>
        <v>197</v>
      </c>
      <c r="I21" s="49" cm="1">
        <f t="array" ref="I21">INDEX('CCyB decisions (database)'!$F$2:$F$228,SUMPRODUCT(MAX(ROW('CCyB decisions (database)'!$B$2:$B$228)*('Latest decisions_OLD'!$A21='CCyB decisions (database)'!$B$2:$B$228))-1))</f>
        <v>43831</v>
      </c>
      <c r="J21" s="48">
        <f t="shared" ca="1" si="0"/>
        <v>1</v>
      </c>
      <c r="K21" s="50" cm="1">
        <f t="array" aca="1" ref="K21" ca="1">IF(TODAY()&gt;=I21,INDEX('CCyB decisions (database)'!$D$2:$D$228,SUMPRODUCT(MAX(ROW('CCyB decisions (database)'!$B$2:$B$228)*('Latest decisions_OLD'!$A21='CCyB decisions (database)'!$B$2:$B$228))-1)),"too early")</f>
        <v>0</v>
      </c>
      <c r="L21" s="51" cm="1">
        <f t="array" aca="1" ref="L21" ca="1">IF(TODAY()&gt;=I21,INDEX('CCyB decisions (database)'!$D$2:$D$228,SUMPRODUCT(MAX(ROW('CCyB decisions (database)'!$B$2:$B$228)*('Latest decisions_OLD'!$A21='CCyB decisions (database)'!$B$2:$B$228))-1)),INDEX('CCyB decisions (database)'!$D$2:$D$228,SUMPRODUCT(MAX(ROW('CCyB decisions (database)'!$B$2:$B$228)*('Latest decisions_OLD'!$A21='CCyB decisions (database)'!$B$2:$B$228))-2)))</f>
        <v>0</v>
      </c>
      <c r="M21" s="49" cm="1">
        <f t="array" aca="1" ref="M21" ca="1">IF(TODAY()&gt;=I21,INDEX('CCyB decisions (database)'!$F$2:$F$228,SUMPRODUCT(MAX(ROW('CCyB decisions (database)'!$B$2:$B$228)*('Latest decisions_OLD'!$A21='CCyB decisions (database)'!$B$2:$B$228))-1)),INDEX('CCyB decisions (database)'!$F$2:$F$228,SUMPRODUCT(MAX(ROW('CCyB decisions (database)'!$B$2:$B$228)*('Latest decisions_OLD'!$A21='CCyB decisions (database)'!$B$2:$B$228))-2)))</f>
        <v>43831</v>
      </c>
      <c r="N21" s="48" cm="1">
        <f t="array" aca="1" ref="N21" ca="1">SUMPRODUCT(MAX(ROW('CCyB decisions (database)'!$B$2:$B$228)*('CCyB decisions (database)'!$F$2:$F$228&lt;=TODAY())*('Latest decisions_OLD'!$A21='CCyB decisions (database)'!$B$2:$B$228))-1)</f>
        <v>197</v>
      </c>
      <c r="O21" s="52" cm="1">
        <f t="array" aca="1" ref="O21" ca="1">INDEX('CCyB decisions (database)'!$D$2:$D$228,SUMPRODUCT(MAX(ROW('CCyB decisions (database)'!$B$2:$B$228)*('CCyB decisions (database)'!$F$2:$F$228&lt;=TODAY())*('Latest decisions_OLD'!$A21='CCyB decisions (database)'!$B$2:$B$228))-1))</f>
        <v>0</v>
      </c>
      <c r="P21" s="44" cm="1">
        <f t="array" aca="1" ref="P21" ca="1">INDEX('CCyB decisions (database)'!$F$2:$F$228,SUMPRODUCT(MAX(ROW('CCyB decisions (database)'!$B$2:$B$228)*('CCyB decisions (database)'!$F$2:$F$228&lt;=TODAY())*('Latest decisions_OLD'!$A21='CCyB decisions (database)'!$B$2:$B$228))-1))</f>
        <v>43831</v>
      </c>
    </row>
    <row r="22" spans="1:16" ht="16.5" x14ac:dyDescent="0.3">
      <c r="A22" s="8" t="s">
        <v>42</v>
      </c>
      <c r="B22" s="34">
        <f>_xlfn.XLOOKUP($A22,'CCyB decisions (database)'!$B$2:$B$228,'CCyB decisions (database)'!$C$2:$C$228,,0,-1)</f>
        <v>43432</v>
      </c>
      <c r="C22" s="3">
        <f>_xlfn.XLOOKUP($A22,'CCyB decisions (database)'!$B$2:$B$228,'CCyB decisions (database)'!$D$2:$D$228,,0,-1)</f>
        <v>0</v>
      </c>
      <c r="D22" s="2" t="str">
        <f>_xlfn.XLOOKUP($A22,'CCyB decisions (database)'!$B$2:$B$228,'CCyB decisions (database)'!$E$2:$E$228,,0,-1)</f>
        <v>Confirmation</v>
      </c>
      <c r="E22" s="34">
        <f>_xlfn.XLOOKUP($A22,'CCyB decisions (database)'!$B$2:$B$228,'CCyB decisions (database)'!$F$2:$F$228,,0,-1)</f>
        <v>43434</v>
      </c>
      <c r="F22" s="1" t="s">
        <v>107</v>
      </c>
      <c r="G22" s="2" t="str">
        <f>IF(_xlfn.XLOOKUP($A22,'CCyB decisions (database)'!$B$2:$B$228,'CCyB decisions (database)'!$H$2:$H$228,,0,-1)="","",_xlfn.XLOOKUP($A22,'CCyB decisions (database)'!$B$2:$B$228,'CCyB decisions (database)'!$H$2:$H$228,,0,-1))</f>
        <v/>
      </c>
      <c r="H22" s="48" cm="1">
        <f t="array" ref="H22">SUMPRODUCT(MAX(ROW('CCyB decisions (database)'!$B$2:$B$228)*('Latest decisions_OLD'!$A22='CCyB decisions (database)'!$B$2:$B$228))-1)</f>
        <v>199</v>
      </c>
      <c r="I22" s="49" cm="1">
        <f t="array" ref="I22">INDEX('CCyB decisions (database)'!$F$2:$F$228,SUMPRODUCT(MAX(ROW('CCyB decisions (database)'!$B$2:$B$228)*('Latest decisions_OLD'!$A22='CCyB decisions (database)'!$B$2:$B$228))-1))</f>
        <v>43434</v>
      </c>
      <c r="J22" s="48">
        <f t="shared" ca="1" si="0"/>
        <v>1</v>
      </c>
      <c r="K22" s="50" cm="1">
        <f t="array" aca="1" ref="K22" ca="1">IF(TODAY()&gt;=I22,INDEX('CCyB decisions (database)'!$D$2:$D$228,SUMPRODUCT(MAX(ROW('CCyB decisions (database)'!$B$2:$B$228)*('Latest decisions_OLD'!$A22='CCyB decisions (database)'!$B$2:$B$228))-1)),"too early")</f>
        <v>0</v>
      </c>
      <c r="L22" s="51" cm="1">
        <f t="array" aca="1" ref="L22" ca="1">IF(TODAY()&gt;=I22,INDEX('CCyB decisions (database)'!$D$2:$D$228,SUMPRODUCT(MAX(ROW('CCyB decisions (database)'!$B$2:$B$228)*('Latest decisions_OLD'!$A22='CCyB decisions (database)'!$B$2:$B$228))-1)),INDEX('CCyB decisions (database)'!$D$2:$D$228,SUMPRODUCT(MAX(ROW('CCyB decisions (database)'!$B$2:$B$228)*('Latest decisions_OLD'!$A22='CCyB decisions (database)'!$B$2:$B$228))-2)))</f>
        <v>0</v>
      </c>
      <c r="M22" s="49" cm="1">
        <f t="array" aca="1" ref="M22" ca="1">IF(TODAY()&gt;=I22,INDEX('CCyB decisions (database)'!$F$2:$F$228,SUMPRODUCT(MAX(ROW('CCyB decisions (database)'!$B$2:$B$228)*('Latest decisions_OLD'!$A22='CCyB decisions (database)'!$B$2:$B$228))-1)),INDEX('CCyB decisions (database)'!$F$2:$F$228,SUMPRODUCT(MAX(ROW('CCyB decisions (database)'!$B$2:$B$228)*('Latest decisions_OLD'!$A22='CCyB decisions (database)'!$B$2:$B$228))-2)))</f>
        <v>43434</v>
      </c>
      <c r="N22" s="48" cm="1">
        <f t="array" aca="1" ref="N22" ca="1">SUMPRODUCT(MAX(ROW('CCyB decisions (database)'!$B$2:$B$228)*('CCyB decisions (database)'!$F$2:$F$228&lt;=TODAY())*('Latest decisions_OLD'!$A22='CCyB decisions (database)'!$B$2:$B$228))-1)</f>
        <v>199</v>
      </c>
      <c r="O22" s="52" cm="1">
        <f t="array" aca="1" ref="O22" ca="1">INDEX('CCyB decisions (database)'!$D$2:$D$228,SUMPRODUCT(MAX(ROW('CCyB decisions (database)'!$B$2:$B$228)*('CCyB decisions (database)'!$F$2:$F$228&lt;=TODAY())*('Latest decisions_OLD'!$A22='CCyB decisions (database)'!$B$2:$B$228))-1))</f>
        <v>0</v>
      </c>
      <c r="P22" s="44" cm="1">
        <f t="array" aca="1" ref="P22" ca="1">INDEX('CCyB decisions (database)'!$F$2:$F$228,SUMPRODUCT(MAX(ROW('CCyB decisions (database)'!$B$2:$B$228)*('CCyB decisions (database)'!$F$2:$F$228&lt;=TODAY())*('Latest decisions_OLD'!$A22='CCyB decisions (database)'!$B$2:$B$228))-1))</f>
        <v>43434</v>
      </c>
    </row>
    <row r="23" spans="1:16" ht="16.5" x14ac:dyDescent="0.3">
      <c r="A23" s="15" t="s">
        <v>14</v>
      </c>
      <c r="B23" s="35">
        <f>_xlfn.XLOOKUP($A23,'CCyB decisions (database)'!$B$2:$B$228,'CCyB decisions (database)'!$C$2:$C$228,,0,-1)</f>
        <v>43549</v>
      </c>
      <c r="C23" s="6">
        <f>_xlfn.XLOOKUP($A23,'CCyB decisions (database)'!$B$2:$B$228,'CCyB decisions (database)'!$D$2:$D$228,,0,-1)</f>
        <v>0</v>
      </c>
      <c r="D23" s="5" t="str">
        <f>_xlfn.XLOOKUP($A23,'CCyB decisions (database)'!$B$2:$B$228,'CCyB decisions (database)'!$E$2:$E$228,,0,-1)</f>
        <v>Confirmation</v>
      </c>
      <c r="E23" s="35">
        <f>_xlfn.XLOOKUP($A23,'CCyB decisions (database)'!$B$2:$B$228,'CCyB decisions (database)'!$F$2:$F$228,,0,-1)</f>
        <v>43556</v>
      </c>
      <c r="F23" s="29" t="s">
        <v>107</v>
      </c>
      <c r="G23" s="2" t="str">
        <f>IF(_xlfn.XLOOKUP($A23,'CCyB decisions (database)'!$B$2:$B$228,'CCyB decisions (database)'!$H$2:$H$228,,0,-1)="","",_xlfn.XLOOKUP($A23,'CCyB decisions (database)'!$B$2:$B$228,'CCyB decisions (database)'!$H$2:$H$228,,0,-1))</f>
        <v/>
      </c>
      <c r="H23" s="48" cm="1">
        <f t="array" ref="H23">SUMPRODUCT(MAX(ROW('CCyB decisions (database)'!$B$2:$B$228)*('Latest decisions_OLD'!$A23='CCyB decisions (database)'!$B$2:$B$228))-1)</f>
        <v>220</v>
      </c>
      <c r="I23" s="49" cm="1">
        <f t="array" ref="I23">INDEX('CCyB decisions (database)'!$F$2:$F$228,SUMPRODUCT(MAX(ROW('CCyB decisions (database)'!$B$2:$B$228)*('Latest decisions_OLD'!$A23='CCyB decisions (database)'!$B$2:$B$228))-1))</f>
        <v>43556</v>
      </c>
      <c r="J23" s="48">
        <f t="shared" ca="1" si="0"/>
        <v>1</v>
      </c>
      <c r="K23" s="50" cm="1">
        <f t="array" aca="1" ref="K23" ca="1">IF(TODAY()&gt;=I23,INDEX('CCyB decisions (database)'!$D$2:$D$228,SUMPRODUCT(MAX(ROW('CCyB decisions (database)'!$B$2:$B$228)*('Latest decisions_OLD'!$A23='CCyB decisions (database)'!$B$2:$B$228))-1)),"too early")</f>
        <v>0</v>
      </c>
      <c r="L23" s="51" cm="1">
        <f t="array" aca="1" ref="L23" ca="1">IF(TODAY()&gt;=I23,INDEX('CCyB decisions (database)'!$D$2:$D$228,SUMPRODUCT(MAX(ROW('CCyB decisions (database)'!$B$2:$B$228)*('Latest decisions_OLD'!$A23='CCyB decisions (database)'!$B$2:$B$228))-1)),INDEX('CCyB decisions (database)'!$D$2:$D$228,SUMPRODUCT(MAX(ROW('CCyB decisions (database)'!$B$2:$B$228)*('Latest decisions_OLD'!$A23='CCyB decisions (database)'!$B$2:$B$228))-2)))</f>
        <v>0</v>
      </c>
      <c r="M23" s="49" cm="1">
        <f t="array" aca="1" ref="M23" ca="1">IF(TODAY()&gt;=I23,INDEX('CCyB decisions (database)'!$F$2:$F$228,SUMPRODUCT(MAX(ROW('CCyB decisions (database)'!$B$2:$B$228)*('Latest decisions_OLD'!$A23='CCyB decisions (database)'!$B$2:$B$228))-1)),INDEX('CCyB decisions (database)'!$F$2:$F$228,SUMPRODUCT(MAX(ROW('CCyB decisions (database)'!$B$2:$B$228)*('Latest decisions_OLD'!$A23='CCyB decisions (database)'!$B$2:$B$228))-2)))</f>
        <v>43556</v>
      </c>
      <c r="N23" s="48" cm="1">
        <f t="array" aca="1" ref="N23" ca="1">SUMPRODUCT(MAX(ROW('CCyB decisions (database)'!$B$2:$B$228)*('CCyB decisions (database)'!$F$2:$F$228&lt;=TODAY())*('Latest decisions_OLD'!$A23='CCyB decisions (database)'!$B$2:$B$228))-1)</f>
        <v>220</v>
      </c>
      <c r="O23" s="52" cm="1">
        <f t="array" aca="1" ref="O23" ca="1">INDEX('CCyB decisions (database)'!$D$2:$D$228,SUMPRODUCT(MAX(ROW('CCyB decisions (database)'!$B$2:$B$228)*('CCyB decisions (database)'!$F$2:$F$228&lt;=TODAY())*('Latest decisions_OLD'!$A23='CCyB decisions (database)'!$B$2:$B$228))-1))</f>
        <v>0</v>
      </c>
      <c r="P23" s="44" cm="1">
        <f t="array" aca="1" ref="P23" ca="1">INDEX('CCyB decisions (database)'!$F$2:$F$228,SUMPRODUCT(MAX(ROW('CCyB decisions (database)'!$B$2:$B$228)*('CCyB decisions (database)'!$F$2:$F$228&lt;=TODAY())*('Latest decisions_OLD'!$A23='CCyB decisions (database)'!$B$2:$B$228))-1))</f>
        <v>43556</v>
      </c>
    </row>
    <row r="24" spans="1:16" ht="16.5" x14ac:dyDescent="0.3">
      <c r="A24" s="8" t="s">
        <v>9</v>
      </c>
      <c r="B24" s="34">
        <f>_xlfn.XLOOKUP($A24,'CCyB decisions (database)'!$B$2:$B$228,'CCyB decisions (database)'!$C$2:$C$228,,0,-1)</f>
        <v>43362</v>
      </c>
      <c r="C24" s="3">
        <f>_xlfn.XLOOKUP($A24,'CCyB decisions (database)'!$B$2:$B$228,'CCyB decisions (database)'!$D$2:$D$228,,0,-1)</f>
        <v>2.5000000000000001E-2</v>
      </c>
      <c r="D24" s="2" t="str">
        <f>_xlfn.XLOOKUP($A24,'CCyB decisions (database)'!$B$2:$B$228,'CCyB decisions (database)'!$E$2:$E$228,,0,-1)</f>
        <v>Increase</v>
      </c>
      <c r="E24" s="34">
        <f>_xlfn.XLOOKUP($A24,'CCyB decisions (database)'!$B$2:$B$228,'CCyB decisions (database)'!$F$2:$F$228,,0,-1)</f>
        <v>43727</v>
      </c>
      <c r="F24" s="1" t="s">
        <v>107</v>
      </c>
      <c r="G24" s="2" t="str">
        <f>IF(_xlfn.XLOOKUP($A24,'CCyB decisions (database)'!$B$2:$B$228,'CCyB decisions (database)'!$H$2:$H$228,,0,-1)="","",_xlfn.XLOOKUP($A24,'CCyB decisions (database)'!$B$2:$B$228,'CCyB decisions (database)'!$H$2:$H$228,,0,-1))</f>
        <v/>
      </c>
      <c r="H24" s="48" cm="1">
        <f t="array" ref="H24">SUMPRODUCT(MAX(ROW('CCyB decisions (database)'!$B$2:$B$228)*('Latest decisions_OLD'!$A24='CCyB decisions (database)'!$B$2:$B$228))-1)</f>
        <v>184</v>
      </c>
      <c r="I24" s="49" cm="1">
        <f t="array" ref="I24">INDEX('CCyB decisions (database)'!$F$2:$F$228,SUMPRODUCT(MAX(ROW('CCyB decisions (database)'!$B$2:$B$228)*('Latest decisions_OLD'!$A24='CCyB decisions (database)'!$B$2:$B$228))-1))</f>
        <v>43727</v>
      </c>
      <c r="J24" s="48">
        <f t="shared" ca="1" si="0"/>
        <v>1</v>
      </c>
      <c r="K24" s="50" cm="1">
        <f t="array" aca="1" ref="K24" ca="1">IF(TODAY()&gt;=I24,INDEX('CCyB decisions (database)'!$D$2:$D$228,SUMPRODUCT(MAX(ROW('CCyB decisions (database)'!$B$2:$B$228)*('Latest decisions_OLD'!$A24='CCyB decisions (database)'!$B$2:$B$228))-1)),"too early")</f>
        <v>2.5000000000000001E-2</v>
      </c>
      <c r="L24" s="51" cm="1">
        <f t="array" aca="1" ref="L24" ca="1">IF(TODAY()&gt;=I24,INDEX('CCyB decisions (database)'!$D$2:$D$228,SUMPRODUCT(MAX(ROW('CCyB decisions (database)'!$B$2:$B$228)*('Latest decisions_OLD'!$A24='CCyB decisions (database)'!$B$2:$B$228))-1)),INDEX('CCyB decisions (database)'!$D$2:$D$228,SUMPRODUCT(MAX(ROW('CCyB decisions (database)'!$B$2:$B$228)*('Latest decisions_OLD'!$A24='CCyB decisions (database)'!$B$2:$B$228))-2)))</f>
        <v>2.5000000000000001E-2</v>
      </c>
      <c r="M24" s="49" cm="1">
        <f t="array" aca="1" ref="M24" ca="1">IF(TODAY()&gt;=I24,INDEX('CCyB decisions (database)'!$F$2:$F$228,SUMPRODUCT(MAX(ROW('CCyB decisions (database)'!$B$2:$B$228)*('Latest decisions_OLD'!$A24='CCyB decisions (database)'!$B$2:$B$228))-1)),INDEX('CCyB decisions (database)'!$F$2:$F$228,SUMPRODUCT(MAX(ROW('CCyB decisions (database)'!$B$2:$B$228)*('Latest decisions_OLD'!$A24='CCyB decisions (database)'!$B$2:$B$228))-2)))</f>
        <v>43727</v>
      </c>
      <c r="N24" s="48" cm="1">
        <f t="array" aca="1" ref="N24" ca="1">SUMPRODUCT(MAX(ROW('CCyB decisions (database)'!$B$2:$B$228)*('CCyB decisions (database)'!$F$2:$F$228&lt;=TODAY())*('Latest decisions_OLD'!$A24='CCyB decisions (database)'!$B$2:$B$228))-1)</f>
        <v>184</v>
      </c>
      <c r="O24" s="52" cm="1">
        <f t="array" aca="1" ref="O24" ca="1">INDEX('CCyB decisions (database)'!$D$2:$D$228,SUMPRODUCT(MAX(ROW('CCyB decisions (database)'!$B$2:$B$228)*('CCyB decisions (database)'!$F$2:$F$228&lt;=TODAY())*('Latest decisions_OLD'!$A24='CCyB decisions (database)'!$B$2:$B$228))-1))</f>
        <v>2.5000000000000001E-2</v>
      </c>
      <c r="P24" s="44" cm="1">
        <f t="array" aca="1" ref="P24" ca="1">INDEX('CCyB decisions (database)'!$F$2:$F$228,SUMPRODUCT(MAX(ROW('CCyB decisions (database)'!$B$2:$B$228)*('CCyB decisions (database)'!$F$2:$F$228&lt;=TODAY())*('Latest decisions_OLD'!$A24='CCyB decisions (database)'!$B$2:$B$228))-1))</f>
        <v>43727</v>
      </c>
    </row>
    <row r="25" spans="1:16" ht="16.5" x14ac:dyDescent="0.3">
      <c r="A25" s="8" t="s">
        <v>43</v>
      </c>
      <c r="B25" s="34">
        <f>_xlfn.XLOOKUP($A25,'CCyB decisions (database)'!$B$2:$B$228,'CCyB decisions (database)'!$C$2:$C$228,,0,-1)</f>
        <v>43494</v>
      </c>
      <c r="C25" s="3">
        <f>_xlfn.XLOOKUP($A25,'CCyB decisions (database)'!$B$2:$B$228,'CCyB decisions (database)'!$D$2:$D$228,,0,-1)</f>
        <v>0</v>
      </c>
      <c r="D25" s="2" t="str">
        <f>_xlfn.XLOOKUP($A25,'CCyB decisions (database)'!$B$2:$B$228,'CCyB decisions (database)'!$E$2:$E$228,,0,-1)</f>
        <v>Confirmation</v>
      </c>
      <c r="E25" s="34">
        <f>_xlfn.XLOOKUP($A25,'CCyB decisions (database)'!$B$2:$B$228,'CCyB decisions (database)'!$F$2:$F$228,,0,-1)</f>
        <v>43503</v>
      </c>
      <c r="F25" s="1" t="s">
        <v>107</v>
      </c>
      <c r="G25" s="2" t="str">
        <f>IF(_xlfn.XLOOKUP($A25,'CCyB decisions (database)'!$B$2:$B$228,'CCyB decisions (database)'!$H$2:$H$228,,0,-1)="","",_xlfn.XLOOKUP($A25,'CCyB decisions (database)'!$B$2:$B$228,'CCyB decisions (database)'!$H$2:$H$228,,0,-1))</f>
        <v/>
      </c>
      <c r="H25" s="48" cm="1">
        <f t="array" ref="H25">SUMPRODUCT(MAX(ROW('CCyB decisions (database)'!$B$2:$B$228)*('Latest decisions_OLD'!$A25='CCyB decisions (database)'!$B$2:$B$228))-1)</f>
        <v>214</v>
      </c>
      <c r="I25" s="49" cm="1">
        <f t="array" ref="I25">INDEX('CCyB decisions (database)'!$F$2:$F$228,SUMPRODUCT(MAX(ROW('CCyB decisions (database)'!$B$2:$B$228)*('Latest decisions_OLD'!$A25='CCyB decisions (database)'!$B$2:$B$228))-1))</f>
        <v>43503</v>
      </c>
      <c r="J25" s="48">
        <f t="shared" ca="1" si="0"/>
        <v>1</v>
      </c>
      <c r="K25" s="50" cm="1">
        <f t="array" aca="1" ref="K25" ca="1">IF(TODAY()&gt;=I25,INDEX('CCyB decisions (database)'!$D$2:$D$228,SUMPRODUCT(MAX(ROW('CCyB decisions (database)'!$B$2:$B$228)*('Latest decisions_OLD'!$A25='CCyB decisions (database)'!$B$2:$B$228))-1)),"too early")</f>
        <v>0</v>
      </c>
      <c r="L25" s="51" cm="1">
        <f t="array" aca="1" ref="L25" ca="1">IF(TODAY()&gt;=I25,INDEX('CCyB decisions (database)'!$D$2:$D$228,SUMPRODUCT(MAX(ROW('CCyB decisions (database)'!$B$2:$B$228)*('Latest decisions_OLD'!$A25='CCyB decisions (database)'!$B$2:$B$228))-1)),INDEX('CCyB decisions (database)'!$D$2:$D$228,SUMPRODUCT(MAX(ROW('CCyB decisions (database)'!$B$2:$B$228)*('Latest decisions_OLD'!$A25='CCyB decisions (database)'!$B$2:$B$228))-2)))</f>
        <v>0</v>
      </c>
      <c r="M25" s="49" cm="1">
        <f t="array" aca="1" ref="M25" ca="1">IF(TODAY()&gt;=I25,INDEX('CCyB decisions (database)'!$F$2:$F$228,SUMPRODUCT(MAX(ROW('CCyB decisions (database)'!$B$2:$B$228)*('Latest decisions_OLD'!$A25='CCyB decisions (database)'!$B$2:$B$228))-1)),INDEX('CCyB decisions (database)'!$F$2:$F$228,SUMPRODUCT(MAX(ROW('CCyB decisions (database)'!$B$2:$B$228)*('Latest decisions_OLD'!$A25='CCyB decisions (database)'!$B$2:$B$228))-2)))</f>
        <v>43503</v>
      </c>
      <c r="N25" s="48" cm="1">
        <f t="array" aca="1" ref="N25" ca="1">SUMPRODUCT(MAX(ROW('CCyB decisions (database)'!$B$2:$B$228)*('CCyB decisions (database)'!$F$2:$F$228&lt;=TODAY())*('Latest decisions_OLD'!$A25='CCyB decisions (database)'!$B$2:$B$228))-1)</f>
        <v>214</v>
      </c>
      <c r="O25" s="52" cm="1">
        <f t="array" aca="1" ref="O25" ca="1">INDEX('CCyB decisions (database)'!$D$2:$D$228,SUMPRODUCT(MAX(ROW('CCyB decisions (database)'!$B$2:$B$228)*('CCyB decisions (database)'!$F$2:$F$228&lt;=TODAY())*('Latest decisions_OLD'!$A25='CCyB decisions (database)'!$B$2:$B$228))-1))</f>
        <v>0</v>
      </c>
      <c r="P25" s="44" cm="1">
        <f t="array" aca="1" ref="P25" ca="1">INDEX('CCyB decisions (database)'!$F$2:$F$228,SUMPRODUCT(MAX(ROW('CCyB decisions (database)'!$B$2:$B$228)*('CCyB decisions (database)'!$F$2:$F$228&lt;=TODAY())*('Latest decisions_OLD'!$A25='CCyB decisions (database)'!$B$2:$B$228))-1))</f>
        <v>43503</v>
      </c>
    </row>
    <row r="26" spans="1:16" ht="16.5" x14ac:dyDescent="0.3">
      <c r="A26" s="8" t="s">
        <v>44</v>
      </c>
      <c r="B26" s="34" t="e">
        <f>_xlfn.XLOOKUP($A26,'CCyB decisions (database)'!$B$2:$B$228,'CCyB decisions (database)'!$C$2:$C$228,,0,-1)</f>
        <v>#N/A</v>
      </c>
      <c r="C26" s="3" t="e">
        <f>_xlfn.XLOOKUP($A26,'CCyB decisions (database)'!$B$2:$B$228,'CCyB decisions (database)'!$D$2:$D$228,,0,-1)</f>
        <v>#N/A</v>
      </c>
      <c r="D26" s="2" t="e">
        <f>_xlfn.XLOOKUP($A26,'CCyB decisions (database)'!$B$2:$B$228,'CCyB decisions (database)'!$E$2:$E$228,,0,-1)</f>
        <v>#N/A</v>
      </c>
      <c r="E26" s="34" t="e">
        <f>_xlfn.XLOOKUP($A26,'CCyB decisions (database)'!$B$2:$B$228,'CCyB decisions (database)'!$F$2:$F$228,,0,-1)</f>
        <v>#N/A</v>
      </c>
      <c r="F26" s="1" t="s">
        <v>107</v>
      </c>
      <c r="G26" s="2" t="e">
        <f>IF(_xlfn.XLOOKUP($A26,'CCyB decisions (database)'!$B$2:$B$228,'CCyB decisions (database)'!$H$2:$H$228,,0,-1)="","",_xlfn.XLOOKUP($A26,'CCyB decisions (database)'!$B$2:$B$228,'CCyB decisions (database)'!$H$2:$H$228,,0,-1))</f>
        <v>#N/A</v>
      </c>
      <c r="H26" s="48" cm="1">
        <f t="array" ref="H26">SUMPRODUCT(MAX(ROW('CCyB decisions (database)'!$B$2:$B$228)*('Latest decisions_OLD'!$A26='CCyB decisions (database)'!$B$2:$B$228))-1)</f>
        <v>-1</v>
      </c>
      <c r="I26" s="49" t="e" cm="1">
        <f t="array" ref="I26">INDEX('CCyB decisions (database)'!$F$2:$F$228,SUMPRODUCT(MAX(ROW('CCyB decisions (database)'!$B$2:$B$228)*('Latest decisions_OLD'!$A26='CCyB decisions (database)'!$B$2:$B$228))-1))</f>
        <v>#VALUE!</v>
      </c>
      <c r="J26" s="48" t="e">
        <f t="shared" ca="1" si="0"/>
        <v>#VALUE!</v>
      </c>
      <c r="K26" s="50" t="e" cm="1">
        <f t="array" aca="1" ref="K26" ca="1">IF(TODAY()&gt;=I26,INDEX('CCyB decisions (database)'!$D$2:$D$228,SUMPRODUCT(MAX(ROW('CCyB decisions (database)'!$B$2:$B$228)*('Latest decisions_OLD'!$A26='CCyB decisions (database)'!$B$2:$B$228))-1)),"too early")</f>
        <v>#VALUE!</v>
      </c>
      <c r="L26" s="51" t="e" cm="1">
        <f t="array" aca="1" ref="L26" ca="1">IF(TODAY()&gt;=I26,INDEX('CCyB decisions (database)'!$D$2:$D$228,SUMPRODUCT(MAX(ROW('CCyB decisions (database)'!$B$2:$B$228)*('Latest decisions_OLD'!$A26='CCyB decisions (database)'!$B$2:$B$228))-1)),INDEX('CCyB decisions (database)'!$D$2:$D$228,SUMPRODUCT(MAX(ROW('CCyB decisions (database)'!$B$2:$B$228)*('Latest decisions_OLD'!$A26='CCyB decisions (database)'!$B$2:$B$228))-2)))</f>
        <v>#VALUE!</v>
      </c>
      <c r="M26" s="49" t="e" cm="1">
        <f t="array" aca="1" ref="M26" ca="1">IF(TODAY()&gt;=I26,INDEX('CCyB decisions (database)'!$F$2:$F$228,SUMPRODUCT(MAX(ROW('CCyB decisions (database)'!$B$2:$B$228)*('Latest decisions_OLD'!$A26='CCyB decisions (database)'!$B$2:$B$228))-1)),INDEX('CCyB decisions (database)'!$F$2:$F$228,SUMPRODUCT(MAX(ROW('CCyB decisions (database)'!$B$2:$B$228)*('Latest decisions_OLD'!$A26='CCyB decisions (database)'!$B$2:$B$228))-2)))</f>
        <v>#VALUE!</v>
      </c>
      <c r="N26" s="48" cm="1">
        <f t="array" aca="1" ref="N26" ca="1">SUMPRODUCT(MAX(ROW('CCyB decisions (database)'!$B$2:$B$228)*('CCyB decisions (database)'!$F$2:$F$228&lt;=TODAY())*('Latest decisions_OLD'!$A26='CCyB decisions (database)'!$B$2:$B$228))-1)</f>
        <v>-1</v>
      </c>
      <c r="O26" s="52" t="e" cm="1">
        <f t="array" aca="1" ref="O26" ca="1">INDEX('CCyB decisions (database)'!$D$2:$D$228,SUMPRODUCT(MAX(ROW('CCyB decisions (database)'!$B$2:$B$228)*('CCyB decisions (database)'!$F$2:$F$228&lt;=TODAY())*('Latest decisions_OLD'!$A26='CCyB decisions (database)'!$B$2:$B$228))-1))</f>
        <v>#VALUE!</v>
      </c>
      <c r="P26" s="44" t="e" cm="1">
        <f t="array" aca="1" ref="P26" ca="1">INDEX('CCyB decisions (database)'!$F$2:$F$228,SUMPRODUCT(MAX(ROW('CCyB decisions (database)'!$B$2:$B$228)*('CCyB decisions (database)'!$F$2:$F$228&lt;=TODAY())*('Latest decisions_OLD'!$A26='CCyB decisions (database)'!$B$2:$B$228))-1))</f>
        <v>#VALUE!</v>
      </c>
    </row>
    <row r="27" spans="1:16" ht="16.5" x14ac:dyDescent="0.3">
      <c r="A27" s="8" t="s">
        <v>17</v>
      </c>
      <c r="B27" s="34">
        <f>_xlfn.XLOOKUP($A27,'CCyB decisions (database)'!$B$2:$B$228,'CCyB decisions (database)'!$C$2:$C$228,,0,-1)</f>
        <v>43529</v>
      </c>
      <c r="C27" s="3">
        <f>_xlfn.XLOOKUP($A27,'CCyB decisions (database)'!$B$2:$B$228,'CCyB decisions (database)'!$D$2:$D$228,,0,-1)</f>
        <v>0.01</v>
      </c>
      <c r="D27" s="2" t="str">
        <f>_xlfn.XLOOKUP($A27,'CCyB decisions (database)'!$B$2:$B$228,'CCyB decisions (database)'!$E$2:$E$228,,0,-1)</f>
        <v>Confirmation</v>
      </c>
      <c r="E27" s="34">
        <f>_xlfn.XLOOKUP($A27,'CCyB decisions (database)'!$B$2:$B$228,'CCyB decisions (database)'!$F$2:$F$228,,0,-1)</f>
        <v>43529</v>
      </c>
      <c r="F27" s="1" t="s">
        <v>107</v>
      </c>
      <c r="G27" s="2" t="str">
        <f>IF(_xlfn.XLOOKUP($A27,'CCyB decisions (database)'!$B$2:$B$228,'CCyB decisions (database)'!$H$2:$H$228,,0,-1)="","",_xlfn.XLOOKUP($A27,'CCyB decisions (database)'!$B$2:$B$228,'CCyB decisions (database)'!$H$2:$H$228,,0,-1))</f>
        <v/>
      </c>
      <c r="H27" s="48" cm="1">
        <f t="array" ref="H27">SUMPRODUCT(MAX(ROW('CCyB decisions (database)'!$B$2:$B$228)*('Latest decisions_OLD'!$A27='CCyB decisions (database)'!$B$2:$B$228))-1)</f>
        <v>215</v>
      </c>
      <c r="I27" s="49" cm="1">
        <f t="array" ref="I27">INDEX('CCyB decisions (database)'!$F$2:$F$228,SUMPRODUCT(MAX(ROW('CCyB decisions (database)'!$B$2:$B$228)*('Latest decisions_OLD'!$A27='CCyB decisions (database)'!$B$2:$B$228))-1))</f>
        <v>43529</v>
      </c>
      <c r="J27" s="48">
        <f t="shared" ca="1" si="0"/>
        <v>1</v>
      </c>
      <c r="K27" s="50" cm="1">
        <f t="array" aca="1" ref="K27" ca="1">IF(TODAY()&gt;=I27,INDEX('CCyB decisions (database)'!$D$2:$D$228,SUMPRODUCT(MAX(ROW('CCyB decisions (database)'!$B$2:$B$228)*('Latest decisions_OLD'!$A27='CCyB decisions (database)'!$B$2:$B$228))-1)),"too early")</f>
        <v>0.01</v>
      </c>
      <c r="L27" s="51" cm="1">
        <f t="array" aca="1" ref="L27" ca="1">IF(TODAY()&gt;=I27,INDEX('CCyB decisions (database)'!$D$2:$D$228,SUMPRODUCT(MAX(ROW('CCyB decisions (database)'!$B$2:$B$228)*('Latest decisions_OLD'!$A27='CCyB decisions (database)'!$B$2:$B$228))-1)),INDEX('CCyB decisions (database)'!$D$2:$D$228,SUMPRODUCT(MAX(ROW('CCyB decisions (database)'!$B$2:$B$228)*('Latest decisions_OLD'!$A27='CCyB decisions (database)'!$B$2:$B$228))-2)))</f>
        <v>0.01</v>
      </c>
      <c r="M27" s="49" cm="1">
        <f t="array" aca="1" ref="M27" ca="1">IF(TODAY()&gt;=I27,INDEX('CCyB decisions (database)'!$F$2:$F$228,SUMPRODUCT(MAX(ROW('CCyB decisions (database)'!$B$2:$B$228)*('Latest decisions_OLD'!$A27='CCyB decisions (database)'!$B$2:$B$228))-1)),INDEX('CCyB decisions (database)'!$F$2:$F$228,SUMPRODUCT(MAX(ROW('CCyB decisions (database)'!$B$2:$B$228)*('Latest decisions_OLD'!$A27='CCyB decisions (database)'!$B$2:$B$228))-2)))</f>
        <v>43529</v>
      </c>
      <c r="N27" s="48" cm="1">
        <f t="array" aca="1" ref="N27" ca="1">SUMPRODUCT(MAX(ROW('CCyB decisions (database)'!$B$2:$B$228)*('CCyB decisions (database)'!$F$2:$F$228&lt;=TODAY())*('Latest decisions_OLD'!$A27='CCyB decisions (database)'!$B$2:$B$228))-1)</f>
        <v>215</v>
      </c>
      <c r="O27" s="52" cm="1">
        <f t="array" aca="1" ref="O27" ca="1">INDEX('CCyB decisions (database)'!$D$2:$D$228,SUMPRODUCT(MAX(ROW('CCyB decisions (database)'!$B$2:$B$228)*('CCyB decisions (database)'!$F$2:$F$228&lt;=TODAY())*('Latest decisions_OLD'!$A27='CCyB decisions (database)'!$B$2:$B$228))-1))</f>
        <v>0.01</v>
      </c>
      <c r="P27" s="44" cm="1">
        <f t="array" aca="1" ref="P27" ca="1">INDEX('CCyB decisions (database)'!$F$2:$F$228,SUMPRODUCT(MAX(ROW('CCyB decisions (database)'!$B$2:$B$228)*('CCyB decisions (database)'!$F$2:$F$228&lt;=TODAY())*('Latest decisions_OLD'!$A27='CCyB decisions (database)'!$B$2:$B$228))-1))</f>
        <v>43529</v>
      </c>
    </row>
    <row r="28" spans="1:16" ht="16.5" x14ac:dyDescent="0.3">
      <c r="A28" s="30" t="s">
        <v>45</v>
      </c>
      <c r="B28" s="37">
        <f>_xlfn.XLOOKUP($A28,'CCyB decisions (database)'!$B$2:$B$228,'CCyB decisions (database)'!$C$2:$C$228,,0,-1)</f>
        <v>43529</v>
      </c>
      <c r="C28" s="38">
        <f>_xlfn.XLOOKUP($A28,'CCyB decisions (database)'!$B$2:$B$228,'CCyB decisions (database)'!$D$2:$D$228,,0,-1)</f>
        <v>0</v>
      </c>
      <c r="D28" s="39" t="str">
        <f>_xlfn.XLOOKUP($A28,'CCyB decisions (database)'!$B$2:$B$228,'CCyB decisions (database)'!$E$2:$E$228,,0,-1)</f>
        <v>Confirmation</v>
      </c>
      <c r="E28" s="37">
        <f>_xlfn.XLOOKUP($A28,'CCyB decisions (database)'!$B$2:$B$228,'CCyB decisions (database)'!$F$2:$F$228,,0,-1)</f>
        <v>43530</v>
      </c>
      <c r="F28" s="40" t="s">
        <v>107</v>
      </c>
      <c r="G28" s="2" t="str">
        <f>IF(_xlfn.XLOOKUP($A28,'CCyB decisions (database)'!$B$2:$B$228,'CCyB decisions (database)'!$H$2:$H$228,,0,-1)="","",_xlfn.XLOOKUP($A28,'CCyB decisions (database)'!$B$2:$B$228,'CCyB decisions (database)'!$H$2:$H$228,,0,-1))</f>
        <v/>
      </c>
      <c r="H28" s="48" cm="1">
        <f t="array" ref="H28">SUMPRODUCT(MAX(ROW('CCyB decisions (database)'!$B$2:$B$228)*('Latest decisions_OLD'!$A28='CCyB decisions (database)'!$B$2:$B$228))-1)</f>
        <v>216</v>
      </c>
      <c r="I28" s="49" cm="1">
        <f t="array" ref="I28">INDEX('CCyB decisions (database)'!$F$2:$F$228,SUMPRODUCT(MAX(ROW('CCyB decisions (database)'!$B$2:$B$228)*('Latest decisions_OLD'!$A28='CCyB decisions (database)'!$B$2:$B$228))-1))</f>
        <v>43530</v>
      </c>
      <c r="J28" s="48">
        <f t="shared" ca="1" si="0"/>
        <v>1</v>
      </c>
      <c r="K28" s="50" cm="1">
        <f t="array" aca="1" ref="K28" ca="1">IF(TODAY()&gt;=I28,INDEX('CCyB decisions (database)'!$D$2:$D$228,SUMPRODUCT(MAX(ROW('CCyB decisions (database)'!$B$2:$B$228)*('Latest decisions_OLD'!$A28='CCyB decisions (database)'!$B$2:$B$228))-1)),"too early")</f>
        <v>0</v>
      </c>
      <c r="L28" s="51" cm="1">
        <f t="array" aca="1" ref="L28" ca="1">IF(TODAY()&gt;=I28,INDEX('CCyB decisions (database)'!$D$2:$D$228,SUMPRODUCT(MAX(ROW('CCyB decisions (database)'!$B$2:$B$228)*('Latest decisions_OLD'!$A28='CCyB decisions (database)'!$B$2:$B$228))-1)),INDEX('CCyB decisions (database)'!$D$2:$D$228,SUMPRODUCT(MAX(ROW('CCyB decisions (database)'!$B$2:$B$228)*('Latest decisions_OLD'!$A28='CCyB decisions (database)'!$B$2:$B$228))-2)))</f>
        <v>0</v>
      </c>
      <c r="M28" s="49" cm="1">
        <f t="array" aca="1" ref="M28" ca="1">IF(TODAY()&gt;=I28,INDEX('CCyB decisions (database)'!$F$2:$F$228,SUMPRODUCT(MAX(ROW('CCyB decisions (database)'!$B$2:$B$228)*('Latest decisions_OLD'!$A28='CCyB decisions (database)'!$B$2:$B$228))-1)),INDEX('CCyB decisions (database)'!$F$2:$F$228,SUMPRODUCT(MAX(ROW('CCyB decisions (database)'!$B$2:$B$228)*('Latest decisions_OLD'!$A28='CCyB decisions (database)'!$B$2:$B$228))-2)))</f>
        <v>43530</v>
      </c>
      <c r="N28" s="48" cm="1">
        <f t="array" aca="1" ref="N28" ca="1">SUMPRODUCT(MAX(ROW('CCyB decisions (database)'!$B$2:$B$228)*('CCyB decisions (database)'!$F$2:$F$228&lt;=TODAY())*('Latest decisions_OLD'!$A28='CCyB decisions (database)'!$B$2:$B$228))-1)</f>
        <v>216</v>
      </c>
      <c r="O28" s="52" cm="1">
        <f t="array" aca="1" ref="O28" ca="1">INDEX('CCyB decisions (database)'!$D$2:$D$228,SUMPRODUCT(MAX(ROW('CCyB decisions (database)'!$B$2:$B$228)*('CCyB decisions (database)'!$F$2:$F$228&lt;=TODAY())*('Latest decisions_OLD'!$A28='CCyB decisions (database)'!$B$2:$B$228))-1))</f>
        <v>0</v>
      </c>
      <c r="P28" s="44" cm="1">
        <f t="array" aca="1" ref="P28" ca="1">INDEX('CCyB decisions (database)'!$F$2:$F$228,SUMPRODUCT(MAX(ROW('CCyB decisions (database)'!$B$2:$B$228)*('CCyB decisions (database)'!$F$2:$F$228&lt;=TODAY())*('Latest decisions_OLD'!$A28='CCyB decisions (database)'!$B$2:$B$228))-1))</f>
        <v>43530</v>
      </c>
    </row>
    <row r="29" spans="1:16" ht="16.5" x14ac:dyDescent="0.3">
      <c r="A29" s="41" t="s">
        <v>118</v>
      </c>
      <c r="H29" s="48" cm="1">
        <f t="array" ref="H29">SUMPRODUCT(MAX(ROW('CCyB decisions (database)'!$B$2:$B$228)*('Latest decisions_OLD'!$A29='CCyB decisions (database)'!$B$2:$B$228))-1)</f>
        <v>-1</v>
      </c>
    </row>
  </sheetData>
  <autoFilter ref="A1:P28" xr:uid="{ADB7404B-7703-499E-A18F-227C8D604E00}"/>
  <sortState xmlns:xlrd2="http://schemas.microsoft.com/office/spreadsheetml/2017/richdata2" ref="A2:A28">
    <sortCondition ref="A2:A28"/>
  </sortState>
  <conditionalFormatting sqref="M2:M28">
    <cfRule type="cellIs" dxfId="1" priority="2" operator="greaterThan">
      <formula>$P$1</formula>
    </cfRule>
  </conditionalFormatting>
  <conditionalFormatting sqref="P2:P28">
    <cfRule type="cellIs" dxfId="0" priority="1" operator="greaterThan">
      <formula>$P$1</formula>
    </cfRule>
  </conditionalFormatting>
  <pageMargins left="0.7" right="0.7" top="0.75" bottom="0.75" header="0.3" footer="0.3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73EF-1CA2-440E-8683-F6B7488A1053}">
  <dimension ref="A1:G56"/>
  <sheetViews>
    <sheetView topLeftCell="A29" zoomScale="85" zoomScaleNormal="85" workbookViewId="0">
      <selection activeCell="C52" sqref="C52"/>
    </sheetView>
  </sheetViews>
  <sheetFormatPr defaultColWidth="10.28515625" defaultRowHeight="16.5" x14ac:dyDescent="0.25"/>
  <cols>
    <col min="1" max="1" width="13.7109375" style="69" bestFit="1" customWidth="1"/>
    <col min="2" max="3" width="22.85546875" style="70" customWidth="1"/>
    <col min="4" max="4" width="9.5703125" style="70" bestFit="1" customWidth="1"/>
    <col min="5" max="5" width="145" style="70" customWidth="1"/>
    <col min="6" max="6" width="109.28515625" style="70" customWidth="1"/>
    <col min="7" max="7" width="34.5703125" style="69" customWidth="1"/>
    <col min="8" max="16384" width="10.28515625" style="69"/>
  </cols>
  <sheetData>
    <row r="1" spans="1:7" x14ac:dyDescent="0.3">
      <c r="A1" s="68" t="s">
        <v>69</v>
      </c>
      <c r="B1" s="73" t="s">
        <v>15</v>
      </c>
      <c r="C1" s="73" t="s">
        <v>596</v>
      </c>
      <c r="D1" s="73" t="s">
        <v>364</v>
      </c>
      <c r="E1" s="75" t="s">
        <v>70</v>
      </c>
      <c r="F1" s="75" t="s">
        <v>391</v>
      </c>
      <c r="G1" s="73" t="s">
        <v>363</v>
      </c>
    </row>
    <row r="2" spans="1:7" x14ac:dyDescent="0.3">
      <c r="A2" s="74" t="s">
        <v>20</v>
      </c>
      <c r="B2" s="70" t="s">
        <v>21</v>
      </c>
      <c r="C2" s="112" t="s">
        <v>534</v>
      </c>
      <c r="D2" s="70">
        <v>1</v>
      </c>
      <c r="E2" s="76" t="s">
        <v>71</v>
      </c>
      <c r="F2" s="78" t="s">
        <v>365</v>
      </c>
    </row>
    <row r="3" spans="1:7" x14ac:dyDescent="0.3">
      <c r="A3" s="74" t="s">
        <v>22</v>
      </c>
      <c r="B3" s="70" t="s">
        <v>23</v>
      </c>
      <c r="C3" s="112" t="s">
        <v>534</v>
      </c>
      <c r="D3" s="70">
        <v>1</v>
      </c>
      <c r="E3" s="77" t="s">
        <v>72</v>
      </c>
      <c r="F3" s="77" t="s">
        <v>366</v>
      </c>
    </row>
    <row r="4" spans="1:7" ht="33" x14ac:dyDescent="0.3">
      <c r="A4" s="74" t="s">
        <v>24</v>
      </c>
      <c r="B4" s="70" t="s">
        <v>5</v>
      </c>
      <c r="C4" s="112" t="s">
        <v>534</v>
      </c>
      <c r="D4" s="70">
        <v>1</v>
      </c>
      <c r="E4" s="76" t="s">
        <v>73</v>
      </c>
      <c r="F4" s="76" t="s">
        <v>367</v>
      </c>
    </row>
    <row r="5" spans="1:7" x14ac:dyDescent="0.3">
      <c r="A5" s="74" t="s">
        <v>124</v>
      </c>
      <c r="B5" s="70" t="s">
        <v>74</v>
      </c>
      <c r="C5" s="112" t="s">
        <v>534</v>
      </c>
      <c r="D5" s="70">
        <v>1</v>
      </c>
      <c r="E5" s="76" t="s">
        <v>75</v>
      </c>
      <c r="F5" s="76" t="s">
        <v>368</v>
      </c>
    </row>
    <row r="6" spans="1:7" ht="30" x14ac:dyDescent="0.3">
      <c r="A6" s="74" t="s">
        <v>25</v>
      </c>
      <c r="B6" s="70" t="s">
        <v>26</v>
      </c>
      <c r="C6" s="112" t="s">
        <v>534</v>
      </c>
      <c r="D6" s="70">
        <v>1</v>
      </c>
      <c r="E6" s="78" t="s">
        <v>76</v>
      </c>
      <c r="F6" s="78" t="s">
        <v>520</v>
      </c>
      <c r="G6" s="71"/>
    </row>
    <row r="7" spans="1:7" x14ac:dyDescent="0.3">
      <c r="A7" s="74" t="s">
        <v>27</v>
      </c>
      <c r="B7" s="70" t="s">
        <v>28</v>
      </c>
      <c r="C7" s="112" t="s">
        <v>534</v>
      </c>
      <c r="D7" s="70">
        <v>1</v>
      </c>
      <c r="E7" s="76" t="s">
        <v>77</v>
      </c>
      <c r="F7" s="76"/>
      <c r="G7" s="72" t="s">
        <v>302</v>
      </c>
    </row>
    <row r="8" spans="1:7" x14ac:dyDescent="0.3">
      <c r="A8" s="74" t="s">
        <v>27</v>
      </c>
      <c r="B8" s="70" t="s">
        <v>28</v>
      </c>
      <c r="C8" s="112" t="s">
        <v>534</v>
      </c>
      <c r="D8" s="70">
        <v>2</v>
      </c>
      <c r="E8" s="76" t="s">
        <v>78</v>
      </c>
      <c r="F8" s="76"/>
      <c r="G8" s="72" t="s">
        <v>302</v>
      </c>
    </row>
    <row r="9" spans="1:7" x14ac:dyDescent="0.3">
      <c r="A9" s="74" t="s">
        <v>29</v>
      </c>
      <c r="B9" s="70" t="s">
        <v>10</v>
      </c>
      <c r="C9" s="112" t="s">
        <v>534</v>
      </c>
      <c r="D9" s="70">
        <v>1</v>
      </c>
      <c r="G9" s="72" t="s">
        <v>302</v>
      </c>
    </row>
    <row r="10" spans="1:7" x14ac:dyDescent="0.3">
      <c r="A10" s="74" t="s">
        <v>47</v>
      </c>
      <c r="B10" s="70" t="s">
        <v>11</v>
      </c>
      <c r="C10" s="112" t="s">
        <v>534</v>
      </c>
      <c r="D10" s="70">
        <v>1</v>
      </c>
      <c r="E10" s="76" t="s">
        <v>79</v>
      </c>
      <c r="F10" s="76" t="s">
        <v>369</v>
      </c>
    </row>
    <row r="11" spans="1:7" ht="30" x14ac:dyDescent="0.3">
      <c r="A11" s="74" t="s">
        <v>49</v>
      </c>
      <c r="B11" s="70" t="s">
        <v>80</v>
      </c>
      <c r="C11" s="112" t="s">
        <v>534</v>
      </c>
      <c r="D11" s="70">
        <v>1</v>
      </c>
      <c r="E11" s="78" t="s">
        <v>81</v>
      </c>
      <c r="F11" s="78" t="s">
        <v>174</v>
      </c>
      <c r="G11" s="71"/>
    </row>
    <row r="12" spans="1:7" x14ac:dyDescent="0.3">
      <c r="A12" s="74" t="s">
        <v>50</v>
      </c>
      <c r="B12" s="70" t="s">
        <v>30</v>
      </c>
      <c r="C12" s="112" t="s">
        <v>534</v>
      </c>
      <c r="D12" s="70">
        <v>1</v>
      </c>
      <c r="E12" s="78" t="s">
        <v>82</v>
      </c>
      <c r="F12" s="78" t="s">
        <v>293</v>
      </c>
    </row>
    <row r="13" spans="1:7" x14ac:dyDescent="0.3">
      <c r="A13" s="74" t="s">
        <v>51</v>
      </c>
      <c r="B13" s="70" t="s">
        <v>31</v>
      </c>
      <c r="C13" s="112" t="s">
        <v>534</v>
      </c>
      <c r="D13" s="70">
        <v>1</v>
      </c>
      <c r="E13" s="78" t="s">
        <v>348</v>
      </c>
      <c r="F13" s="78" t="s">
        <v>370</v>
      </c>
      <c r="G13" s="71"/>
    </row>
    <row r="14" spans="1:7" x14ac:dyDescent="0.3">
      <c r="A14" s="74" t="s">
        <v>32</v>
      </c>
      <c r="B14" s="70" t="s">
        <v>12</v>
      </c>
      <c r="C14" s="112" t="s">
        <v>534</v>
      </c>
      <c r="D14" s="70">
        <v>1</v>
      </c>
      <c r="E14" s="76" t="s">
        <v>83</v>
      </c>
      <c r="F14" s="78" t="s">
        <v>371</v>
      </c>
    </row>
    <row r="15" spans="1:7" x14ac:dyDescent="0.3">
      <c r="A15" s="74" t="s">
        <v>52</v>
      </c>
      <c r="B15" s="70" t="s">
        <v>34</v>
      </c>
      <c r="C15" s="112" t="s">
        <v>534</v>
      </c>
      <c r="D15" s="70">
        <v>1</v>
      </c>
      <c r="E15" s="76" t="s">
        <v>33</v>
      </c>
      <c r="F15" s="78" t="s">
        <v>372</v>
      </c>
    </row>
    <row r="16" spans="1:7" x14ac:dyDescent="0.3">
      <c r="A16" s="74" t="s">
        <v>53</v>
      </c>
      <c r="B16" s="70" t="s">
        <v>35</v>
      </c>
      <c r="C16" s="112" t="s">
        <v>534</v>
      </c>
      <c r="D16" s="70">
        <v>1</v>
      </c>
      <c r="E16" s="78" t="s">
        <v>360</v>
      </c>
      <c r="F16" s="78" t="s">
        <v>373</v>
      </c>
      <c r="G16" s="71"/>
    </row>
    <row r="17" spans="1:7" x14ac:dyDescent="0.3">
      <c r="A17" s="74" t="s">
        <v>54</v>
      </c>
      <c r="B17" s="70" t="s">
        <v>7</v>
      </c>
      <c r="C17" s="112" t="s">
        <v>534</v>
      </c>
      <c r="D17" s="70">
        <v>1</v>
      </c>
      <c r="E17" s="76" t="s">
        <v>36</v>
      </c>
      <c r="F17" s="78" t="s">
        <v>374</v>
      </c>
    </row>
    <row r="18" spans="1:7" ht="33" x14ac:dyDescent="0.3">
      <c r="A18" s="74" t="s">
        <v>54</v>
      </c>
      <c r="B18" s="70" t="s">
        <v>7</v>
      </c>
      <c r="C18" s="112" t="s">
        <v>534</v>
      </c>
      <c r="D18" s="70">
        <v>2</v>
      </c>
      <c r="E18" s="76" t="s">
        <v>108</v>
      </c>
      <c r="F18" s="78" t="s">
        <v>375</v>
      </c>
    </row>
    <row r="19" spans="1:7" x14ac:dyDescent="0.3">
      <c r="A19" s="74" t="s">
        <v>55</v>
      </c>
      <c r="B19" s="70" t="s">
        <v>38</v>
      </c>
      <c r="C19" s="112" t="s">
        <v>534</v>
      </c>
      <c r="D19" s="70">
        <v>1</v>
      </c>
      <c r="E19" s="76" t="s">
        <v>84</v>
      </c>
      <c r="F19" s="76"/>
    </row>
    <row r="20" spans="1:7" x14ac:dyDescent="0.3">
      <c r="A20" s="74" t="s">
        <v>37</v>
      </c>
      <c r="B20" s="70" t="s">
        <v>8</v>
      </c>
      <c r="C20" s="112" t="s">
        <v>534</v>
      </c>
      <c r="D20" s="70">
        <v>1</v>
      </c>
      <c r="E20" s="76" t="s">
        <v>85</v>
      </c>
      <c r="F20" s="78" t="s">
        <v>376</v>
      </c>
    </row>
    <row r="21" spans="1:7" x14ac:dyDescent="0.3">
      <c r="A21" s="74" t="s">
        <v>37</v>
      </c>
      <c r="B21" s="70" t="s">
        <v>8</v>
      </c>
      <c r="C21" s="112" t="s">
        <v>534</v>
      </c>
      <c r="D21" s="70">
        <v>2</v>
      </c>
      <c r="E21" s="76" t="s">
        <v>86</v>
      </c>
      <c r="F21" s="76" t="s">
        <v>399</v>
      </c>
      <c r="G21" s="84"/>
    </row>
    <row r="22" spans="1:7" x14ac:dyDescent="0.3">
      <c r="A22" s="74" t="s">
        <v>37</v>
      </c>
      <c r="B22" s="70" t="s">
        <v>8</v>
      </c>
      <c r="C22" s="112" t="s">
        <v>534</v>
      </c>
      <c r="D22" s="70">
        <v>3</v>
      </c>
      <c r="E22" s="77" t="s">
        <v>87</v>
      </c>
      <c r="F22" s="78" t="s">
        <v>377</v>
      </c>
    </row>
    <row r="23" spans="1:7" x14ac:dyDescent="0.3">
      <c r="A23" s="74" t="s">
        <v>37</v>
      </c>
      <c r="B23" s="70" t="s">
        <v>8</v>
      </c>
      <c r="C23" s="112" t="s">
        <v>534</v>
      </c>
      <c r="D23" s="70">
        <v>4</v>
      </c>
      <c r="E23" s="76" t="s">
        <v>88</v>
      </c>
      <c r="F23" s="78" t="s">
        <v>378</v>
      </c>
    </row>
    <row r="24" spans="1:7" ht="28.5" x14ac:dyDescent="0.3">
      <c r="A24" s="74" t="s">
        <v>56</v>
      </c>
      <c r="B24" s="70" t="s">
        <v>39</v>
      </c>
      <c r="C24" s="112" t="s">
        <v>534</v>
      </c>
      <c r="D24" s="70">
        <v>1</v>
      </c>
      <c r="E24" s="77" t="s">
        <v>89</v>
      </c>
      <c r="F24" s="77"/>
      <c r="G24" s="72" t="s">
        <v>302</v>
      </c>
    </row>
    <row r="25" spans="1:7" x14ac:dyDescent="0.3">
      <c r="A25" s="74" t="s">
        <v>56</v>
      </c>
      <c r="B25" s="70" t="s">
        <v>39</v>
      </c>
      <c r="C25" s="112" t="s">
        <v>534</v>
      </c>
      <c r="D25" s="70">
        <v>2</v>
      </c>
      <c r="E25" s="77" t="s">
        <v>90</v>
      </c>
      <c r="F25" s="77"/>
      <c r="G25" s="72" t="s">
        <v>302</v>
      </c>
    </row>
    <row r="26" spans="1:7" ht="45" x14ac:dyDescent="0.3">
      <c r="A26" s="74" t="s">
        <v>57</v>
      </c>
      <c r="B26" s="70" t="s">
        <v>40</v>
      </c>
      <c r="C26" s="112" t="s">
        <v>534</v>
      </c>
      <c r="D26" s="70">
        <v>1</v>
      </c>
      <c r="E26" s="79" t="s">
        <v>91</v>
      </c>
      <c r="F26" s="80" t="s">
        <v>379</v>
      </c>
    </row>
    <row r="27" spans="1:7" x14ac:dyDescent="0.3">
      <c r="A27" s="74" t="s">
        <v>58</v>
      </c>
      <c r="B27" s="70" t="s">
        <v>41</v>
      </c>
      <c r="C27" s="112" t="s">
        <v>534</v>
      </c>
      <c r="D27" s="70">
        <v>1</v>
      </c>
      <c r="E27" s="77" t="s">
        <v>92</v>
      </c>
      <c r="F27" s="78" t="s">
        <v>380</v>
      </c>
    </row>
    <row r="28" spans="1:7" x14ac:dyDescent="0.3">
      <c r="A28" s="74" t="s">
        <v>59</v>
      </c>
      <c r="B28" s="70" t="s">
        <v>42</v>
      </c>
      <c r="C28" s="112" t="s">
        <v>534</v>
      </c>
      <c r="D28" s="70">
        <v>1</v>
      </c>
      <c r="E28" s="76" t="s">
        <v>93</v>
      </c>
      <c r="F28" s="78" t="s">
        <v>381</v>
      </c>
      <c r="G28" s="72" t="s">
        <v>302</v>
      </c>
    </row>
    <row r="29" spans="1:7" ht="66" x14ac:dyDescent="0.3">
      <c r="A29" s="74" t="s">
        <v>60</v>
      </c>
      <c r="B29" s="70" t="s">
        <v>14</v>
      </c>
      <c r="C29" s="112" t="s">
        <v>534</v>
      </c>
      <c r="D29" s="70">
        <v>1</v>
      </c>
      <c r="E29" s="70" t="s">
        <v>94</v>
      </c>
    </row>
    <row r="30" spans="1:7" x14ac:dyDescent="0.3">
      <c r="A30" s="74" t="s">
        <v>61</v>
      </c>
      <c r="B30" s="70" t="s">
        <v>9</v>
      </c>
      <c r="C30" s="112" t="s">
        <v>534</v>
      </c>
      <c r="D30" s="70">
        <v>1</v>
      </c>
      <c r="E30" s="78" t="s">
        <v>400</v>
      </c>
      <c r="F30" s="78" t="s">
        <v>401</v>
      </c>
    </row>
    <row r="31" spans="1:7" x14ac:dyDescent="0.3">
      <c r="A31" s="74" t="s">
        <v>61</v>
      </c>
      <c r="B31" s="70" t="s">
        <v>9</v>
      </c>
      <c r="C31" s="112" t="s">
        <v>534</v>
      </c>
      <c r="D31" s="70">
        <v>2</v>
      </c>
      <c r="E31" s="77" t="s">
        <v>95</v>
      </c>
      <c r="F31" s="78" t="s">
        <v>382</v>
      </c>
      <c r="G31" s="72" t="s">
        <v>302</v>
      </c>
    </row>
    <row r="32" spans="1:7" x14ac:dyDescent="0.3">
      <c r="A32" s="74" t="s">
        <v>61</v>
      </c>
      <c r="B32" s="70" t="s">
        <v>9</v>
      </c>
      <c r="C32" s="112" t="s">
        <v>534</v>
      </c>
      <c r="D32" s="70">
        <v>3</v>
      </c>
      <c r="E32" s="77" t="s">
        <v>301</v>
      </c>
      <c r="F32" s="78" t="s">
        <v>383</v>
      </c>
    </row>
    <row r="33" spans="1:7" x14ac:dyDescent="0.3">
      <c r="A33" s="74" t="s">
        <v>62</v>
      </c>
      <c r="B33" s="70" t="s">
        <v>43</v>
      </c>
      <c r="C33" s="112" t="s">
        <v>534</v>
      </c>
      <c r="D33" s="70">
        <v>4</v>
      </c>
      <c r="E33" s="76" t="s">
        <v>96</v>
      </c>
      <c r="F33" s="78" t="s">
        <v>384</v>
      </c>
    </row>
    <row r="34" spans="1:7" x14ac:dyDescent="0.3">
      <c r="A34" s="74" t="s">
        <v>63</v>
      </c>
      <c r="B34" s="70" t="s">
        <v>44</v>
      </c>
      <c r="C34" s="112" t="s">
        <v>534</v>
      </c>
      <c r="D34" s="70">
        <v>1</v>
      </c>
      <c r="E34" s="77" t="s">
        <v>97</v>
      </c>
      <c r="F34" s="78" t="s">
        <v>385</v>
      </c>
    </row>
    <row r="35" spans="1:7" x14ac:dyDescent="0.3">
      <c r="A35" s="90" t="s">
        <v>417</v>
      </c>
      <c r="B35" s="70" t="s">
        <v>17</v>
      </c>
      <c r="C35" s="112" t="s">
        <v>534</v>
      </c>
      <c r="D35" s="70">
        <v>1</v>
      </c>
      <c r="E35" s="76" t="s">
        <v>98</v>
      </c>
      <c r="F35" s="78" t="s">
        <v>386</v>
      </c>
    </row>
    <row r="36" spans="1:7" x14ac:dyDescent="0.3">
      <c r="A36" s="90" t="s">
        <v>417</v>
      </c>
      <c r="B36" s="70" t="s">
        <v>17</v>
      </c>
      <c r="C36" s="112" t="s">
        <v>534</v>
      </c>
      <c r="D36" s="70">
        <v>2</v>
      </c>
      <c r="E36" s="76" t="s">
        <v>99</v>
      </c>
      <c r="F36" s="76"/>
    </row>
    <row r="37" spans="1:7" x14ac:dyDescent="0.3">
      <c r="A37" s="74" t="s">
        <v>64</v>
      </c>
      <c r="B37" s="70" t="s">
        <v>45</v>
      </c>
      <c r="C37" s="112" t="s">
        <v>534</v>
      </c>
      <c r="D37" s="70">
        <v>1</v>
      </c>
      <c r="E37" s="70" t="s">
        <v>100</v>
      </c>
    </row>
    <row r="38" spans="1:7" x14ac:dyDescent="0.3">
      <c r="A38" s="74" t="s">
        <v>64</v>
      </c>
      <c r="B38" s="70" t="s">
        <v>45</v>
      </c>
      <c r="C38" s="112" t="s">
        <v>534</v>
      </c>
      <c r="D38" s="70">
        <v>3</v>
      </c>
      <c r="E38" s="76" t="s">
        <v>101</v>
      </c>
      <c r="F38" s="78" t="s">
        <v>387</v>
      </c>
    </row>
    <row r="39" spans="1:7" x14ac:dyDescent="0.3">
      <c r="A39" s="74" t="s">
        <v>64</v>
      </c>
      <c r="B39" s="70" t="s">
        <v>45</v>
      </c>
      <c r="C39" s="112" t="s">
        <v>534</v>
      </c>
      <c r="D39" s="70">
        <v>4</v>
      </c>
      <c r="E39" s="77" t="s">
        <v>102</v>
      </c>
      <c r="F39" s="78" t="s">
        <v>388</v>
      </c>
    </row>
    <row r="40" spans="1:7" x14ac:dyDescent="0.3">
      <c r="A40" s="74" t="s">
        <v>64</v>
      </c>
      <c r="B40" s="70" t="s">
        <v>45</v>
      </c>
      <c r="C40" s="112" t="s">
        <v>534</v>
      </c>
      <c r="D40" s="70">
        <v>5</v>
      </c>
      <c r="E40" s="76" t="s">
        <v>103</v>
      </c>
      <c r="F40" s="78" t="s">
        <v>389</v>
      </c>
    </row>
    <row r="41" spans="1:7" x14ac:dyDescent="0.3">
      <c r="A41" s="74" t="s">
        <v>64</v>
      </c>
      <c r="B41" s="70" t="s">
        <v>45</v>
      </c>
      <c r="C41" s="112" t="s">
        <v>534</v>
      </c>
      <c r="D41" s="70">
        <v>6</v>
      </c>
      <c r="E41" s="76" t="s">
        <v>362</v>
      </c>
      <c r="F41" s="78" t="s">
        <v>390</v>
      </c>
    </row>
    <row r="42" spans="1:7" x14ac:dyDescent="0.3">
      <c r="A42" s="74" t="s">
        <v>65</v>
      </c>
      <c r="B42" s="70" t="s">
        <v>13</v>
      </c>
      <c r="C42" s="112" t="s">
        <v>535</v>
      </c>
      <c r="D42" s="70">
        <v>1</v>
      </c>
      <c r="E42" s="76" t="s">
        <v>104</v>
      </c>
      <c r="F42" s="76"/>
      <c r="G42" s="72" t="s">
        <v>302</v>
      </c>
    </row>
    <row r="43" spans="1:7" x14ac:dyDescent="0.3">
      <c r="A43" s="74" t="s">
        <v>65</v>
      </c>
      <c r="B43" s="70" t="s">
        <v>13</v>
      </c>
      <c r="C43" s="112" t="s">
        <v>535</v>
      </c>
      <c r="D43" s="70">
        <v>2</v>
      </c>
      <c r="E43" s="76" t="s">
        <v>105</v>
      </c>
      <c r="F43" s="76"/>
      <c r="G43" s="72" t="s">
        <v>302</v>
      </c>
    </row>
    <row r="44" spans="1:7" x14ac:dyDescent="0.3">
      <c r="A44" s="74" t="s">
        <v>65</v>
      </c>
      <c r="B44" s="70" t="s">
        <v>13</v>
      </c>
      <c r="C44" s="112" t="s">
        <v>535</v>
      </c>
      <c r="D44" s="70">
        <v>3</v>
      </c>
      <c r="E44" s="76" t="s">
        <v>106</v>
      </c>
      <c r="F44" s="76"/>
      <c r="G44" s="72" t="s">
        <v>302</v>
      </c>
    </row>
    <row r="45" spans="1:7" x14ac:dyDescent="0.3">
      <c r="A45" s="92" t="s">
        <v>418</v>
      </c>
      <c r="B45" s="93" t="s">
        <v>419</v>
      </c>
      <c r="C45" s="112" t="s">
        <v>535</v>
      </c>
      <c r="D45" s="93">
        <v>1</v>
      </c>
      <c r="E45" s="78" t="s">
        <v>460</v>
      </c>
      <c r="F45" s="78" t="s">
        <v>461</v>
      </c>
    </row>
    <row r="46" spans="1:7" ht="30" x14ac:dyDescent="0.3">
      <c r="A46" s="92" t="s">
        <v>418</v>
      </c>
      <c r="B46" s="93" t="s">
        <v>419</v>
      </c>
      <c r="C46" s="112" t="s">
        <v>535</v>
      </c>
      <c r="D46" s="93">
        <v>2</v>
      </c>
      <c r="E46" s="78" t="s">
        <v>462</v>
      </c>
      <c r="F46" s="78" t="s">
        <v>463</v>
      </c>
    </row>
    <row r="47" spans="1:7" x14ac:dyDescent="0.3">
      <c r="A47" s="92" t="s">
        <v>464</v>
      </c>
      <c r="B47" s="93" t="s">
        <v>465</v>
      </c>
      <c r="C47" s="112" t="s">
        <v>535</v>
      </c>
      <c r="D47" s="93">
        <v>1</v>
      </c>
      <c r="E47" s="78" t="s">
        <v>485</v>
      </c>
      <c r="F47" s="78" t="s">
        <v>485</v>
      </c>
    </row>
    <row r="48" spans="1:7" x14ac:dyDescent="0.3">
      <c r="A48" s="95" t="s">
        <v>486</v>
      </c>
      <c r="B48" s="96" t="s">
        <v>487</v>
      </c>
      <c r="C48" s="112" t="s">
        <v>535</v>
      </c>
      <c r="D48" s="96">
        <v>1</v>
      </c>
      <c r="E48" s="78" t="s">
        <v>505</v>
      </c>
      <c r="F48" s="78" t="s">
        <v>508</v>
      </c>
    </row>
    <row r="49" spans="1:6" x14ac:dyDescent="0.3">
      <c r="A49" s="95" t="s">
        <v>486</v>
      </c>
      <c r="B49" s="96" t="s">
        <v>487</v>
      </c>
      <c r="C49" s="112" t="s">
        <v>535</v>
      </c>
      <c r="D49" s="96">
        <v>2</v>
      </c>
      <c r="E49" s="78" t="s">
        <v>506</v>
      </c>
      <c r="F49" s="78" t="s">
        <v>509</v>
      </c>
    </row>
    <row r="50" spans="1:6" x14ac:dyDescent="0.3">
      <c r="A50" s="95" t="s">
        <v>486</v>
      </c>
      <c r="B50" s="96" t="s">
        <v>487</v>
      </c>
      <c r="C50" s="112" t="s">
        <v>535</v>
      </c>
      <c r="D50" s="96">
        <v>3</v>
      </c>
      <c r="E50" s="78" t="s">
        <v>507</v>
      </c>
      <c r="F50" s="78" t="s">
        <v>510</v>
      </c>
    </row>
    <row r="51" spans="1:6" x14ac:dyDescent="0.3">
      <c r="A51" s="95" t="s">
        <v>511</v>
      </c>
      <c r="B51" s="97" t="s">
        <v>512</v>
      </c>
      <c r="C51" s="112" t="s">
        <v>535</v>
      </c>
      <c r="D51" s="98">
        <v>1</v>
      </c>
      <c r="E51" s="99" t="s">
        <v>513</v>
      </c>
      <c r="F51" s="82" t="s">
        <v>514</v>
      </c>
    </row>
    <row r="52" spans="1:6" x14ac:dyDescent="0.3">
      <c r="A52" s="101" t="s">
        <v>515</v>
      </c>
      <c r="B52" s="102" t="s">
        <v>516</v>
      </c>
      <c r="C52" s="112" t="s">
        <v>535</v>
      </c>
      <c r="D52" s="100">
        <v>1</v>
      </c>
      <c r="E52" s="103" t="s">
        <v>518</v>
      </c>
      <c r="F52" s="78" t="s">
        <v>519</v>
      </c>
    </row>
    <row r="53" spans="1:6" x14ac:dyDescent="0.3">
      <c r="A53" s="101" t="s">
        <v>521</v>
      </c>
      <c r="B53" s="104" t="s">
        <v>522</v>
      </c>
      <c r="C53" s="112" t="s">
        <v>535</v>
      </c>
      <c r="D53" s="104">
        <v>1</v>
      </c>
      <c r="E53" s="105" t="s">
        <v>528</v>
      </c>
      <c r="F53" s="105" t="s">
        <v>529</v>
      </c>
    </row>
    <row r="54" spans="1:6" x14ac:dyDescent="0.3">
      <c r="A54" s="101" t="s">
        <v>521</v>
      </c>
      <c r="B54" s="104" t="s">
        <v>522</v>
      </c>
      <c r="C54" s="112" t="s">
        <v>535</v>
      </c>
      <c r="D54" s="104">
        <v>2</v>
      </c>
      <c r="E54" s="105" t="s">
        <v>530</v>
      </c>
      <c r="F54" s="105" t="s">
        <v>531</v>
      </c>
    </row>
    <row r="55" spans="1:6" x14ac:dyDescent="0.3">
      <c r="A55" s="101" t="s">
        <v>521</v>
      </c>
      <c r="B55" s="104" t="s">
        <v>522</v>
      </c>
      <c r="C55" s="112" t="s">
        <v>535</v>
      </c>
      <c r="D55" s="104">
        <v>3</v>
      </c>
      <c r="E55" s="105" t="s">
        <v>532</v>
      </c>
      <c r="F55" s="105" t="s">
        <v>533</v>
      </c>
    </row>
    <row r="56" spans="1:6" x14ac:dyDescent="0.3">
      <c r="A56" s="101" t="s">
        <v>521</v>
      </c>
      <c r="B56" s="104" t="s">
        <v>522</v>
      </c>
      <c r="C56" s="112" t="s">
        <v>535</v>
      </c>
      <c r="D56" s="104">
        <v>4</v>
      </c>
      <c r="E56" s="105" t="s">
        <v>586</v>
      </c>
      <c r="F56" s="105" t="s">
        <v>587</v>
      </c>
    </row>
  </sheetData>
  <autoFilter ref="A1:G44" xr:uid="{445673EF-1CA2-440E-8683-F6B7488A1053}"/>
  <hyperlinks>
    <hyperlink ref="E30" r:id="rId1" xr:uid="{C1969B96-CD42-46DB-89C3-86E7AD29F19C}"/>
    <hyperlink ref="E32" r:id="rId2" display="Swedish implementation of overal capital requirements, including combined buffer and reciprocity of CCyB" xr:uid="{BA5F2120-9556-4823-ABA0-4A063A755330}"/>
    <hyperlink ref="E31" r:id="rId3" xr:uid="{029FC063-3D48-4864-A262-35A283FDB295}"/>
    <hyperlink ref="E36" r:id="rId4" xr:uid="{F972399C-4C0A-4D6D-9C99-CD21AD1D8DEF}"/>
    <hyperlink ref="E35" r:id="rId5" display="Statutory Instruments - Financial Services and Markets: The Capital Requirements (Capital Buffers and Macroprudential Maesures) Regulations 2014" xr:uid="{C0E4ABCE-475E-4195-BFAC-93319FBFD928}"/>
    <hyperlink ref="E42" r:id="rId6" xr:uid="{24FAF285-87C6-4EB3-AFE2-76BA58C29499}"/>
    <hyperlink ref="E43" r:id="rId7" display="Regulation on the Countercyclical capital buffer" xr:uid="{2159080C-8FE3-48A1-B14C-3CC0D6ED17F9}"/>
    <hyperlink ref="E7" r:id="rId8" display="Capital Rules for Commercial Banks (Provisional) (Decree of the CBRC, No 1, 2012)" xr:uid="{F4105453-36F8-4E06-B60E-942B3B6ECAFB}"/>
    <hyperlink ref="E8" r:id="rId9" display="Capital Rules for COmmercial Banks (Provision), (Decree of the CBRC, No 1, 2012)" xr:uid="{15543754-0048-4919-8EFC-F9A7431997AE}"/>
    <hyperlink ref="E38" r:id="rId10" display="Federal Reserve Board: 12 CFR § 217.11 (available at: )" xr:uid="{50D78C87-A282-4EFC-88AA-9F55C19B22A7}"/>
    <hyperlink ref="E40" r:id="rId11" display="Office of the Comptroller of the Currency: 12 CFR § 3.11 (available at: )" xr:uid="{BD42A16D-6FC9-47CE-82FD-E6BE837B5EAD}"/>
    <hyperlink ref="E41" r:id="rId12" display="http://www.ecfr.gov/cgi-bin/text-idx?SID=817c0c00bd90e7e42e41f9f93a7a49dc&amp;mc=true&amp;node=se12.5.324_111&amp;rgn=div8" xr:uid="{9A25E911-09AC-4014-8993-E21B311B0F59}"/>
    <hyperlink ref="E44" r:id="rId13" display="Regulation regarding the countercyclical buffer level (12 December 2013)" xr:uid="{EC05F302-EA90-4958-9914-8E13AEFC90B2}"/>
    <hyperlink ref="E6" r:id="rId14" location="ToC1.7" xr:uid="{6DC9318B-F1A5-4FE4-83A4-99583989E7D9}"/>
    <hyperlink ref="E33" r:id="rId15" display="Capital Ordinance" xr:uid="{BA196DE1-DF33-4081-86A6-B54F437A181D}"/>
    <hyperlink ref="E15" r:id="rId16" xr:uid="{C2E18AFD-6A56-4775-B714-963754E044A9}"/>
    <hyperlink ref="E18" r:id="rId17" xr:uid="{500C8BC2-5C19-478D-BD88-65480D4764D0}"/>
    <hyperlink ref="E27" r:id="rId18" xr:uid="{15C273C8-031A-40B5-83B5-9F5AA24767E7}"/>
    <hyperlink ref="E5" r:id="rId19" xr:uid="{EF943A63-9851-45E9-89D8-DD45DA7DC874}"/>
    <hyperlink ref="E10" r:id="rId20" display="German Banking Act (KWG)" xr:uid="{A9ECA335-531D-4FBA-A842-49640F5C970C}"/>
    <hyperlink ref="E3" r:id="rId21" xr:uid="{4A14E55D-4B78-47A6-A09F-1C59B34555FC}"/>
    <hyperlink ref="E4" r:id="rId22" display="Arrèté royal portant approbation du règlement du 24 novembre 2015 de la Banque national de Belgique relatif à la détermination du taux de coussin de conservation des fonds propres de base de catégorie 1 contracyclique (available in French and Flemish only" xr:uid="{3BA03274-C7ED-49B8-A812-F0617DEB1439}"/>
    <hyperlink ref="E34" r:id="rId23" display="Regulation on Capital Conservation Buffer and Countercyclical Capital Buffer" xr:uid="{81E22A7C-470A-4BBA-8BD8-E073CBA2931F}"/>
    <hyperlink ref="E24" r:id="rId24" xr:uid="{DCF6C78F-05B4-4148-86D3-A71A8ACB3B7D}"/>
    <hyperlink ref="E39" r:id="rId25" xr:uid="{B67E0971-1008-4DA5-AF16-75DB9B49B211}"/>
    <hyperlink ref="E17" r:id="rId26" display="CSSF Regulation N° 15-04 on the setting of a countercyclical buffer rate " xr:uid="{1FB66E24-E7E8-458C-A49F-C2E067D3C233}"/>
    <hyperlink ref="E28" r:id="rId27" xr:uid="{C05A7E8B-AA39-4428-82A4-9BEF172C2C67}"/>
    <hyperlink ref="E2" r:id="rId28" xr:uid="{E6209DEA-43D1-43CC-8BAE-170A28A367BD}"/>
    <hyperlink ref="E20" r:id="rId29" xr:uid="{B56BC912-37E9-4137-BA57-AA7F5F855A90}"/>
    <hyperlink ref="E21" r:id="rId30" xr:uid="{84416E0E-1D15-43F1-A5E6-67AB99E1B508}"/>
    <hyperlink ref="E22" r:id="rId31" xr:uid="{0E0AFDE7-A7D3-4805-9E46-EF97FAE76819}"/>
    <hyperlink ref="E23" r:id="rId32" display="Decree on prudential rule under the Financial Supervision Act, Article 105" xr:uid="{58AEF6D3-DDAA-46EA-83B7-96D2F7481438}"/>
    <hyperlink ref="E16" r:id="rId33" xr:uid="{746A6C29-6864-4E3C-A929-584A2B95ECF3}"/>
    <hyperlink ref="E19" r:id="rId34" xr:uid="{A35BC0C8-C826-4BDB-9CA3-7C463F091DCC}"/>
    <hyperlink ref="E26" r:id="rId35" display="http://www.sama.gov.sa/en-US/Laws/Documents/3.%20SAMA%20Basel%20III%20Program/8.%20Applicabilty%20of%20Countercylical%20Captital%20Buffer%20(CCYB)%20in%20Saudi%20Arabia.pdf" xr:uid="{DFB54254-140A-4948-8EF3-B5667E6FCA99}"/>
    <hyperlink ref="E14" r:id="rId36" xr:uid="{EC4FED7C-3BAD-44E9-A05C-09864848D373}"/>
    <hyperlink ref="E12" r:id="rId37" xr:uid="{ADE3FC4D-8525-405F-9396-C4B1EA12FE62}"/>
    <hyperlink ref="E25" r:id="rId38" xr:uid="{3E5351BE-64C5-4552-AFFC-C0383C8958CC}"/>
    <hyperlink ref="E34" r:id="rId39" xr:uid="{DC2D548E-8601-42A4-8CF8-F65181306DBC}"/>
    <hyperlink ref="E13" r:id="rId40" xr:uid="{DC4CD6E9-3E28-41F6-BEAD-6CC79384651F}"/>
    <hyperlink ref="E11" r:id="rId41" xr:uid="{ABBED0D9-11E2-4D2C-AE81-76E71EDA663B}"/>
    <hyperlink ref="F2" r:id="rId42" xr:uid="{61C4750B-B5A7-47B8-9F57-DF0F23F71119}"/>
    <hyperlink ref="F14" r:id="rId43" xr:uid="{53384763-7845-446F-AA76-E9A80834B0D0}"/>
    <hyperlink ref="F15" r:id="rId44" xr:uid="{F68FFDF6-18E6-4077-9961-10D70980C739}"/>
    <hyperlink ref="F16" r:id="rId45" xr:uid="{654B1D63-A280-4422-9BD4-1818666F3C82}"/>
    <hyperlink ref="F17" r:id="rId46" xr:uid="{8A8B9888-DB83-4D7B-8A67-F1BB29716111}"/>
    <hyperlink ref="F18" r:id="rId47" xr:uid="{5D59C280-A7D7-401B-BDCE-55DA3E4DEB71}"/>
    <hyperlink ref="F20" r:id="rId48" xr:uid="{2E992766-B5AA-4D5D-8504-8EDA4FB134FC}"/>
    <hyperlink ref="F22" r:id="rId49" xr:uid="{53659110-1FE9-4DCC-B808-C6524B9DFF63}"/>
    <hyperlink ref="F23" r:id="rId50" xr:uid="{B328278E-71D7-476B-B831-F23373990D82}"/>
    <hyperlink ref="F26" r:id="rId51" xr:uid="{B9FA12BD-0854-466A-910A-BA7F5152A927}"/>
    <hyperlink ref="F27" r:id="rId52" xr:uid="{FD6689B6-8F34-468C-B3CA-6372260D68C1}"/>
    <hyperlink ref="F28" r:id="rId53" xr:uid="{C5065A90-C827-4A66-A7E7-DAAB2EDF6B42}"/>
    <hyperlink ref="F30" r:id="rId54" xr:uid="{70F02CE7-138D-4F79-9131-F5EB45CB5392}"/>
    <hyperlink ref="F31" r:id="rId55" xr:uid="{CE1CA679-D304-47A7-AC22-793B0DD119EB}"/>
    <hyperlink ref="F32" r:id="rId56" xr:uid="{C22B8B1A-BE91-48BA-A852-D66B3595B206}"/>
    <hyperlink ref="F33" r:id="rId57" xr:uid="{D8422A47-977E-4CEA-A3BB-8012837B39C0}"/>
    <hyperlink ref="F34" r:id="rId58" xr:uid="{C86AC02D-214A-411B-A3C6-46BD242BA015}"/>
    <hyperlink ref="F35" r:id="rId59" xr:uid="{39B218E4-C383-4600-95D8-47ACBA4249B2}"/>
    <hyperlink ref="F38" r:id="rId60" xr:uid="{6D7040DD-3E74-4CD4-8C96-8D04B7216F0E}"/>
    <hyperlink ref="F39" r:id="rId61" xr:uid="{D534A31D-0CFB-4825-B95B-2E1F9CDDCF96}"/>
    <hyperlink ref="F40" r:id="rId62" xr:uid="{DF538790-3A75-44D3-A4BC-87FDF0B83EA2}"/>
    <hyperlink ref="F41" r:id="rId63" xr:uid="{961BB966-105C-48C5-AB15-C6BA586EC782}"/>
    <hyperlink ref="E45" r:id="rId64" xr:uid="{EFD90BB1-4214-4305-8F84-8B9F78C4DA80}"/>
    <hyperlink ref="E46" r:id="rId65" xr:uid="{372FA63A-FD70-4625-8285-C0E77F1F6458}"/>
    <hyperlink ref="F46" r:id="rId66" xr:uid="{60C0FBEE-2950-4546-8DE0-3C4975CE4594}"/>
    <hyperlink ref="F45" r:id="rId67" xr:uid="{B8A82C6F-89EB-462D-8FA9-3467F718183B}"/>
    <hyperlink ref="F47" r:id="rId68" location="P125f" xr:uid="{2C10D0F9-C8DD-497B-8870-9809B5CE6A51}"/>
    <hyperlink ref="E49" r:id="rId69" xr:uid="{A12BA304-42EF-4213-B6E2-54F8F01F9583}"/>
    <hyperlink ref="E50" r:id="rId70" xr:uid="{08B152B2-A809-48BE-A635-A789F365AC09}"/>
    <hyperlink ref="E48" r:id="rId71" xr:uid="{50087676-2D32-4385-823A-BAA0382D7447}"/>
    <hyperlink ref="F48" r:id="rId72" xr:uid="{49E19910-A948-4435-898C-877F83CB4A25}"/>
    <hyperlink ref="F49" r:id="rId73" xr:uid="{0637467C-D4E8-4E73-8E1B-F1F6FB7E6B73}"/>
    <hyperlink ref="F50" r:id="rId74" xr:uid="{5587B0E0-648D-4DC0-B70C-E51B292F86E1}"/>
    <hyperlink ref="F51" r:id="rId75" display="https://www.bog.gov.gh/wp-content/uploads/2022/05/Basel-II-BOG-CRD-Final-27-June-2018-Basel-Committee-BSD.pdf" xr:uid="{88F4A2F2-6324-473A-A982-C9BB6F84986E}"/>
    <hyperlink ref="E51" r:id="rId76" xr:uid="{EE58A27C-F6EF-4ACA-83A2-00F52AE3A914}"/>
    <hyperlink ref="E52" r:id="rId77" display="https://www.bsp.gov.ph/Regulations/Issuances/2018/c1024.pdf" xr:uid="{093095C0-0D48-4D0C-AEA6-7C17BED4B291}"/>
    <hyperlink ref="F52" r:id="rId78" xr:uid="{0E95CF91-82D9-4163-8524-9BB08EE6DBA6}"/>
    <hyperlink ref="F6" r:id="rId79" location="ToC1.7" xr:uid="{0D68DBC8-BFEB-442B-A5CC-EB90C214104C}"/>
    <hyperlink ref="E53" r:id="rId80" display="General Banking Act, Article no. 66 ter" xr:uid="{DB4110F6-C60F-404B-8B88-77AF03C41D24}"/>
    <hyperlink ref="E54" r:id="rId81" display="Updated compilation of Rules for Banks, Chapter 21-12" xr:uid="{036C322C-8C0E-4DCA-A805-80881442DCE5}"/>
    <hyperlink ref="E55" r:id="rId82" xr:uid="{3011D11C-266F-426D-AC74-C79231300BE4}"/>
    <hyperlink ref="F55" r:id="rId83" xr:uid="{C238ABB5-F12D-427A-8650-33D727247DB1}"/>
    <hyperlink ref="F54" r:id="rId84" xr:uid="{B69D9D9A-A0F2-4986-8DC7-E38979847791}"/>
    <hyperlink ref="F53" r:id="rId85" xr:uid="{E76211CC-1D8A-4494-BEB4-0ADE436D0E23}"/>
    <hyperlink ref="E56" r:id="rId86" xr:uid="{5843A8DB-2DE2-42C4-B22A-3B766EC2FAA1}"/>
    <hyperlink ref="F56" r:id="rId87" xr:uid="{BFA9BEA8-CDB2-47EF-931A-DF9D86E0C546}"/>
  </hyperlinks>
  <pageMargins left="0.7" right="0.7" top="0.75" bottom="0.75" header="0.3" footer="0.3"/>
  <pageSetup paperSize="9" orientation="portrait" verticalDpi="0" r:id="rId88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3C80-54F8-4CDC-B63E-0F75C035DA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C80F-13DC-40BD-ACA4-8B16DC23A906}">
  <dimension ref="A1:M668"/>
  <sheetViews>
    <sheetView zoomScale="115" zoomScaleNormal="115" workbookViewId="0">
      <pane ySplit="1" topLeftCell="A2" activePane="bottomLeft" state="frozen"/>
      <selection pane="bottomLeft" activeCell="K12" sqref="K12"/>
    </sheetView>
  </sheetViews>
  <sheetFormatPr defaultColWidth="9.140625" defaultRowHeight="16.5" x14ac:dyDescent="0.3"/>
  <cols>
    <col min="1" max="1" width="14.42578125" style="2" bestFit="1" customWidth="1"/>
    <col min="2" max="2" width="17.42578125" style="2" bestFit="1" customWidth="1"/>
    <col min="3" max="3" width="23.42578125" style="28" bestFit="1" customWidth="1"/>
    <col min="4" max="4" width="10.140625" style="7" bestFit="1" customWidth="1"/>
    <col min="5" max="5" width="16.85546875" style="2" bestFit="1" customWidth="1"/>
    <col min="6" max="6" width="15.7109375" style="8" bestFit="1" customWidth="1"/>
    <col min="7" max="7" width="16.85546875" style="2" bestFit="1" customWidth="1"/>
    <col min="8" max="8" width="7.28515625" style="2" bestFit="1" customWidth="1"/>
    <col min="9" max="12" width="9.140625" style="2"/>
    <col min="13" max="13" width="11.5703125" style="2" bestFit="1" customWidth="1"/>
    <col min="14" max="16384" width="9.140625" style="2"/>
  </cols>
  <sheetData>
    <row r="1" spans="1:13" x14ac:dyDescent="0.3">
      <c r="A1" s="32" t="s">
        <v>69</v>
      </c>
      <c r="B1" s="30" t="s">
        <v>15</v>
      </c>
      <c r="C1" s="30" t="s">
        <v>110</v>
      </c>
      <c r="D1" s="31" t="s">
        <v>0</v>
      </c>
      <c r="E1" s="30" t="s">
        <v>1</v>
      </c>
      <c r="F1" s="30" t="s">
        <v>18</v>
      </c>
      <c r="G1" s="30" t="s">
        <v>109</v>
      </c>
      <c r="H1" s="30" t="s">
        <v>19</v>
      </c>
      <c r="K1" s="42"/>
      <c r="M1" s="43"/>
    </row>
    <row r="2" spans="1:13" x14ac:dyDescent="0.3">
      <c r="A2" s="8" t="s">
        <v>65</v>
      </c>
      <c r="B2" s="8" t="s">
        <v>46</v>
      </c>
      <c r="C2" s="33">
        <v>41620</v>
      </c>
      <c r="D2" s="20">
        <v>0.01</v>
      </c>
      <c r="E2" s="8" t="s">
        <v>4</v>
      </c>
      <c r="F2" s="9">
        <v>42185</v>
      </c>
      <c r="G2" s="11" t="s">
        <v>107</v>
      </c>
      <c r="H2" s="8"/>
    </row>
    <row r="3" spans="1:13" x14ac:dyDescent="0.3">
      <c r="A3" s="8" t="s">
        <v>65</v>
      </c>
      <c r="B3" s="8" t="s">
        <v>46</v>
      </c>
      <c r="C3" s="33">
        <v>41733</v>
      </c>
      <c r="D3" s="20">
        <v>0.01</v>
      </c>
      <c r="E3" s="8" t="s">
        <v>2</v>
      </c>
      <c r="F3" s="9">
        <v>42185</v>
      </c>
      <c r="G3" s="11" t="s">
        <v>107</v>
      </c>
      <c r="H3" s="8"/>
    </row>
    <row r="4" spans="1:13" x14ac:dyDescent="0.3">
      <c r="A4" s="8" t="s">
        <v>65</v>
      </c>
      <c r="B4" s="8" t="s">
        <v>46</v>
      </c>
      <c r="C4" s="33">
        <v>41817</v>
      </c>
      <c r="D4" s="20">
        <v>0.01</v>
      </c>
      <c r="E4" s="8" t="s">
        <v>2</v>
      </c>
      <c r="F4" s="9">
        <v>42185</v>
      </c>
      <c r="G4" s="11" t="s">
        <v>107</v>
      </c>
      <c r="H4" s="8"/>
    </row>
    <row r="5" spans="1:13" x14ac:dyDescent="0.3">
      <c r="A5" s="8" t="s">
        <v>65</v>
      </c>
      <c r="B5" s="8" t="s">
        <v>46</v>
      </c>
      <c r="C5" s="33">
        <v>41908</v>
      </c>
      <c r="D5" s="20">
        <v>0.01</v>
      </c>
      <c r="E5" s="8" t="s">
        <v>2</v>
      </c>
      <c r="F5" s="9">
        <v>42185</v>
      </c>
      <c r="G5" s="11" t="s">
        <v>107</v>
      </c>
      <c r="H5" s="8"/>
    </row>
    <row r="6" spans="1:13" x14ac:dyDescent="0.3">
      <c r="A6" s="8" t="s">
        <v>61</v>
      </c>
      <c r="B6" s="8" t="s">
        <v>9</v>
      </c>
      <c r="C6" s="33">
        <v>41981</v>
      </c>
      <c r="D6" s="20">
        <v>0.01</v>
      </c>
      <c r="E6" s="8" t="s">
        <v>4</v>
      </c>
      <c r="F6" s="9">
        <v>42260</v>
      </c>
      <c r="G6" s="11" t="s">
        <v>107</v>
      </c>
      <c r="H6" s="8"/>
    </row>
    <row r="7" spans="1:13" x14ac:dyDescent="0.3">
      <c r="A7" s="8" t="s">
        <v>65</v>
      </c>
      <c r="B7" s="8" t="s">
        <v>46</v>
      </c>
      <c r="C7" s="33">
        <v>41992</v>
      </c>
      <c r="D7" s="20">
        <v>0.01</v>
      </c>
      <c r="E7" s="8" t="s">
        <v>2</v>
      </c>
      <c r="F7" s="9">
        <v>42185</v>
      </c>
      <c r="G7" s="11" t="s">
        <v>107</v>
      </c>
      <c r="H7" s="8"/>
    </row>
    <row r="8" spans="1:13" x14ac:dyDescent="0.3">
      <c r="A8" s="8" t="s">
        <v>49</v>
      </c>
      <c r="B8" s="8" t="s">
        <v>48</v>
      </c>
      <c r="C8" s="33">
        <v>42031</v>
      </c>
      <c r="D8" s="20">
        <v>6.2500000000000003E-3</v>
      </c>
      <c r="E8" s="8" t="s">
        <v>4</v>
      </c>
      <c r="F8" s="9">
        <v>42370</v>
      </c>
      <c r="G8" s="11" t="s">
        <v>107</v>
      </c>
      <c r="H8" s="8"/>
    </row>
    <row r="9" spans="1:13" x14ac:dyDescent="0.3">
      <c r="A9" s="8" t="s">
        <v>50</v>
      </c>
      <c r="B9" s="8" t="s">
        <v>30</v>
      </c>
      <c r="C9" s="33">
        <v>42040</v>
      </c>
      <c r="D9" s="20">
        <v>0</v>
      </c>
      <c r="E9" s="8" t="s">
        <v>4</v>
      </c>
      <c r="F9" s="9">
        <v>42040</v>
      </c>
      <c r="G9" s="11" t="s">
        <v>107</v>
      </c>
      <c r="H9" s="8"/>
    </row>
    <row r="10" spans="1:13" x14ac:dyDescent="0.3">
      <c r="A10" s="8" t="s">
        <v>16</v>
      </c>
      <c r="B10" s="12" t="s">
        <v>17</v>
      </c>
      <c r="C10" s="65">
        <v>42089</v>
      </c>
      <c r="D10" s="22">
        <v>0</v>
      </c>
      <c r="E10" s="12" t="s">
        <v>4</v>
      </c>
      <c r="F10" s="13">
        <v>42089</v>
      </c>
      <c r="G10" s="14" t="s">
        <v>107</v>
      </c>
      <c r="H10" s="8"/>
    </row>
    <row r="11" spans="1:13" x14ac:dyDescent="0.3">
      <c r="A11" s="8" t="s">
        <v>65</v>
      </c>
      <c r="B11" s="8" t="s">
        <v>46</v>
      </c>
      <c r="C11" s="33">
        <v>42090</v>
      </c>
      <c r="D11" s="20">
        <v>0.01</v>
      </c>
      <c r="E11" s="8" t="s">
        <v>2</v>
      </c>
      <c r="F11" s="9">
        <v>42185</v>
      </c>
      <c r="G11" s="11" t="s">
        <v>107</v>
      </c>
      <c r="H11" s="8"/>
    </row>
    <row r="12" spans="1:13" x14ac:dyDescent="0.3">
      <c r="A12" s="8" t="s">
        <v>50</v>
      </c>
      <c r="B12" s="8" t="s">
        <v>30</v>
      </c>
      <c r="C12" s="33">
        <v>42101</v>
      </c>
      <c r="D12" s="20">
        <v>0</v>
      </c>
      <c r="E12" s="8" t="s">
        <v>2</v>
      </c>
      <c r="F12" s="9">
        <v>42101</v>
      </c>
      <c r="G12" s="11" t="s">
        <v>107</v>
      </c>
      <c r="H12" s="8"/>
    </row>
    <row r="13" spans="1:13" x14ac:dyDescent="0.3">
      <c r="A13" s="8" t="s">
        <v>61</v>
      </c>
      <c r="B13" s="8" t="s">
        <v>9</v>
      </c>
      <c r="C13" s="33">
        <v>42150</v>
      </c>
      <c r="D13" s="20">
        <v>1.4999999999999999E-2</v>
      </c>
      <c r="E13" s="8" t="s">
        <v>3</v>
      </c>
      <c r="F13" s="9">
        <v>42548</v>
      </c>
      <c r="G13" s="11" t="s">
        <v>107</v>
      </c>
      <c r="H13" s="8"/>
    </row>
    <row r="14" spans="1:13" x14ac:dyDescent="0.3">
      <c r="A14" s="8" t="s">
        <v>65</v>
      </c>
      <c r="B14" s="8" t="s">
        <v>46</v>
      </c>
      <c r="C14" s="33">
        <v>42173</v>
      </c>
      <c r="D14" s="20">
        <v>1.4999999999999999E-2</v>
      </c>
      <c r="E14" s="8" t="s">
        <v>3</v>
      </c>
      <c r="F14" s="9">
        <v>42551</v>
      </c>
      <c r="G14" s="11" t="s">
        <v>107</v>
      </c>
      <c r="H14" s="8"/>
    </row>
    <row r="15" spans="1:13" x14ac:dyDescent="0.3">
      <c r="A15" s="8" t="s">
        <v>65</v>
      </c>
      <c r="B15" s="8" t="s">
        <v>46</v>
      </c>
      <c r="C15" s="33">
        <v>42271</v>
      </c>
      <c r="D15" s="20">
        <v>1.4999999999999999E-2</v>
      </c>
      <c r="E15" s="8" t="s">
        <v>2</v>
      </c>
      <c r="F15" s="9">
        <v>42551</v>
      </c>
      <c r="G15" s="11" t="s">
        <v>107</v>
      </c>
      <c r="H15" s="8"/>
    </row>
    <row r="16" spans="1:13" x14ac:dyDescent="0.3">
      <c r="A16" s="12" t="s">
        <v>27</v>
      </c>
      <c r="B16" s="12" t="s">
        <v>28</v>
      </c>
      <c r="C16" s="65">
        <v>42296</v>
      </c>
      <c r="D16" s="21"/>
      <c r="E16" s="12"/>
      <c r="F16" s="13">
        <v>42296</v>
      </c>
      <c r="G16" s="14" t="s">
        <v>107</v>
      </c>
      <c r="H16" s="12"/>
    </row>
    <row r="17" spans="1:8" x14ac:dyDescent="0.3">
      <c r="A17" s="8" t="s">
        <v>59</v>
      </c>
      <c r="B17" s="8" t="s">
        <v>42</v>
      </c>
      <c r="C17" s="33">
        <v>42305</v>
      </c>
      <c r="D17" s="20">
        <v>0</v>
      </c>
      <c r="E17" s="8" t="s">
        <v>4</v>
      </c>
      <c r="F17" s="9">
        <v>42370</v>
      </c>
      <c r="G17" s="11" t="s">
        <v>107</v>
      </c>
      <c r="H17" s="8"/>
    </row>
    <row r="18" spans="1:8" x14ac:dyDescent="0.3">
      <c r="A18" s="8" t="s">
        <v>24</v>
      </c>
      <c r="B18" s="8" t="s">
        <v>5</v>
      </c>
      <c r="C18" s="33">
        <v>42306</v>
      </c>
      <c r="D18" s="20">
        <v>0</v>
      </c>
      <c r="E18" s="8" t="s">
        <v>2</v>
      </c>
      <c r="F18" s="9">
        <v>42306</v>
      </c>
      <c r="G18" s="11" t="s">
        <v>107</v>
      </c>
      <c r="H18" s="8"/>
    </row>
    <row r="19" spans="1:8" x14ac:dyDescent="0.3">
      <c r="A19" s="8" t="s">
        <v>58</v>
      </c>
      <c r="B19" s="8" t="s">
        <v>41</v>
      </c>
      <c r="C19" s="33">
        <v>42337</v>
      </c>
      <c r="D19" s="20">
        <v>0</v>
      </c>
      <c r="E19" s="8" t="s">
        <v>2</v>
      </c>
      <c r="F19" s="9">
        <v>42736</v>
      </c>
      <c r="G19" s="11" t="s">
        <v>107</v>
      </c>
      <c r="H19" s="8"/>
    </row>
    <row r="20" spans="1:8" x14ac:dyDescent="0.3">
      <c r="A20" s="8" t="s">
        <v>54</v>
      </c>
      <c r="B20" s="8" t="s">
        <v>7</v>
      </c>
      <c r="C20" s="33">
        <v>42338</v>
      </c>
      <c r="D20" s="20">
        <v>0</v>
      </c>
      <c r="E20" s="8" t="s">
        <v>4</v>
      </c>
      <c r="F20" s="9">
        <v>42370</v>
      </c>
      <c r="G20" s="11" t="s">
        <v>107</v>
      </c>
      <c r="H20" s="8"/>
    </row>
    <row r="21" spans="1:8" x14ac:dyDescent="0.3">
      <c r="A21" s="8" t="s">
        <v>47</v>
      </c>
      <c r="B21" s="8" t="s">
        <v>11</v>
      </c>
      <c r="C21" s="33">
        <v>42353</v>
      </c>
      <c r="D21" s="20">
        <v>0</v>
      </c>
      <c r="E21" s="8" t="s">
        <v>4</v>
      </c>
      <c r="F21" s="9">
        <v>42370</v>
      </c>
      <c r="G21" s="11" t="s">
        <v>107</v>
      </c>
      <c r="H21" s="8"/>
    </row>
    <row r="22" spans="1:8" x14ac:dyDescent="0.3">
      <c r="A22" s="8" t="s">
        <v>37</v>
      </c>
      <c r="B22" s="8" t="s">
        <v>8</v>
      </c>
      <c r="C22" s="33">
        <v>42353</v>
      </c>
      <c r="D22" s="20">
        <v>0</v>
      </c>
      <c r="E22" s="8" t="s">
        <v>4</v>
      </c>
      <c r="F22" s="9">
        <v>42370</v>
      </c>
      <c r="G22" s="11" t="s">
        <v>107</v>
      </c>
      <c r="H22" s="8"/>
    </row>
    <row r="23" spans="1:8" x14ac:dyDescent="0.3">
      <c r="A23" s="8" t="s">
        <v>22</v>
      </c>
      <c r="B23" s="8" t="s">
        <v>23</v>
      </c>
      <c r="C23" s="33">
        <v>42355</v>
      </c>
      <c r="D23" s="20">
        <v>0</v>
      </c>
      <c r="E23" s="8" t="s">
        <v>4</v>
      </c>
      <c r="F23" s="9">
        <v>42370</v>
      </c>
      <c r="G23" s="11" t="s">
        <v>107</v>
      </c>
      <c r="H23" s="8"/>
    </row>
    <row r="24" spans="1:8" x14ac:dyDescent="0.3">
      <c r="A24" s="8" t="s">
        <v>65</v>
      </c>
      <c r="B24" s="8" t="s">
        <v>46</v>
      </c>
      <c r="C24" s="33">
        <v>42355</v>
      </c>
      <c r="D24" s="20">
        <v>1.4999999999999999E-2</v>
      </c>
      <c r="E24" s="8" t="s">
        <v>2</v>
      </c>
      <c r="F24" s="9">
        <v>42551</v>
      </c>
      <c r="G24" s="11" t="s">
        <v>107</v>
      </c>
      <c r="H24" s="8"/>
    </row>
    <row r="25" spans="1:8" x14ac:dyDescent="0.3">
      <c r="A25" s="8" t="s">
        <v>63</v>
      </c>
      <c r="B25" s="8" t="s">
        <v>44</v>
      </c>
      <c r="C25" s="33">
        <v>42362</v>
      </c>
      <c r="D25" s="20">
        <v>0</v>
      </c>
      <c r="E25" s="8" t="s">
        <v>4</v>
      </c>
      <c r="F25" s="9">
        <v>42370</v>
      </c>
      <c r="G25" s="11" t="s">
        <v>107</v>
      </c>
      <c r="H25" s="8"/>
    </row>
    <row r="26" spans="1:8" x14ac:dyDescent="0.3">
      <c r="A26" s="8" t="s">
        <v>24</v>
      </c>
      <c r="B26" s="8" t="s">
        <v>5</v>
      </c>
      <c r="C26" s="33">
        <v>42366</v>
      </c>
      <c r="D26" s="20">
        <v>0</v>
      </c>
      <c r="E26" s="8" t="s">
        <v>4</v>
      </c>
      <c r="F26" s="9">
        <v>42370</v>
      </c>
      <c r="G26" s="11" t="s">
        <v>107</v>
      </c>
      <c r="H26" s="8"/>
    </row>
    <row r="27" spans="1:8" x14ac:dyDescent="0.3">
      <c r="A27" s="8" t="s">
        <v>60</v>
      </c>
      <c r="B27" s="8" t="s">
        <v>14</v>
      </c>
      <c r="C27" s="33">
        <v>42366</v>
      </c>
      <c r="D27" s="20">
        <v>0</v>
      </c>
      <c r="E27" s="8" t="s">
        <v>4</v>
      </c>
      <c r="F27" s="9">
        <v>42370</v>
      </c>
      <c r="G27" s="11" t="s">
        <v>107</v>
      </c>
      <c r="H27" s="8"/>
    </row>
    <row r="28" spans="1:8" x14ac:dyDescent="0.3">
      <c r="A28" s="8" t="s">
        <v>29</v>
      </c>
      <c r="B28" s="8" t="s">
        <v>10</v>
      </c>
      <c r="C28" s="33">
        <v>42368</v>
      </c>
      <c r="D28" s="20">
        <v>0</v>
      </c>
      <c r="E28" s="8" t="s">
        <v>4</v>
      </c>
      <c r="F28" s="9">
        <v>42370</v>
      </c>
      <c r="G28" s="11" t="s">
        <v>107</v>
      </c>
      <c r="H28" s="8"/>
    </row>
    <row r="29" spans="1:8" x14ac:dyDescent="0.3">
      <c r="A29" s="8" t="s">
        <v>32</v>
      </c>
      <c r="B29" s="8" t="s">
        <v>12</v>
      </c>
      <c r="C29" s="33">
        <v>42368</v>
      </c>
      <c r="D29" s="20">
        <v>0</v>
      </c>
      <c r="E29" s="8" t="s">
        <v>4</v>
      </c>
      <c r="F29" s="9">
        <v>42370</v>
      </c>
      <c r="G29" s="11" t="s">
        <v>107</v>
      </c>
      <c r="H29" s="8"/>
    </row>
    <row r="30" spans="1:8" x14ac:dyDescent="0.3">
      <c r="A30" s="8" t="s">
        <v>51</v>
      </c>
      <c r="B30" s="8" t="s">
        <v>31</v>
      </c>
      <c r="C30" s="33">
        <v>42369</v>
      </c>
      <c r="D30" s="20">
        <v>0</v>
      </c>
      <c r="E30" s="8" t="s">
        <v>4</v>
      </c>
      <c r="F30" s="9">
        <v>42370</v>
      </c>
      <c r="G30" s="11" t="s">
        <v>107</v>
      </c>
      <c r="H30" s="8"/>
    </row>
    <row r="31" spans="1:8" x14ac:dyDescent="0.3">
      <c r="A31" s="8" t="s">
        <v>56</v>
      </c>
      <c r="B31" s="8" t="s">
        <v>39</v>
      </c>
      <c r="C31" s="33">
        <v>42369</v>
      </c>
      <c r="D31" s="20">
        <v>0</v>
      </c>
      <c r="E31" s="8" t="s">
        <v>4</v>
      </c>
      <c r="F31" s="9">
        <v>42370</v>
      </c>
      <c r="G31" s="11" t="s">
        <v>107</v>
      </c>
      <c r="H31" s="8"/>
    </row>
    <row r="32" spans="1:8" x14ac:dyDescent="0.3">
      <c r="A32" s="53" t="s">
        <v>119</v>
      </c>
      <c r="B32" s="53" t="s">
        <v>118</v>
      </c>
      <c r="C32" s="66">
        <v>42370</v>
      </c>
      <c r="D32" s="55">
        <v>0</v>
      </c>
      <c r="E32" s="56"/>
      <c r="F32" s="54">
        <v>42370</v>
      </c>
      <c r="G32" s="42" t="s">
        <v>120</v>
      </c>
      <c r="H32" s="42" t="s">
        <v>121</v>
      </c>
    </row>
    <row r="33" spans="1:8" x14ac:dyDescent="0.3">
      <c r="A33" s="8" t="s">
        <v>57</v>
      </c>
      <c r="B33" s="8" t="s">
        <v>40</v>
      </c>
      <c r="C33" s="33">
        <v>42373</v>
      </c>
      <c r="D33" s="20">
        <v>0</v>
      </c>
      <c r="E33" s="8" t="s">
        <v>4</v>
      </c>
      <c r="F33" s="9">
        <v>42370</v>
      </c>
      <c r="G33" s="11" t="s">
        <v>107</v>
      </c>
      <c r="H33" s="8"/>
    </row>
    <row r="34" spans="1:8" x14ac:dyDescent="0.3">
      <c r="A34" s="8" t="s">
        <v>49</v>
      </c>
      <c r="B34" s="8" t="s">
        <v>48</v>
      </c>
      <c r="C34" s="33">
        <v>42383</v>
      </c>
      <c r="D34" s="20">
        <v>1.2500000000000001E-2</v>
      </c>
      <c r="E34" s="8" t="s">
        <v>3</v>
      </c>
      <c r="F34" s="9">
        <v>42736</v>
      </c>
      <c r="G34" s="11" t="s">
        <v>107</v>
      </c>
      <c r="H34" s="8"/>
    </row>
    <row r="35" spans="1:8" x14ac:dyDescent="0.3">
      <c r="A35" s="8" t="s">
        <v>62</v>
      </c>
      <c r="B35" s="8" t="s">
        <v>43</v>
      </c>
      <c r="C35" s="33">
        <v>42416</v>
      </c>
      <c r="D35" s="20">
        <v>0</v>
      </c>
      <c r="E35" s="8" t="s">
        <v>4</v>
      </c>
      <c r="F35" s="9">
        <v>42416</v>
      </c>
      <c r="G35" s="11" t="s">
        <v>107</v>
      </c>
      <c r="H35" s="8"/>
    </row>
    <row r="36" spans="1:8" x14ac:dyDescent="0.3">
      <c r="A36" s="8" t="s">
        <v>56</v>
      </c>
      <c r="B36" s="8" t="s">
        <v>39</v>
      </c>
      <c r="C36" s="33">
        <v>42424</v>
      </c>
      <c r="D36" s="20">
        <v>0</v>
      </c>
      <c r="E36" s="8" t="s">
        <v>2</v>
      </c>
      <c r="F36" s="9">
        <v>42424</v>
      </c>
      <c r="G36" s="11" t="s">
        <v>107</v>
      </c>
      <c r="H36" s="8"/>
    </row>
    <row r="37" spans="1:8" x14ac:dyDescent="0.3">
      <c r="A37" s="8" t="s">
        <v>65</v>
      </c>
      <c r="B37" s="8" t="s">
        <v>46</v>
      </c>
      <c r="C37" s="33">
        <v>42446</v>
      </c>
      <c r="D37" s="20">
        <v>1.4999999999999999E-2</v>
      </c>
      <c r="E37" s="8" t="s">
        <v>2</v>
      </c>
      <c r="F37" s="9">
        <v>42551</v>
      </c>
      <c r="G37" s="11" t="s">
        <v>107</v>
      </c>
      <c r="H37" s="8"/>
    </row>
    <row r="38" spans="1:8" x14ac:dyDescent="0.3">
      <c r="A38" s="8" t="s">
        <v>24</v>
      </c>
      <c r="B38" s="8" t="s">
        <v>5</v>
      </c>
      <c r="C38" s="33">
        <v>42450</v>
      </c>
      <c r="D38" s="20">
        <v>0</v>
      </c>
      <c r="E38" s="8" t="s">
        <v>2</v>
      </c>
      <c r="F38" s="9">
        <v>42461</v>
      </c>
      <c r="G38" s="11" t="s">
        <v>107</v>
      </c>
      <c r="H38" s="8"/>
    </row>
    <row r="39" spans="1:8" x14ac:dyDescent="0.3">
      <c r="A39" s="8" t="s">
        <v>60</v>
      </c>
      <c r="B39" s="8" t="s">
        <v>14</v>
      </c>
      <c r="C39" s="33">
        <v>42450</v>
      </c>
      <c r="D39" s="20">
        <v>0</v>
      </c>
      <c r="E39" s="8" t="s">
        <v>2</v>
      </c>
      <c r="F39" s="9">
        <v>42461</v>
      </c>
      <c r="G39" s="11" t="s">
        <v>107</v>
      </c>
      <c r="H39" s="8"/>
    </row>
    <row r="40" spans="1:8" x14ac:dyDescent="0.3">
      <c r="A40" s="8" t="s">
        <v>61</v>
      </c>
      <c r="B40" s="8" t="s">
        <v>9</v>
      </c>
      <c r="C40" s="33">
        <v>42450</v>
      </c>
      <c r="D40" s="20">
        <v>0.02</v>
      </c>
      <c r="E40" s="8" t="s">
        <v>3</v>
      </c>
      <c r="F40" s="9">
        <v>42813</v>
      </c>
      <c r="G40" s="11" t="s">
        <v>107</v>
      </c>
      <c r="H40" s="8"/>
    </row>
    <row r="41" spans="1:8" x14ac:dyDescent="0.3">
      <c r="A41" s="8" t="s">
        <v>65</v>
      </c>
      <c r="B41" s="8" t="s">
        <v>46</v>
      </c>
      <c r="C41" s="33">
        <v>42452</v>
      </c>
      <c r="D41" s="20">
        <v>1.4999999999999999E-2</v>
      </c>
      <c r="E41" s="8" t="s">
        <v>2</v>
      </c>
      <c r="F41" s="9">
        <v>42551</v>
      </c>
      <c r="G41" s="11" t="s">
        <v>107</v>
      </c>
      <c r="H41" s="8"/>
    </row>
    <row r="42" spans="1:8" x14ac:dyDescent="0.3">
      <c r="A42" s="8" t="s">
        <v>16</v>
      </c>
      <c r="B42" s="12" t="s">
        <v>17</v>
      </c>
      <c r="C42" s="65">
        <v>42452</v>
      </c>
      <c r="D42" s="22">
        <v>5.0000000000000001E-3</v>
      </c>
      <c r="E42" s="12" t="s">
        <v>3</v>
      </c>
      <c r="F42" s="13">
        <v>42823</v>
      </c>
      <c r="G42" s="14" t="s">
        <v>107</v>
      </c>
      <c r="H42" s="8"/>
    </row>
    <row r="43" spans="1:8" x14ac:dyDescent="0.3">
      <c r="A43" s="8" t="s">
        <v>32</v>
      </c>
      <c r="B43" s="8" t="s">
        <v>12</v>
      </c>
      <c r="C43" s="33">
        <v>42454</v>
      </c>
      <c r="D43" s="20">
        <v>0</v>
      </c>
      <c r="E43" s="8" t="s">
        <v>2</v>
      </c>
      <c r="F43" s="9">
        <v>42461</v>
      </c>
      <c r="G43" s="11" t="s">
        <v>107</v>
      </c>
      <c r="H43" s="8"/>
    </row>
    <row r="44" spans="1:8" x14ac:dyDescent="0.3">
      <c r="A44" s="8" t="s">
        <v>54</v>
      </c>
      <c r="B44" s="8" t="s">
        <v>7</v>
      </c>
      <c r="C44" s="33">
        <v>42458</v>
      </c>
      <c r="D44" s="20">
        <v>0</v>
      </c>
      <c r="E44" s="8" t="s">
        <v>2</v>
      </c>
      <c r="F44" s="9">
        <v>42461</v>
      </c>
      <c r="G44" s="11" t="s">
        <v>107</v>
      </c>
      <c r="H44" s="8"/>
    </row>
    <row r="45" spans="1:8" x14ac:dyDescent="0.3">
      <c r="A45" s="8" t="s">
        <v>20</v>
      </c>
      <c r="B45" s="8" t="s">
        <v>21</v>
      </c>
      <c r="C45" s="33">
        <v>42460</v>
      </c>
      <c r="D45" s="20">
        <v>0</v>
      </c>
      <c r="E45" s="8" t="s">
        <v>4</v>
      </c>
      <c r="F45" s="9">
        <v>42373</v>
      </c>
      <c r="G45" s="11" t="s">
        <v>107</v>
      </c>
      <c r="H45" s="8"/>
    </row>
    <row r="46" spans="1:8" x14ac:dyDescent="0.3">
      <c r="A46" s="8" t="s">
        <v>52</v>
      </c>
      <c r="B46" s="8" t="s">
        <v>34</v>
      </c>
      <c r="C46" s="33">
        <v>42460</v>
      </c>
      <c r="D46" s="20">
        <v>0</v>
      </c>
      <c r="E46" s="8" t="s">
        <v>4</v>
      </c>
      <c r="F46" s="9">
        <v>42460</v>
      </c>
      <c r="G46" s="11" t="s">
        <v>107</v>
      </c>
      <c r="H46" s="8"/>
    </row>
    <row r="47" spans="1:8" x14ac:dyDescent="0.3">
      <c r="A47" s="8" t="s">
        <v>53</v>
      </c>
      <c r="B47" s="8" t="s">
        <v>35</v>
      </c>
      <c r="C47" s="33">
        <v>42460</v>
      </c>
      <c r="D47" s="20">
        <v>0</v>
      </c>
      <c r="E47" s="8" t="s">
        <v>4</v>
      </c>
      <c r="F47" s="9">
        <v>42460</v>
      </c>
      <c r="G47" s="11" t="s">
        <v>107</v>
      </c>
      <c r="H47" s="8"/>
    </row>
    <row r="48" spans="1:8" x14ac:dyDescent="0.3">
      <c r="A48" s="8" t="s">
        <v>29</v>
      </c>
      <c r="B48" s="8" t="s">
        <v>10</v>
      </c>
      <c r="C48" s="33">
        <v>42461</v>
      </c>
      <c r="D48" s="20">
        <v>0</v>
      </c>
      <c r="E48" s="8" t="s">
        <v>2</v>
      </c>
      <c r="F48" s="9">
        <v>42461</v>
      </c>
      <c r="G48" s="11" t="s">
        <v>107</v>
      </c>
      <c r="H48" s="8"/>
    </row>
    <row r="49" spans="1:8" x14ac:dyDescent="0.3">
      <c r="A49" s="8" t="s">
        <v>50</v>
      </c>
      <c r="B49" s="8" t="s">
        <v>30</v>
      </c>
      <c r="C49" s="33">
        <v>42465</v>
      </c>
      <c r="D49" s="20">
        <v>0</v>
      </c>
      <c r="E49" s="8" t="s">
        <v>2</v>
      </c>
      <c r="F49" s="9">
        <v>42465</v>
      </c>
      <c r="G49" s="11" t="s">
        <v>107</v>
      </c>
      <c r="H49" s="8"/>
    </row>
    <row r="50" spans="1:8" x14ac:dyDescent="0.3">
      <c r="A50" s="8" t="s">
        <v>55</v>
      </c>
      <c r="B50" s="8" t="s">
        <v>38</v>
      </c>
      <c r="C50" s="33">
        <v>42467</v>
      </c>
      <c r="D50" s="20">
        <v>0</v>
      </c>
      <c r="E50" s="8" t="s">
        <v>4</v>
      </c>
      <c r="F50" s="9">
        <v>42467</v>
      </c>
      <c r="G50" s="11" t="s">
        <v>107</v>
      </c>
      <c r="H50" s="8"/>
    </row>
    <row r="51" spans="1:8" x14ac:dyDescent="0.3">
      <c r="A51" s="8" t="s">
        <v>37</v>
      </c>
      <c r="B51" s="8" t="s">
        <v>8</v>
      </c>
      <c r="C51" s="33">
        <v>42472</v>
      </c>
      <c r="D51" s="20">
        <v>0</v>
      </c>
      <c r="E51" s="8" t="s">
        <v>2</v>
      </c>
      <c r="F51" s="9">
        <v>42472</v>
      </c>
      <c r="G51" s="11" t="s">
        <v>107</v>
      </c>
      <c r="H51" s="8"/>
    </row>
    <row r="52" spans="1:8" x14ac:dyDescent="0.3">
      <c r="A52" s="8" t="s">
        <v>51</v>
      </c>
      <c r="B52" s="8" t="s">
        <v>31</v>
      </c>
      <c r="C52" s="33">
        <v>42513</v>
      </c>
      <c r="D52" s="20">
        <v>0</v>
      </c>
      <c r="E52" s="8" t="s">
        <v>2</v>
      </c>
      <c r="F52" s="9">
        <v>42513</v>
      </c>
      <c r="G52" s="11" t="s">
        <v>107</v>
      </c>
      <c r="H52" s="8"/>
    </row>
    <row r="53" spans="1:8" x14ac:dyDescent="0.3">
      <c r="A53" s="8" t="s">
        <v>56</v>
      </c>
      <c r="B53" s="8" t="s">
        <v>39</v>
      </c>
      <c r="C53" s="33">
        <v>42522</v>
      </c>
      <c r="D53" s="20">
        <v>0</v>
      </c>
      <c r="E53" s="8" t="s">
        <v>2</v>
      </c>
      <c r="F53" s="9">
        <v>42522</v>
      </c>
      <c r="G53" s="11" t="s">
        <v>107</v>
      </c>
      <c r="H53" s="8"/>
    </row>
    <row r="54" spans="1:8" x14ac:dyDescent="0.3">
      <c r="A54" s="8" t="s">
        <v>32</v>
      </c>
      <c r="B54" s="8" t="s">
        <v>12</v>
      </c>
      <c r="C54" s="33">
        <v>42545</v>
      </c>
      <c r="D54" s="20">
        <v>0</v>
      </c>
      <c r="E54" s="8" t="s">
        <v>2</v>
      </c>
      <c r="F54" s="9">
        <v>42552</v>
      </c>
      <c r="G54" s="11" t="s">
        <v>107</v>
      </c>
      <c r="H54" s="8"/>
    </row>
    <row r="55" spans="1:8" x14ac:dyDescent="0.3">
      <c r="A55" s="8" t="s">
        <v>60</v>
      </c>
      <c r="B55" s="8" t="s">
        <v>14</v>
      </c>
      <c r="C55" s="33">
        <v>42548</v>
      </c>
      <c r="D55" s="20">
        <v>0</v>
      </c>
      <c r="E55" s="8" t="s">
        <v>2</v>
      </c>
      <c r="F55" s="9">
        <v>42552</v>
      </c>
      <c r="G55" s="11" t="s">
        <v>107</v>
      </c>
      <c r="H55" s="8"/>
    </row>
    <row r="56" spans="1:8" x14ac:dyDescent="0.3">
      <c r="A56" s="8" t="s">
        <v>24</v>
      </c>
      <c r="B56" s="8" t="s">
        <v>5</v>
      </c>
      <c r="C56" s="33">
        <v>42549</v>
      </c>
      <c r="D56" s="20">
        <v>0</v>
      </c>
      <c r="E56" s="8" t="s">
        <v>2</v>
      </c>
      <c r="F56" s="9">
        <v>42552</v>
      </c>
      <c r="G56" s="11" t="s">
        <v>107</v>
      </c>
      <c r="H56" s="8"/>
    </row>
    <row r="57" spans="1:8" x14ac:dyDescent="0.3">
      <c r="A57" s="8" t="s">
        <v>54</v>
      </c>
      <c r="B57" s="8" t="s">
        <v>7</v>
      </c>
      <c r="C57" s="33">
        <v>42549</v>
      </c>
      <c r="D57" s="20">
        <v>0</v>
      </c>
      <c r="E57" s="8" t="s">
        <v>2</v>
      </c>
      <c r="F57" s="9">
        <v>42552</v>
      </c>
      <c r="G57" s="11" t="s">
        <v>107</v>
      </c>
      <c r="H57" s="8"/>
    </row>
    <row r="58" spans="1:8" x14ac:dyDescent="0.3">
      <c r="A58" s="8" t="s">
        <v>29</v>
      </c>
      <c r="B58" s="8" t="s">
        <v>10</v>
      </c>
      <c r="C58" s="33">
        <v>42551</v>
      </c>
      <c r="D58" s="20">
        <v>0</v>
      </c>
      <c r="E58" s="8" t="s">
        <v>2</v>
      </c>
      <c r="F58" s="9">
        <v>42551</v>
      </c>
      <c r="G58" s="11" t="s">
        <v>107</v>
      </c>
      <c r="H58" s="8"/>
    </row>
    <row r="59" spans="1:8" x14ac:dyDescent="0.3">
      <c r="A59" s="8" t="s">
        <v>16</v>
      </c>
      <c r="B59" s="12" t="s">
        <v>17</v>
      </c>
      <c r="C59" s="65">
        <v>42556</v>
      </c>
      <c r="D59" s="22">
        <v>0</v>
      </c>
      <c r="E59" s="12" t="s">
        <v>6</v>
      </c>
      <c r="F59" s="13">
        <v>42556</v>
      </c>
      <c r="G59" s="14" t="s">
        <v>107</v>
      </c>
      <c r="H59" s="8"/>
    </row>
    <row r="60" spans="1:8" x14ac:dyDescent="0.3">
      <c r="A60" s="8" t="s">
        <v>37</v>
      </c>
      <c r="B60" s="8" t="s">
        <v>8</v>
      </c>
      <c r="C60" s="33">
        <v>42573</v>
      </c>
      <c r="D60" s="20">
        <v>0</v>
      </c>
      <c r="E60" s="8" t="s">
        <v>2</v>
      </c>
      <c r="F60" s="9">
        <v>42573</v>
      </c>
      <c r="G60" s="11" t="s">
        <v>107</v>
      </c>
      <c r="H60" s="8"/>
    </row>
    <row r="61" spans="1:8" x14ac:dyDescent="0.3">
      <c r="A61" s="8" t="s">
        <v>65</v>
      </c>
      <c r="B61" s="8" t="s">
        <v>46</v>
      </c>
      <c r="C61" s="33">
        <v>42635</v>
      </c>
      <c r="D61" s="20">
        <v>1.4999999999999999E-2</v>
      </c>
      <c r="E61" s="8" t="s">
        <v>2</v>
      </c>
      <c r="F61" s="9">
        <v>42635</v>
      </c>
      <c r="G61" s="11" t="s">
        <v>107</v>
      </c>
      <c r="H61" s="8"/>
    </row>
    <row r="62" spans="1:8" x14ac:dyDescent="0.3">
      <c r="A62" s="8" t="s">
        <v>32</v>
      </c>
      <c r="B62" s="8" t="s">
        <v>12</v>
      </c>
      <c r="C62" s="33">
        <v>42636</v>
      </c>
      <c r="D62" s="20">
        <v>0</v>
      </c>
      <c r="E62" s="8" t="s">
        <v>2</v>
      </c>
      <c r="F62" s="9">
        <v>42644</v>
      </c>
      <c r="G62" s="11" t="s">
        <v>107</v>
      </c>
      <c r="H62" s="8"/>
    </row>
    <row r="63" spans="1:8" x14ac:dyDescent="0.3">
      <c r="A63" s="8" t="s">
        <v>54</v>
      </c>
      <c r="B63" s="8" t="s">
        <v>7</v>
      </c>
      <c r="C63" s="33">
        <v>42639</v>
      </c>
      <c r="D63" s="20">
        <v>0</v>
      </c>
      <c r="E63" s="8" t="s">
        <v>2</v>
      </c>
      <c r="F63" s="9">
        <v>42644</v>
      </c>
      <c r="G63" s="11" t="s">
        <v>107</v>
      </c>
      <c r="H63" s="8"/>
    </row>
    <row r="64" spans="1:8" x14ac:dyDescent="0.3">
      <c r="A64" s="8" t="s">
        <v>56</v>
      </c>
      <c r="B64" s="8" t="s">
        <v>39</v>
      </c>
      <c r="C64" s="33">
        <v>42641</v>
      </c>
      <c r="D64" s="20">
        <v>0</v>
      </c>
      <c r="E64" s="8" t="s">
        <v>2</v>
      </c>
      <c r="F64" s="9">
        <v>42641</v>
      </c>
      <c r="G64" s="11" t="s">
        <v>107</v>
      </c>
      <c r="H64" s="8"/>
    </row>
    <row r="65" spans="1:8" x14ac:dyDescent="0.3">
      <c r="A65" s="8" t="s">
        <v>60</v>
      </c>
      <c r="B65" s="8" t="s">
        <v>14</v>
      </c>
      <c r="C65" s="33">
        <v>42642</v>
      </c>
      <c r="D65" s="20">
        <v>0</v>
      </c>
      <c r="E65" s="8" t="s">
        <v>2</v>
      </c>
      <c r="F65" s="9">
        <v>42644</v>
      </c>
      <c r="G65" s="11" t="s">
        <v>107</v>
      </c>
      <c r="H65" s="8"/>
    </row>
    <row r="66" spans="1:8" x14ac:dyDescent="0.3">
      <c r="A66" s="8" t="s">
        <v>29</v>
      </c>
      <c r="B66" s="8" t="s">
        <v>10</v>
      </c>
      <c r="C66" s="33">
        <v>42644</v>
      </c>
      <c r="D66" s="20">
        <v>0</v>
      </c>
      <c r="E66" s="8" t="s">
        <v>2</v>
      </c>
      <c r="F66" s="9">
        <v>42644</v>
      </c>
      <c r="G66" s="11" t="s">
        <v>107</v>
      </c>
      <c r="H66" s="8"/>
    </row>
    <row r="67" spans="1:8" x14ac:dyDescent="0.3">
      <c r="A67" s="8" t="s">
        <v>64</v>
      </c>
      <c r="B67" s="8" t="s">
        <v>45</v>
      </c>
      <c r="C67" s="33">
        <v>42667</v>
      </c>
      <c r="D67" s="20">
        <v>0</v>
      </c>
      <c r="E67" s="8" t="s">
        <v>4</v>
      </c>
      <c r="F67" s="9">
        <v>42667</v>
      </c>
      <c r="G67" s="11" t="s">
        <v>107</v>
      </c>
      <c r="H67" s="8"/>
    </row>
    <row r="68" spans="1:8" x14ac:dyDescent="0.3">
      <c r="A68" s="8" t="s">
        <v>37</v>
      </c>
      <c r="B68" s="8" t="s">
        <v>8</v>
      </c>
      <c r="C68" s="33">
        <v>42674</v>
      </c>
      <c r="D68" s="20">
        <v>0</v>
      </c>
      <c r="E68" s="8" t="s">
        <v>2</v>
      </c>
      <c r="F68" s="9">
        <v>42674</v>
      </c>
      <c r="G68" s="11" t="s">
        <v>107</v>
      </c>
      <c r="H68" s="8"/>
    </row>
    <row r="69" spans="1:8" x14ac:dyDescent="0.3">
      <c r="A69" s="8" t="s">
        <v>51</v>
      </c>
      <c r="B69" s="8" t="s">
        <v>31</v>
      </c>
      <c r="C69" s="33">
        <v>42695</v>
      </c>
      <c r="D69" s="20">
        <v>0</v>
      </c>
      <c r="E69" s="8" t="s">
        <v>2</v>
      </c>
      <c r="F69" s="9">
        <v>42695</v>
      </c>
      <c r="G69" s="11" t="s">
        <v>107</v>
      </c>
      <c r="H69" s="8"/>
    </row>
    <row r="70" spans="1:8" x14ac:dyDescent="0.3">
      <c r="A70" s="8" t="s">
        <v>58</v>
      </c>
      <c r="B70" s="8" t="s">
        <v>41</v>
      </c>
      <c r="C70" s="33">
        <v>42703</v>
      </c>
      <c r="D70" s="20">
        <v>0</v>
      </c>
      <c r="E70" s="8" t="s">
        <v>2</v>
      </c>
      <c r="F70" s="9">
        <v>43101</v>
      </c>
      <c r="G70" s="11" t="s">
        <v>107</v>
      </c>
      <c r="H70" s="8"/>
    </row>
    <row r="71" spans="1:8" x14ac:dyDescent="0.3">
      <c r="A71" s="8" t="s">
        <v>60</v>
      </c>
      <c r="B71" s="8" t="s">
        <v>14</v>
      </c>
      <c r="C71" s="33">
        <v>42718</v>
      </c>
      <c r="D71" s="20">
        <v>0</v>
      </c>
      <c r="E71" s="8" t="s">
        <v>2</v>
      </c>
      <c r="F71" s="9">
        <v>42736</v>
      </c>
      <c r="G71" s="11" t="s">
        <v>107</v>
      </c>
      <c r="H71" s="8"/>
    </row>
    <row r="72" spans="1:8" x14ac:dyDescent="0.3">
      <c r="A72" s="8" t="s">
        <v>65</v>
      </c>
      <c r="B72" s="8" t="s">
        <v>46</v>
      </c>
      <c r="C72" s="33">
        <v>42719</v>
      </c>
      <c r="D72" s="20">
        <v>0.02</v>
      </c>
      <c r="E72" s="8" t="s">
        <v>3</v>
      </c>
      <c r="F72" s="9">
        <v>43100</v>
      </c>
      <c r="G72" s="11" t="s">
        <v>107</v>
      </c>
      <c r="H72" s="8"/>
    </row>
    <row r="73" spans="1:8" x14ac:dyDescent="0.3">
      <c r="A73" s="8" t="s">
        <v>32</v>
      </c>
      <c r="B73" s="8" t="s">
        <v>12</v>
      </c>
      <c r="C73" s="33">
        <v>42720</v>
      </c>
      <c r="D73" s="20">
        <v>0</v>
      </c>
      <c r="E73" s="8" t="s">
        <v>2</v>
      </c>
      <c r="F73" s="9">
        <v>42736</v>
      </c>
      <c r="G73" s="11" t="s">
        <v>107</v>
      </c>
      <c r="H73" s="8"/>
    </row>
    <row r="74" spans="1:8" x14ac:dyDescent="0.3">
      <c r="A74" s="8" t="s">
        <v>47</v>
      </c>
      <c r="B74" s="8" t="s">
        <v>11</v>
      </c>
      <c r="C74" s="33">
        <v>42723</v>
      </c>
      <c r="D74" s="20">
        <v>0</v>
      </c>
      <c r="E74" s="8" t="s">
        <v>2</v>
      </c>
      <c r="F74" s="9">
        <v>42736</v>
      </c>
      <c r="G74" s="11" t="s">
        <v>107</v>
      </c>
      <c r="H74" s="8"/>
    </row>
    <row r="75" spans="1:8" x14ac:dyDescent="0.3">
      <c r="A75" s="8" t="s">
        <v>54</v>
      </c>
      <c r="B75" s="8" t="s">
        <v>7</v>
      </c>
      <c r="C75" s="33">
        <v>42725</v>
      </c>
      <c r="D75" s="20">
        <v>0</v>
      </c>
      <c r="E75" s="8" t="s">
        <v>2</v>
      </c>
      <c r="F75" s="9">
        <v>42736</v>
      </c>
      <c r="G75" s="11" t="s">
        <v>107</v>
      </c>
      <c r="H75" s="8"/>
    </row>
    <row r="76" spans="1:8" x14ac:dyDescent="0.3">
      <c r="A76" s="8" t="s">
        <v>24</v>
      </c>
      <c r="B76" s="8" t="s">
        <v>5</v>
      </c>
      <c r="C76" s="33">
        <v>42727</v>
      </c>
      <c r="D76" s="20">
        <v>0</v>
      </c>
      <c r="E76" s="8" t="s">
        <v>2</v>
      </c>
      <c r="F76" s="9">
        <v>42736</v>
      </c>
      <c r="G76" s="11" t="s">
        <v>107</v>
      </c>
      <c r="H76" s="8"/>
    </row>
    <row r="77" spans="1:8" x14ac:dyDescent="0.3">
      <c r="A77" s="8" t="s">
        <v>56</v>
      </c>
      <c r="B77" s="8" t="s">
        <v>39</v>
      </c>
      <c r="C77" s="33">
        <v>42727</v>
      </c>
      <c r="D77" s="20">
        <v>0</v>
      </c>
      <c r="E77" s="8" t="s">
        <v>2</v>
      </c>
      <c r="F77" s="9">
        <v>42727</v>
      </c>
      <c r="G77" s="11" t="s">
        <v>107</v>
      </c>
      <c r="H77" s="8"/>
    </row>
    <row r="78" spans="1:8" x14ac:dyDescent="0.3">
      <c r="A78" s="8" t="s">
        <v>29</v>
      </c>
      <c r="B78" s="8" t="s">
        <v>10</v>
      </c>
      <c r="C78" s="33">
        <v>42734</v>
      </c>
      <c r="D78" s="20">
        <v>0</v>
      </c>
      <c r="E78" s="8" t="s">
        <v>2</v>
      </c>
      <c r="F78" s="9">
        <v>42734</v>
      </c>
      <c r="G78" s="11" t="s">
        <v>107</v>
      </c>
      <c r="H78" s="8"/>
    </row>
    <row r="79" spans="1:8" x14ac:dyDescent="0.3">
      <c r="A79" s="8" t="s">
        <v>22</v>
      </c>
      <c r="B79" s="8" t="s">
        <v>23</v>
      </c>
      <c r="C79" s="33">
        <v>42751</v>
      </c>
      <c r="D79" s="20">
        <v>0</v>
      </c>
      <c r="E79" s="8" t="s">
        <v>2</v>
      </c>
      <c r="F79" s="9">
        <v>42751</v>
      </c>
      <c r="G79" s="11" t="s">
        <v>107</v>
      </c>
      <c r="H79" s="8"/>
    </row>
    <row r="80" spans="1:8" x14ac:dyDescent="0.3">
      <c r="A80" s="8" t="s">
        <v>49</v>
      </c>
      <c r="B80" s="8" t="s">
        <v>48</v>
      </c>
      <c r="C80" s="33">
        <v>42762</v>
      </c>
      <c r="D80" s="20">
        <v>1.8749999999999999E-2</v>
      </c>
      <c r="E80" s="8" t="s">
        <v>3</v>
      </c>
      <c r="F80" s="9">
        <v>43101</v>
      </c>
      <c r="G80" s="11" t="s">
        <v>107</v>
      </c>
      <c r="H80" s="8"/>
    </row>
    <row r="81" spans="1:8" x14ac:dyDescent="0.3">
      <c r="A81" s="8" t="s">
        <v>62</v>
      </c>
      <c r="B81" s="8" t="s">
        <v>43</v>
      </c>
      <c r="C81" s="33">
        <v>42790</v>
      </c>
      <c r="D81" s="20">
        <v>0</v>
      </c>
      <c r="E81" s="8" t="s">
        <v>2</v>
      </c>
      <c r="F81" s="9">
        <v>42790</v>
      </c>
      <c r="G81" s="11" t="s">
        <v>107</v>
      </c>
      <c r="H81" s="8"/>
    </row>
    <row r="82" spans="1:8" x14ac:dyDescent="0.3">
      <c r="A82" s="8" t="s">
        <v>25</v>
      </c>
      <c r="B82" s="8" t="s">
        <v>26</v>
      </c>
      <c r="C82" s="33">
        <v>42799</v>
      </c>
      <c r="D82" s="21"/>
      <c r="E82" s="12"/>
      <c r="F82" s="9">
        <v>42858</v>
      </c>
      <c r="G82" s="11" t="s">
        <v>107</v>
      </c>
      <c r="H82" s="12"/>
    </row>
    <row r="83" spans="1:8" x14ac:dyDescent="0.3">
      <c r="A83" s="8" t="s">
        <v>24</v>
      </c>
      <c r="B83" s="8" t="s">
        <v>5</v>
      </c>
      <c r="C83" s="33">
        <v>42803</v>
      </c>
      <c r="D83" s="20">
        <v>0</v>
      </c>
      <c r="E83" s="8" t="s">
        <v>2</v>
      </c>
      <c r="F83" s="9">
        <v>42803</v>
      </c>
      <c r="G83" s="11" t="s">
        <v>107</v>
      </c>
      <c r="H83" s="8"/>
    </row>
    <row r="84" spans="1:8" x14ac:dyDescent="0.3">
      <c r="A84" s="8" t="s">
        <v>65</v>
      </c>
      <c r="B84" s="8" t="s">
        <v>46</v>
      </c>
      <c r="C84" s="33">
        <v>42810</v>
      </c>
      <c r="D84" s="20">
        <v>0.02</v>
      </c>
      <c r="E84" s="8" t="s">
        <v>2</v>
      </c>
      <c r="F84" s="9">
        <v>43100</v>
      </c>
      <c r="G84" s="11" t="s">
        <v>107</v>
      </c>
      <c r="H84" s="8"/>
    </row>
    <row r="85" spans="1:8" x14ac:dyDescent="0.3">
      <c r="A85" s="8" t="s">
        <v>37</v>
      </c>
      <c r="B85" s="8" t="s">
        <v>8</v>
      </c>
      <c r="C85" s="33">
        <v>42817</v>
      </c>
      <c r="D85" s="20">
        <v>0</v>
      </c>
      <c r="E85" s="8" t="s">
        <v>2</v>
      </c>
      <c r="F85" s="9">
        <v>42817</v>
      </c>
      <c r="G85" s="11" t="s">
        <v>107</v>
      </c>
      <c r="H85" s="8"/>
    </row>
    <row r="86" spans="1:8" x14ac:dyDescent="0.3">
      <c r="A86" s="8" t="s">
        <v>60</v>
      </c>
      <c r="B86" s="8" t="s">
        <v>14</v>
      </c>
      <c r="C86" s="33">
        <v>42817</v>
      </c>
      <c r="D86" s="20">
        <v>0</v>
      </c>
      <c r="E86" s="8" t="s">
        <v>2</v>
      </c>
      <c r="F86" s="9">
        <v>42826</v>
      </c>
      <c r="G86" s="11" t="s">
        <v>107</v>
      </c>
      <c r="H86" s="8"/>
    </row>
    <row r="87" spans="1:8" x14ac:dyDescent="0.3">
      <c r="A87" s="8" t="s">
        <v>32</v>
      </c>
      <c r="B87" s="8" t="s">
        <v>12</v>
      </c>
      <c r="C87" s="33">
        <v>42818</v>
      </c>
      <c r="D87" s="20">
        <v>0</v>
      </c>
      <c r="E87" s="8" t="s">
        <v>2</v>
      </c>
      <c r="F87" s="9">
        <v>42826</v>
      </c>
      <c r="G87" s="11" t="s">
        <v>107</v>
      </c>
      <c r="H87" s="8"/>
    </row>
    <row r="88" spans="1:8" x14ac:dyDescent="0.3">
      <c r="A88" s="8" t="s">
        <v>54</v>
      </c>
      <c r="B88" s="8" t="s">
        <v>7</v>
      </c>
      <c r="C88" s="33">
        <v>42821</v>
      </c>
      <c r="D88" s="20">
        <v>0</v>
      </c>
      <c r="E88" s="8" t="s">
        <v>2</v>
      </c>
      <c r="F88" s="9">
        <v>42826</v>
      </c>
      <c r="G88" s="11" t="s">
        <v>107</v>
      </c>
      <c r="H88" s="8"/>
    </row>
    <row r="89" spans="1:8" x14ac:dyDescent="0.3">
      <c r="A89" s="8" t="s">
        <v>24</v>
      </c>
      <c r="B89" s="8" t="s">
        <v>5</v>
      </c>
      <c r="C89" s="33">
        <v>42823</v>
      </c>
      <c r="D89" s="20">
        <v>0</v>
      </c>
      <c r="E89" s="8" t="s">
        <v>2</v>
      </c>
      <c r="F89" s="9">
        <v>42826</v>
      </c>
      <c r="G89" s="11" t="s">
        <v>107</v>
      </c>
      <c r="H89" s="8"/>
    </row>
    <row r="90" spans="1:8" x14ac:dyDescent="0.3">
      <c r="A90" s="8" t="s">
        <v>56</v>
      </c>
      <c r="B90" s="8" t="s">
        <v>39</v>
      </c>
      <c r="C90" s="33">
        <v>42824</v>
      </c>
      <c r="D90" s="20">
        <v>0</v>
      </c>
      <c r="E90" s="8" t="s">
        <v>2</v>
      </c>
      <c r="F90" s="9">
        <v>42824</v>
      </c>
      <c r="G90" s="11" t="s">
        <v>107</v>
      </c>
      <c r="H90" s="8"/>
    </row>
    <row r="91" spans="1:8" x14ac:dyDescent="0.3">
      <c r="A91" s="8" t="s">
        <v>29</v>
      </c>
      <c r="B91" s="8" t="s">
        <v>10</v>
      </c>
      <c r="C91" s="33">
        <v>42825</v>
      </c>
      <c r="D91" s="20">
        <v>0</v>
      </c>
      <c r="E91" s="8" t="s">
        <v>2</v>
      </c>
      <c r="F91" s="9">
        <v>42825</v>
      </c>
      <c r="G91" s="11" t="s">
        <v>107</v>
      </c>
      <c r="H91" s="8"/>
    </row>
    <row r="92" spans="1:8" x14ac:dyDescent="0.3">
      <c r="A92" s="8" t="s">
        <v>50</v>
      </c>
      <c r="B92" s="8" t="s">
        <v>30</v>
      </c>
      <c r="C92" s="33">
        <v>42831</v>
      </c>
      <c r="D92" s="20">
        <v>0</v>
      </c>
      <c r="E92" s="8" t="s">
        <v>2</v>
      </c>
      <c r="F92" s="9">
        <v>42831</v>
      </c>
      <c r="G92" s="11" t="s">
        <v>107</v>
      </c>
      <c r="H92" s="8"/>
    </row>
    <row r="93" spans="1:8" x14ac:dyDescent="0.3">
      <c r="A93" s="8" t="s">
        <v>59</v>
      </c>
      <c r="B93" s="8" t="s">
        <v>42</v>
      </c>
      <c r="C93" s="33">
        <v>42856</v>
      </c>
      <c r="D93" s="20">
        <v>0</v>
      </c>
      <c r="E93" s="8" t="s">
        <v>2</v>
      </c>
      <c r="F93" s="9">
        <v>42856</v>
      </c>
      <c r="G93" s="11" t="s">
        <v>107</v>
      </c>
      <c r="H93" s="8"/>
    </row>
    <row r="94" spans="1:8" x14ac:dyDescent="0.3">
      <c r="A94" s="8" t="s">
        <v>51</v>
      </c>
      <c r="B94" s="8" t="s">
        <v>31</v>
      </c>
      <c r="C94" s="33">
        <v>42874</v>
      </c>
      <c r="D94" s="20">
        <v>0</v>
      </c>
      <c r="E94" s="8" t="s">
        <v>2</v>
      </c>
      <c r="F94" s="9">
        <v>42874</v>
      </c>
      <c r="G94" s="11" t="s">
        <v>107</v>
      </c>
      <c r="H94" s="8"/>
    </row>
    <row r="95" spans="1:8" x14ac:dyDescent="0.3">
      <c r="A95" s="8" t="s">
        <v>24</v>
      </c>
      <c r="B95" s="8" t="s">
        <v>5</v>
      </c>
      <c r="C95" s="33">
        <v>42894</v>
      </c>
      <c r="D95" s="20">
        <v>0</v>
      </c>
      <c r="E95" s="8" t="s">
        <v>2</v>
      </c>
      <c r="F95" s="9">
        <v>42894</v>
      </c>
      <c r="G95" s="11" t="s">
        <v>107</v>
      </c>
      <c r="H95" s="8"/>
    </row>
    <row r="96" spans="1:8" x14ac:dyDescent="0.3">
      <c r="A96" s="8" t="s">
        <v>37</v>
      </c>
      <c r="B96" s="8" t="s">
        <v>8</v>
      </c>
      <c r="C96" s="33">
        <v>42901</v>
      </c>
      <c r="D96" s="20">
        <v>0</v>
      </c>
      <c r="E96" s="8" t="s">
        <v>2</v>
      </c>
      <c r="F96" s="9">
        <v>42901</v>
      </c>
      <c r="G96" s="11" t="s">
        <v>107</v>
      </c>
      <c r="H96" s="8"/>
    </row>
    <row r="97" spans="1:8" x14ac:dyDescent="0.3">
      <c r="A97" s="8" t="s">
        <v>65</v>
      </c>
      <c r="B97" s="8" t="s">
        <v>46</v>
      </c>
      <c r="C97" s="33">
        <v>42908</v>
      </c>
      <c r="D97" s="20">
        <v>0.02</v>
      </c>
      <c r="E97" s="8" t="s">
        <v>2</v>
      </c>
      <c r="F97" s="9">
        <v>43100</v>
      </c>
      <c r="G97" s="11" t="s">
        <v>107</v>
      </c>
      <c r="H97" s="8"/>
    </row>
    <row r="98" spans="1:8" x14ac:dyDescent="0.3">
      <c r="A98" s="8" t="s">
        <v>32</v>
      </c>
      <c r="B98" s="8" t="s">
        <v>12</v>
      </c>
      <c r="C98" s="33">
        <v>42909</v>
      </c>
      <c r="D98" s="20">
        <v>0</v>
      </c>
      <c r="E98" s="8" t="s">
        <v>2</v>
      </c>
      <c r="F98" s="9">
        <v>42917</v>
      </c>
      <c r="G98" s="11" t="s">
        <v>107</v>
      </c>
      <c r="H98" s="8"/>
    </row>
    <row r="99" spans="1:8" x14ac:dyDescent="0.3">
      <c r="A99" s="8" t="s">
        <v>54</v>
      </c>
      <c r="B99" s="8" t="s">
        <v>7</v>
      </c>
      <c r="C99" s="33">
        <v>42912</v>
      </c>
      <c r="D99" s="20">
        <v>0</v>
      </c>
      <c r="E99" s="8" t="s">
        <v>2</v>
      </c>
      <c r="F99" s="9">
        <v>42917</v>
      </c>
      <c r="G99" s="11" t="s">
        <v>107</v>
      </c>
      <c r="H99" s="8"/>
    </row>
    <row r="100" spans="1:8" x14ac:dyDescent="0.3">
      <c r="A100" s="8" t="s">
        <v>60</v>
      </c>
      <c r="B100" s="8" t="s">
        <v>14</v>
      </c>
      <c r="C100" s="33">
        <v>42912</v>
      </c>
      <c r="D100" s="20">
        <v>0</v>
      </c>
      <c r="E100" s="8" t="s">
        <v>2</v>
      </c>
      <c r="F100" s="9">
        <v>42917</v>
      </c>
      <c r="G100" s="11" t="s">
        <v>107</v>
      </c>
      <c r="H100" s="8"/>
    </row>
    <row r="101" spans="1:8" x14ac:dyDescent="0.3">
      <c r="A101" s="8" t="s">
        <v>56</v>
      </c>
      <c r="B101" s="8" t="s">
        <v>39</v>
      </c>
      <c r="C101" s="33">
        <v>42913</v>
      </c>
      <c r="D101" s="20">
        <v>0</v>
      </c>
      <c r="E101" s="8" t="s">
        <v>2</v>
      </c>
      <c r="F101" s="9">
        <v>42913</v>
      </c>
      <c r="G101" s="11" t="s">
        <v>107</v>
      </c>
      <c r="H101" s="8"/>
    </row>
    <row r="102" spans="1:8" x14ac:dyDescent="0.3">
      <c r="A102" s="8" t="s">
        <v>16</v>
      </c>
      <c r="B102" s="12" t="s">
        <v>17</v>
      </c>
      <c r="C102" s="65">
        <v>42913</v>
      </c>
      <c r="D102" s="22">
        <v>5.0000000000000001E-3</v>
      </c>
      <c r="E102" s="12" t="s">
        <v>3</v>
      </c>
      <c r="F102" s="13">
        <v>43278</v>
      </c>
      <c r="G102" s="14" t="s">
        <v>107</v>
      </c>
      <c r="H102" s="8"/>
    </row>
    <row r="103" spans="1:8" x14ac:dyDescent="0.3">
      <c r="A103" s="8" t="s">
        <v>24</v>
      </c>
      <c r="B103" s="8" t="s">
        <v>5</v>
      </c>
      <c r="C103" s="33">
        <v>42914</v>
      </c>
      <c r="D103" s="20">
        <v>0</v>
      </c>
      <c r="E103" s="8" t="s">
        <v>2</v>
      </c>
      <c r="F103" s="9">
        <v>42917</v>
      </c>
      <c r="G103" s="11" t="s">
        <v>107</v>
      </c>
      <c r="H103" s="8"/>
    </row>
    <row r="104" spans="1:8" x14ac:dyDescent="0.3">
      <c r="A104" s="8" t="s">
        <v>29</v>
      </c>
      <c r="B104" s="8" t="s">
        <v>10</v>
      </c>
      <c r="C104" s="33">
        <v>42916</v>
      </c>
      <c r="D104" s="20">
        <v>0</v>
      </c>
      <c r="E104" s="8" t="s">
        <v>2</v>
      </c>
      <c r="F104" s="9">
        <v>42916</v>
      </c>
      <c r="G104" s="11" t="s">
        <v>107</v>
      </c>
      <c r="H104" s="8"/>
    </row>
    <row r="105" spans="1:8" x14ac:dyDescent="0.3">
      <c r="A105" s="8" t="s">
        <v>37</v>
      </c>
      <c r="B105" s="8" t="s">
        <v>8</v>
      </c>
      <c r="C105" s="33">
        <v>42968</v>
      </c>
      <c r="D105" s="20">
        <v>0</v>
      </c>
      <c r="E105" s="8" t="s">
        <v>2</v>
      </c>
      <c r="F105" s="9">
        <v>42968</v>
      </c>
      <c r="G105" s="11" t="s">
        <v>107</v>
      </c>
      <c r="H105" s="8"/>
    </row>
    <row r="106" spans="1:8" x14ac:dyDescent="0.3">
      <c r="A106" s="8" t="s">
        <v>24</v>
      </c>
      <c r="B106" s="8" t="s">
        <v>5</v>
      </c>
      <c r="C106" s="33">
        <v>42992</v>
      </c>
      <c r="D106" s="20">
        <v>0</v>
      </c>
      <c r="E106" s="8" t="s">
        <v>2</v>
      </c>
      <c r="F106" s="9">
        <v>42992</v>
      </c>
      <c r="G106" s="11" t="s">
        <v>107</v>
      </c>
      <c r="H106" s="8"/>
    </row>
    <row r="107" spans="1:8" x14ac:dyDescent="0.3">
      <c r="A107" s="8" t="s">
        <v>65</v>
      </c>
      <c r="B107" s="8" t="s">
        <v>46</v>
      </c>
      <c r="C107" s="33">
        <v>42999</v>
      </c>
      <c r="D107" s="20">
        <v>0.02</v>
      </c>
      <c r="E107" s="8" t="s">
        <v>2</v>
      </c>
      <c r="F107" s="9">
        <v>43100</v>
      </c>
      <c r="G107" s="11" t="s">
        <v>107</v>
      </c>
      <c r="H107" s="8"/>
    </row>
    <row r="108" spans="1:8" x14ac:dyDescent="0.3">
      <c r="A108" s="8" t="s">
        <v>32</v>
      </c>
      <c r="B108" s="8" t="s">
        <v>12</v>
      </c>
      <c r="C108" s="33">
        <v>43000</v>
      </c>
      <c r="D108" s="20">
        <v>0</v>
      </c>
      <c r="E108" s="8" t="s">
        <v>2</v>
      </c>
      <c r="F108" s="9">
        <v>43009</v>
      </c>
      <c r="G108" s="11" t="s">
        <v>107</v>
      </c>
      <c r="H108" s="8"/>
    </row>
    <row r="109" spans="1:8" x14ac:dyDescent="0.3">
      <c r="A109" s="8" t="s">
        <v>54</v>
      </c>
      <c r="B109" s="8" t="s">
        <v>7</v>
      </c>
      <c r="C109" s="33">
        <v>43003</v>
      </c>
      <c r="D109" s="20">
        <v>0</v>
      </c>
      <c r="E109" s="8" t="s">
        <v>2</v>
      </c>
      <c r="F109" s="9">
        <v>43009</v>
      </c>
      <c r="G109" s="11" t="s">
        <v>107</v>
      </c>
      <c r="H109" s="8"/>
    </row>
    <row r="110" spans="1:8" x14ac:dyDescent="0.3">
      <c r="A110" s="8" t="s">
        <v>60</v>
      </c>
      <c r="B110" s="8" t="s">
        <v>14</v>
      </c>
      <c r="C110" s="33">
        <v>43003</v>
      </c>
      <c r="D110" s="20">
        <v>0</v>
      </c>
      <c r="E110" s="8" t="s">
        <v>2</v>
      </c>
      <c r="F110" s="9">
        <v>43009</v>
      </c>
      <c r="G110" s="11" t="s">
        <v>107</v>
      </c>
      <c r="H110" s="8"/>
    </row>
    <row r="111" spans="1:8" x14ac:dyDescent="0.3">
      <c r="A111" s="8" t="s">
        <v>24</v>
      </c>
      <c r="B111" s="8" t="s">
        <v>5</v>
      </c>
      <c r="C111" s="33">
        <v>43006</v>
      </c>
      <c r="D111" s="20">
        <v>0</v>
      </c>
      <c r="E111" s="8" t="s">
        <v>2</v>
      </c>
      <c r="F111" s="9">
        <v>43009</v>
      </c>
      <c r="G111" s="11" t="s">
        <v>107</v>
      </c>
      <c r="H111" s="8"/>
    </row>
    <row r="112" spans="1:8" x14ac:dyDescent="0.3">
      <c r="A112" s="8" t="s">
        <v>29</v>
      </c>
      <c r="B112" s="8" t="s">
        <v>10</v>
      </c>
      <c r="C112" s="33">
        <v>43008</v>
      </c>
      <c r="D112" s="20">
        <v>0</v>
      </c>
      <c r="E112" s="8" t="s">
        <v>2</v>
      </c>
      <c r="F112" s="9">
        <v>43008</v>
      </c>
      <c r="G112" s="11" t="s">
        <v>107</v>
      </c>
      <c r="H112" s="8"/>
    </row>
    <row r="113" spans="1:8" x14ac:dyDescent="0.3">
      <c r="A113" s="8" t="s">
        <v>56</v>
      </c>
      <c r="B113" s="8" t="s">
        <v>39</v>
      </c>
      <c r="C113" s="33">
        <v>43014</v>
      </c>
      <c r="D113" s="20">
        <v>0</v>
      </c>
      <c r="E113" s="8" t="s">
        <v>2</v>
      </c>
      <c r="F113" s="9">
        <v>43014</v>
      </c>
      <c r="G113" s="11" t="s">
        <v>107</v>
      </c>
      <c r="H113" s="8"/>
    </row>
    <row r="114" spans="1:8" x14ac:dyDescent="0.3">
      <c r="A114" s="8" t="s">
        <v>51</v>
      </c>
      <c r="B114" s="8" t="s">
        <v>31</v>
      </c>
      <c r="C114" s="33">
        <v>43055</v>
      </c>
      <c r="D114" s="20">
        <v>0</v>
      </c>
      <c r="E114" s="8" t="s">
        <v>2</v>
      </c>
      <c r="F114" s="9">
        <v>43055</v>
      </c>
      <c r="G114" s="11" t="s">
        <v>107</v>
      </c>
      <c r="H114" s="8"/>
    </row>
    <row r="115" spans="1:8" x14ac:dyDescent="0.3">
      <c r="A115" s="8" t="s">
        <v>37</v>
      </c>
      <c r="B115" s="8" t="s">
        <v>8</v>
      </c>
      <c r="C115" s="33">
        <v>43062</v>
      </c>
      <c r="D115" s="20">
        <v>0</v>
      </c>
      <c r="E115" s="8" t="s">
        <v>2</v>
      </c>
      <c r="F115" s="9">
        <v>43062</v>
      </c>
      <c r="G115" s="11" t="s">
        <v>107</v>
      </c>
      <c r="H115" s="8"/>
    </row>
    <row r="116" spans="1:8" x14ac:dyDescent="0.3">
      <c r="A116" s="8" t="s">
        <v>58</v>
      </c>
      <c r="B116" s="8" t="s">
        <v>41</v>
      </c>
      <c r="C116" s="33">
        <v>43069</v>
      </c>
      <c r="D116" s="20">
        <v>0</v>
      </c>
      <c r="E116" s="8" t="s">
        <v>2</v>
      </c>
      <c r="F116" s="9">
        <v>43466</v>
      </c>
      <c r="G116" s="11" t="s">
        <v>107</v>
      </c>
      <c r="H116" s="8"/>
    </row>
    <row r="117" spans="1:8" x14ac:dyDescent="0.3">
      <c r="A117" s="8" t="s">
        <v>59</v>
      </c>
      <c r="B117" s="8" t="s">
        <v>42</v>
      </c>
      <c r="C117" s="33">
        <v>43069</v>
      </c>
      <c r="D117" s="20">
        <v>0</v>
      </c>
      <c r="E117" s="8" t="s">
        <v>2</v>
      </c>
      <c r="F117" s="9">
        <v>43069</v>
      </c>
      <c r="G117" s="11" t="s">
        <v>107</v>
      </c>
      <c r="H117" s="8"/>
    </row>
    <row r="118" spans="1:8" x14ac:dyDescent="0.3">
      <c r="A118" s="8" t="s">
        <v>64</v>
      </c>
      <c r="B118" s="8" t="s">
        <v>45</v>
      </c>
      <c r="C118" s="33">
        <v>43070</v>
      </c>
      <c r="D118" s="20">
        <v>0</v>
      </c>
      <c r="E118" s="8" t="s">
        <v>2</v>
      </c>
      <c r="F118" s="9">
        <v>43070</v>
      </c>
      <c r="G118" s="11" t="s">
        <v>107</v>
      </c>
      <c r="H118" s="8"/>
    </row>
    <row r="119" spans="1:8" x14ac:dyDescent="0.3">
      <c r="A119" s="8" t="s">
        <v>22</v>
      </c>
      <c r="B119" s="8" t="s">
        <v>23</v>
      </c>
      <c r="C119" s="33">
        <v>43076</v>
      </c>
      <c r="D119" s="20">
        <v>0</v>
      </c>
      <c r="E119" s="8" t="s">
        <v>2</v>
      </c>
      <c r="F119" s="9">
        <v>43076</v>
      </c>
      <c r="G119" s="11" t="s">
        <v>107</v>
      </c>
      <c r="H119" s="8"/>
    </row>
    <row r="120" spans="1:8" x14ac:dyDescent="0.3">
      <c r="A120" s="8" t="s">
        <v>24</v>
      </c>
      <c r="B120" s="8" t="s">
        <v>5</v>
      </c>
      <c r="C120" s="33">
        <v>43083</v>
      </c>
      <c r="D120" s="20">
        <v>0</v>
      </c>
      <c r="E120" s="8" t="s">
        <v>2</v>
      </c>
      <c r="F120" s="9">
        <v>43083</v>
      </c>
      <c r="G120" s="11" t="s">
        <v>107</v>
      </c>
      <c r="H120" s="8"/>
    </row>
    <row r="121" spans="1:8" x14ac:dyDescent="0.3">
      <c r="A121" s="8" t="s">
        <v>65</v>
      </c>
      <c r="B121" s="8" t="s">
        <v>46</v>
      </c>
      <c r="C121" s="33">
        <v>43083</v>
      </c>
      <c r="D121" s="20">
        <v>0.02</v>
      </c>
      <c r="E121" s="8" t="s">
        <v>2</v>
      </c>
      <c r="F121" s="9">
        <v>43100</v>
      </c>
      <c r="G121" s="11" t="s">
        <v>107</v>
      </c>
      <c r="H121" s="8"/>
    </row>
    <row r="122" spans="1:8" x14ac:dyDescent="0.3">
      <c r="A122" s="8" t="s">
        <v>60</v>
      </c>
      <c r="B122" s="8" t="s">
        <v>14</v>
      </c>
      <c r="C122" s="33">
        <v>43089</v>
      </c>
      <c r="D122" s="20">
        <v>0</v>
      </c>
      <c r="E122" s="8" t="s">
        <v>2</v>
      </c>
      <c r="F122" s="9">
        <v>43101</v>
      </c>
      <c r="G122" s="11" t="s">
        <v>107</v>
      </c>
      <c r="H122" s="8"/>
    </row>
    <row r="123" spans="1:8" x14ac:dyDescent="0.3">
      <c r="A123" s="8" t="s">
        <v>32</v>
      </c>
      <c r="B123" s="8" t="s">
        <v>12</v>
      </c>
      <c r="C123" s="33">
        <v>43091</v>
      </c>
      <c r="D123" s="20">
        <v>0</v>
      </c>
      <c r="E123" s="8" t="s">
        <v>2</v>
      </c>
      <c r="F123" s="9">
        <v>43101</v>
      </c>
      <c r="G123" s="11" t="s">
        <v>107</v>
      </c>
      <c r="H123" s="8"/>
    </row>
    <row r="124" spans="1:8" x14ac:dyDescent="0.3">
      <c r="A124" s="8" t="s">
        <v>56</v>
      </c>
      <c r="B124" s="8" t="s">
        <v>39</v>
      </c>
      <c r="C124" s="33">
        <v>43095</v>
      </c>
      <c r="D124" s="20">
        <v>0</v>
      </c>
      <c r="E124" s="8" t="s">
        <v>2</v>
      </c>
      <c r="F124" s="9">
        <v>43095</v>
      </c>
      <c r="G124" s="11" t="s">
        <v>107</v>
      </c>
      <c r="H124" s="8"/>
    </row>
    <row r="125" spans="1:8" x14ac:dyDescent="0.3">
      <c r="A125" s="8" t="s">
        <v>24</v>
      </c>
      <c r="B125" s="8" t="s">
        <v>5</v>
      </c>
      <c r="C125" s="33">
        <v>43096</v>
      </c>
      <c r="D125" s="20">
        <v>0</v>
      </c>
      <c r="E125" s="8" t="s">
        <v>2</v>
      </c>
      <c r="F125" s="9">
        <v>43101</v>
      </c>
      <c r="G125" s="11" t="s">
        <v>107</v>
      </c>
      <c r="H125" s="8"/>
    </row>
    <row r="126" spans="1:8" x14ac:dyDescent="0.3">
      <c r="A126" s="8" t="s">
        <v>54</v>
      </c>
      <c r="B126" s="8" t="s">
        <v>7</v>
      </c>
      <c r="C126" s="33">
        <v>43097</v>
      </c>
      <c r="D126" s="20">
        <v>0</v>
      </c>
      <c r="E126" s="8" t="s">
        <v>2</v>
      </c>
      <c r="F126" s="9">
        <v>43101</v>
      </c>
      <c r="G126" s="11" t="s">
        <v>107</v>
      </c>
      <c r="H126" s="8"/>
    </row>
    <row r="127" spans="1:8" x14ac:dyDescent="0.3">
      <c r="A127" s="8" t="s">
        <v>29</v>
      </c>
      <c r="B127" s="8" t="s">
        <v>10</v>
      </c>
      <c r="C127" s="33">
        <v>43098</v>
      </c>
      <c r="D127" s="20">
        <v>0</v>
      </c>
      <c r="E127" s="8" t="s">
        <v>2</v>
      </c>
      <c r="F127" s="9">
        <v>43098</v>
      </c>
      <c r="G127" s="11" t="s">
        <v>107</v>
      </c>
      <c r="H127" s="8"/>
    </row>
    <row r="128" spans="1:8" x14ac:dyDescent="0.3">
      <c r="A128" s="8" t="s">
        <v>47</v>
      </c>
      <c r="B128" s="8" t="s">
        <v>11</v>
      </c>
      <c r="C128" s="33">
        <v>43098</v>
      </c>
      <c r="D128" s="20">
        <v>0</v>
      </c>
      <c r="E128" s="8" t="s">
        <v>2</v>
      </c>
      <c r="F128" s="9">
        <v>43101</v>
      </c>
      <c r="G128" s="11" t="s">
        <v>107</v>
      </c>
      <c r="H128" s="8"/>
    </row>
    <row r="129" spans="1:8" x14ac:dyDescent="0.3">
      <c r="A129" s="8" t="s">
        <v>49</v>
      </c>
      <c r="B129" s="8" t="s">
        <v>48</v>
      </c>
      <c r="C129" s="33">
        <v>43110</v>
      </c>
      <c r="D129" s="20">
        <v>2.5000000000000001E-2</v>
      </c>
      <c r="E129" s="8" t="s">
        <v>3</v>
      </c>
      <c r="F129" s="9">
        <v>43466</v>
      </c>
      <c r="G129" s="11" t="s">
        <v>107</v>
      </c>
      <c r="H129" s="8"/>
    </row>
    <row r="130" spans="1:8" x14ac:dyDescent="0.3">
      <c r="A130" s="8" t="s">
        <v>62</v>
      </c>
      <c r="B130" s="8" t="s">
        <v>43</v>
      </c>
      <c r="C130" s="33">
        <v>43159</v>
      </c>
      <c r="D130" s="20">
        <v>0</v>
      </c>
      <c r="E130" s="8" t="s">
        <v>2</v>
      </c>
      <c r="F130" s="9">
        <v>43159</v>
      </c>
      <c r="G130" s="11" t="s">
        <v>107</v>
      </c>
      <c r="H130" s="8"/>
    </row>
    <row r="131" spans="1:8" x14ac:dyDescent="0.3">
      <c r="A131" s="8" t="s">
        <v>37</v>
      </c>
      <c r="B131" s="8" t="s">
        <v>8</v>
      </c>
      <c r="C131" s="33">
        <v>43161</v>
      </c>
      <c r="D131" s="20">
        <v>0</v>
      </c>
      <c r="E131" s="8" t="s">
        <v>2</v>
      </c>
      <c r="F131" s="9">
        <v>43161</v>
      </c>
      <c r="G131" s="11" t="s">
        <v>107</v>
      </c>
      <c r="H131" s="8"/>
    </row>
    <row r="132" spans="1:8" x14ac:dyDescent="0.3">
      <c r="A132" s="8" t="s">
        <v>24</v>
      </c>
      <c r="B132" s="8" t="s">
        <v>5</v>
      </c>
      <c r="C132" s="33">
        <v>43167</v>
      </c>
      <c r="D132" s="20">
        <v>0</v>
      </c>
      <c r="E132" s="8" t="s">
        <v>2</v>
      </c>
      <c r="F132" s="9">
        <v>43167</v>
      </c>
      <c r="G132" s="11" t="s">
        <v>107</v>
      </c>
      <c r="H132" s="8"/>
    </row>
    <row r="133" spans="1:8" x14ac:dyDescent="0.3">
      <c r="A133" s="8" t="s">
        <v>65</v>
      </c>
      <c r="B133" s="8" t="s">
        <v>46</v>
      </c>
      <c r="C133" s="33">
        <v>43174</v>
      </c>
      <c r="D133" s="20">
        <v>0.02</v>
      </c>
      <c r="E133" s="8" t="s">
        <v>2</v>
      </c>
      <c r="F133" s="9">
        <v>43174</v>
      </c>
      <c r="G133" s="11" t="s">
        <v>107</v>
      </c>
      <c r="H133" s="8"/>
    </row>
    <row r="134" spans="1:8" x14ac:dyDescent="0.3">
      <c r="A134" s="8" t="s">
        <v>16</v>
      </c>
      <c r="B134" s="12" t="s">
        <v>17</v>
      </c>
      <c r="C134" s="65">
        <v>43175</v>
      </c>
      <c r="D134" s="22">
        <v>0.01</v>
      </c>
      <c r="E134" s="12" t="s">
        <v>3</v>
      </c>
      <c r="F134" s="13">
        <v>43432</v>
      </c>
      <c r="G134" s="14" t="s">
        <v>107</v>
      </c>
      <c r="H134" s="8"/>
    </row>
    <row r="135" spans="1:8" x14ac:dyDescent="0.3">
      <c r="A135" s="8" t="s">
        <v>32</v>
      </c>
      <c r="B135" s="8" t="s">
        <v>12</v>
      </c>
      <c r="C135" s="33">
        <v>43182</v>
      </c>
      <c r="D135" s="20">
        <v>0</v>
      </c>
      <c r="E135" s="8" t="s">
        <v>2</v>
      </c>
      <c r="F135" s="9">
        <v>43191</v>
      </c>
      <c r="G135" s="11" t="s">
        <v>107</v>
      </c>
      <c r="H135" s="8"/>
    </row>
    <row r="136" spans="1:8" x14ac:dyDescent="0.3">
      <c r="A136" s="8" t="s">
        <v>60</v>
      </c>
      <c r="B136" s="8" t="s">
        <v>14</v>
      </c>
      <c r="C136" s="33">
        <v>43182</v>
      </c>
      <c r="D136" s="20">
        <v>0</v>
      </c>
      <c r="E136" s="8" t="s">
        <v>2</v>
      </c>
      <c r="F136" s="9">
        <v>43191</v>
      </c>
      <c r="G136" s="11" t="s">
        <v>107</v>
      </c>
      <c r="H136" s="8"/>
    </row>
    <row r="137" spans="1:8" x14ac:dyDescent="0.3">
      <c r="A137" s="8" t="s">
        <v>54</v>
      </c>
      <c r="B137" s="8" t="s">
        <v>7</v>
      </c>
      <c r="C137" s="33">
        <v>43186</v>
      </c>
      <c r="D137" s="20">
        <v>0</v>
      </c>
      <c r="E137" s="8" t="s">
        <v>2</v>
      </c>
      <c r="F137" s="9">
        <v>43191</v>
      </c>
      <c r="G137" s="11" t="s">
        <v>107</v>
      </c>
      <c r="H137" s="8"/>
    </row>
    <row r="138" spans="1:8" x14ac:dyDescent="0.3">
      <c r="A138" s="8" t="s">
        <v>24</v>
      </c>
      <c r="B138" s="8" t="s">
        <v>5</v>
      </c>
      <c r="C138" s="33">
        <v>43188</v>
      </c>
      <c r="D138" s="20">
        <v>0</v>
      </c>
      <c r="E138" s="8" t="s">
        <v>2</v>
      </c>
      <c r="F138" s="9">
        <v>43191</v>
      </c>
      <c r="G138" s="11" t="s">
        <v>107</v>
      </c>
      <c r="H138" s="8"/>
    </row>
    <row r="139" spans="1:8" x14ac:dyDescent="0.3">
      <c r="A139" s="8" t="s">
        <v>29</v>
      </c>
      <c r="B139" s="8" t="s">
        <v>10</v>
      </c>
      <c r="C139" s="33">
        <v>43188</v>
      </c>
      <c r="D139" s="20">
        <v>0</v>
      </c>
      <c r="E139" s="8" t="s">
        <v>2</v>
      </c>
      <c r="F139" s="9">
        <v>43188</v>
      </c>
      <c r="G139" s="11" t="s">
        <v>107</v>
      </c>
      <c r="H139" s="8"/>
    </row>
    <row r="140" spans="1:8" x14ac:dyDescent="0.3">
      <c r="A140" s="8" t="s">
        <v>50</v>
      </c>
      <c r="B140" s="8" t="s">
        <v>30</v>
      </c>
      <c r="C140" s="33">
        <v>43195</v>
      </c>
      <c r="D140" s="20">
        <v>0</v>
      </c>
      <c r="E140" s="8" t="s">
        <v>2</v>
      </c>
      <c r="F140" s="9">
        <v>43195</v>
      </c>
      <c r="G140" s="11" t="s">
        <v>107</v>
      </c>
      <c r="H140" s="8"/>
    </row>
    <row r="141" spans="1:8" x14ac:dyDescent="0.3">
      <c r="A141" s="8" t="s">
        <v>51</v>
      </c>
      <c r="B141" s="8" t="s">
        <v>31</v>
      </c>
      <c r="C141" s="33">
        <v>43237</v>
      </c>
      <c r="D141" s="20">
        <v>0</v>
      </c>
      <c r="E141" s="8" t="s">
        <v>2</v>
      </c>
      <c r="F141" s="9">
        <v>43237</v>
      </c>
      <c r="G141" s="11" t="s">
        <v>107</v>
      </c>
      <c r="H141" s="8"/>
    </row>
    <row r="142" spans="1:8" x14ac:dyDescent="0.3">
      <c r="A142" s="8" t="s">
        <v>24</v>
      </c>
      <c r="B142" s="8" t="s">
        <v>5</v>
      </c>
      <c r="C142" s="33">
        <v>43258</v>
      </c>
      <c r="D142" s="20">
        <v>0</v>
      </c>
      <c r="E142" s="8" t="s">
        <v>2</v>
      </c>
      <c r="F142" s="9">
        <v>43258</v>
      </c>
      <c r="G142" s="11" t="s">
        <v>107</v>
      </c>
      <c r="H142" s="8"/>
    </row>
    <row r="143" spans="1:8" x14ac:dyDescent="0.3">
      <c r="A143" s="8" t="s">
        <v>60</v>
      </c>
      <c r="B143" s="8" t="s">
        <v>14</v>
      </c>
      <c r="C143" s="33">
        <v>43258</v>
      </c>
      <c r="D143" s="20">
        <v>0</v>
      </c>
      <c r="E143" s="8" t="s">
        <v>2</v>
      </c>
      <c r="F143" s="9">
        <v>43282</v>
      </c>
      <c r="G143" s="11" t="s">
        <v>107</v>
      </c>
      <c r="H143" s="8"/>
    </row>
    <row r="144" spans="1:8" x14ac:dyDescent="0.3">
      <c r="A144" s="8" t="s">
        <v>37</v>
      </c>
      <c r="B144" s="8" t="s">
        <v>8</v>
      </c>
      <c r="C144" s="33">
        <v>43265</v>
      </c>
      <c r="D144" s="20">
        <v>0</v>
      </c>
      <c r="E144" s="8" t="s">
        <v>2</v>
      </c>
      <c r="F144" s="9">
        <v>43265</v>
      </c>
      <c r="G144" s="11" t="s">
        <v>107</v>
      </c>
      <c r="H144" s="8"/>
    </row>
    <row r="145" spans="1:8" x14ac:dyDescent="0.3">
      <c r="A145" s="8" t="s">
        <v>65</v>
      </c>
      <c r="B145" s="8" t="s">
        <v>46</v>
      </c>
      <c r="C145" s="33">
        <v>43272</v>
      </c>
      <c r="D145" s="20">
        <v>0.02</v>
      </c>
      <c r="E145" s="8" t="s">
        <v>2</v>
      </c>
      <c r="F145" s="9">
        <v>43272</v>
      </c>
      <c r="G145" s="11" t="s">
        <v>107</v>
      </c>
      <c r="H145" s="8"/>
    </row>
    <row r="146" spans="1:8" x14ac:dyDescent="0.3">
      <c r="A146" s="8" t="s">
        <v>32</v>
      </c>
      <c r="B146" s="8" t="s">
        <v>12</v>
      </c>
      <c r="C146" s="33">
        <v>43273</v>
      </c>
      <c r="D146" s="20">
        <v>0</v>
      </c>
      <c r="E146" s="8" t="s">
        <v>2</v>
      </c>
      <c r="F146" s="9">
        <v>43282</v>
      </c>
      <c r="G146" s="11" t="s">
        <v>107</v>
      </c>
      <c r="H146" s="8"/>
    </row>
    <row r="147" spans="1:8" x14ac:dyDescent="0.3">
      <c r="A147" s="8" t="s">
        <v>54</v>
      </c>
      <c r="B147" s="8" t="s">
        <v>7</v>
      </c>
      <c r="C147" s="33">
        <v>43276</v>
      </c>
      <c r="D147" s="20">
        <v>0</v>
      </c>
      <c r="E147" s="8" t="s">
        <v>2</v>
      </c>
      <c r="F147" s="9">
        <v>43282</v>
      </c>
      <c r="G147" s="11" t="s">
        <v>107</v>
      </c>
      <c r="H147" s="8"/>
    </row>
    <row r="148" spans="1:8" x14ac:dyDescent="0.3">
      <c r="A148" s="8" t="s">
        <v>16</v>
      </c>
      <c r="B148" s="12" t="s">
        <v>17</v>
      </c>
      <c r="C148" s="65">
        <v>43278</v>
      </c>
      <c r="D148" s="22">
        <v>0.01</v>
      </c>
      <c r="E148" s="12" t="s">
        <v>2</v>
      </c>
      <c r="F148" s="13">
        <v>43432</v>
      </c>
      <c r="G148" s="14" t="s">
        <v>107</v>
      </c>
      <c r="H148" s="8"/>
    </row>
    <row r="149" spans="1:8" x14ac:dyDescent="0.3">
      <c r="A149" s="8" t="s">
        <v>24</v>
      </c>
      <c r="B149" s="8" t="s">
        <v>5</v>
      </c>
      <c r="C149" s="33">
        <v>43280</v>
      </c>
      <c r="D149" s="20">
        <v>0</v>
      </c>
      <c r="E149" s="8" t="s">
        <v>2</v>
      </c>
      <c r="F149" s="9">
        <v>43282</v>
      </c>
      <c r="G149" s="11" t="s">
        <v>107</v>
      </c>
      <c r="H149" s="8"/>
    </row>
    <row r="150" spans="1:8" x14ac:dyDescent="0.3">
      <c r="A150" s="8" t="s">
        <v>29</v>
      </c>
      <c r="B150" s="8" t="s">
        <v>10</v>
      </c>
      <c r="C150" s="33">
        <v>43282</v>
      </c>
      <c r="D150" s="20">
        <v>2.5000000000000001E-3</v>
      </c>
      <c r="E150" s="8" t="s">
        <v>3</v>
      </c>
      <c r="F150" s="9">
        <v>43647</v>
      </c>
      <c r="G150" s="11" t="s">
        <v>107</v>
      </c>
      <c r="H150" s="8"/>
    </row>
    <row r="151" spans="1:8" x14ac:dyDescent="0.3">
      <c r="A151" s="8" t="s">
        <v>56</v>
      </c>
      <c r="B151" s="8" t="s">
        <v>39</v>
      </c>
      <c r="C151" s="33">
        <v>43285</v>
      </c>
      <c r="D151" s="20">
        <v>0</v>
      </c>
      <c r="E151" s="8" t="s">
        <v>2</v>
      </c>
      <c r="F151" s="9">
        <v>43285</v>
      </c>
      <c r="G151" s="11" t="s">
        <v>107</v>
      </c>
      <c r="H151" s="8"/>
    </row>
    <row r="152" spans="1:8" x14ac:dyDescent="0.3">
      <c r="A152" s="8" t="s">
        <v>24</v>
      </c>
      <c r="B152" s="8" t="s">
        <v>5</v>
      </c>
      <c r="C152" s="33">
        <v>43347</v>
      </c>
      <c r="D152" s="20">
        <v>0</v>
      </c>
      <c r="E152" s="8" t="s">
        <v>2</v>
      </c>
      <c r="F152" s="9">
        <v>43347</v>
      </c>
      <c r="G152" s="11" t="s">
        <v>107</v>
      </c>
      <c r="H152" s="8"/>
    </row>
    <row r="153" spans="1:8" x14ac:dyDescent="0.3">
      <c r="A153" s="8" t="s">
        <v>61</v>
      </c>
      <c r="B153" s="8" t="s">
        <v>9</v>
      </c>
      <c r="C153" s="33">
        <v>43361</v>
      </c>
      <c r="D153" s="20">
        <v>2.5000000000000001E-2</v>
      </c>
      <c r="E153" s="8" t="s">
        <v>3</v>
      </c>
      <c r="F153" s="9">
        <v>43727</v>
      </c>
      <c r="G153" s="11" t="s">
        <v>107</v>
      </c>
      <c r="H153" s="8"/>
    </row>
    <row r="154" spans="1:8" x14ac:dyDescent="0.3">
      <c r="A154" s="8" t="s">
        <v>65</v>
      </c>
      <c r="B154" s="8" t="s">
        <v>46</v>
      </c>
      <c r="C154" s="33">
        <v>43362</v>
      </c>
      <c r="D154" s="20">
        <v>0.02</v>
      </c>
      <c r="E154" s="8" t="s">
        <v>2</v>
      </c>
      <c r="F154" s="9">
        <v>43363</v>
      </c>
      <c r="G154" s="11" t="s">
        <v>107</v>
      </c>
      <c r="H154" s="8"/>
    </row>
    <row r="155" spans="1:8" x14ac:dyDescent="0.3">
      <c r="A155" s="8" t="s">
        <v>32</v>
      </c>
      <c r="B155" s="8" t="s">
        <v>12</v>
      </c>
      <c r="C155" s="33">
        <v>43363</v>
      </c>
      <c r="D155" s="20">
        <v>0</v>
      </c>
      <c r="E155" s="8" t="s">
        <v>2</v>
      </c>
      <c r="F155" s="9">
        <v>43374</v>
      </c>
      <c r="G155" s="11" t="s">
        <v>107</v>
      </c>
      <c r="H155" s="8"/>
    </row>
    <row r="156" spans="1:8" x14ac:dyDescent="0.3">
      <c r="A156" s="8" t="s">
        <v>24</v>
      </c>
      <c r="B156" s="8" t="s">
        <v>5</v>
      </c>
      <c r="C156" s="33">
        <v>43364</v>
      </c>
      <c r="D156" s="20">
        <v>0</v>
      </c>
      <c r="E156" s="8" t="s">
        <v>2</v>
      </c>
      <c r="F156" s="9">
        <v>43374</v>
      </c>
      <c r="G156" s="11" t="s">
        <v>107</v>
      </c>
      <c r="H156" s="8"/>
    </row>
    <row r="157" spans="1:8" x14ac:dyDescent="0.3">
      <c r="A157" s="8" t="s">
        <v>54</v>
      </c>
      <c r="B157" s="8" t="s">
        <v>7</v>
      </c>
      <c r="C157" s="33">
        <v>43368</v>
      </c>
      <c r="D157" s="20">
        <v>0</v>
      </c>
      <c r="E157" s="8" t="s">
        <v>2</v>
      </c>
      <c r="F157" s="9">
        <v>43374</v>
      </c>
      <c r="G157" s="11" t="s">
        <v>107</v>
      </c>
      <c r="H157" s="8"/>
    </row>
    <row r="158" spans="1:8" x14ac:dyDescent="0.3">
      <c r="A158" s="8" t="s">
        <v>60</v>
      </c>
      <c r="B158" s="8" t="s">
        <v>14</v>
      </c>
      <c r="C158" s="33">
        <v>43368</v>
      </c>
      <c r="D158" s="20">
        <v>0</v>
      </c>
      <c r="E158" s="8" t="s">
        <v>2</v>
      </c>
      <c r="F158" s="9">
        <v>43374</v>
      </c>
      <c r="G158" s="11" t="s">
        <v>107</v>
      </c>
      <c r="H158" s="8"/>
    </row>
    <row r="159" spans="1:8" x14ac:dyDescent="0.3">
      <c r="A159" s="8" t="s">
        <v>56</v>
      </c>
      <c r="B159" s="8" t="s">
        <v>39</v>
      </c>
      <c r="C159" s="33">
        <v>43371</v>
      </c>
      <c r="D159" s="20">
        <v>0</v>
      </c>
      <c r="E159" s="8" t="s">
        <v>2</v>
      </c>
      <c r="F159" s="9">
        <v>43374</v>
      </c>
      <c r="G159" s="11" t="s">
        <v>107</v>
      </c>
      <c r="H159" s="8"/>
    </row>
    <row r="160" spans="1:8" x14ac:dyDescent="0.3">
      <c r="A160" s="8" t="s">
        <v>29</v>
      </c>
      <c r="B160" s="8" t="s">
        <v>10</v>
      </c>
      <c r="C160" s="33">
        <v>43374</v>
      </c>
      <c r="D160" s="20">
        <v>2.5000000000000001E-3</v>
      </c>
      <c r="E160" s="8" t="s">
        <v>2</v>
      </c>
      <c r="F160" s="9">
        <v>43647</v>
      </c>
      <c r="G160" s="11" t="s">
        <v>107</v>
      </c>
      <c r="H160" s="8"/>
    </row>
    <row r="161" spans="1:8" x14ac:dyDescent="0.3">
      <c r="A161" s="8" t="s">
        <v>16</v>
      </c>
      <c r="B161" s="12" t="s">
        <v>17</v>
      </c>
      <c r="C161" s="65">
        <v>43381</v>
      </c>
      <c r="D161" s="22">
        <v>0.01</v>
      </c>
      <c r="E161" s="12" t="s">
        <v>2</v>
      </c>
      <c r="F161" s="13">
        <v>43432</v>
      </c>
      <c r="G161" s="14" t="s">
        <v>107</v>
      </c>
      <c r="H161" s="8"/>
    </row>
    <row r="162" spans="1:8" x14ac:dyDescent="0.3">
      <c r="A162" s="8" t="s">
        <v>37</v>
      </c>
      <c r="B162" s="8" t="s">
        <v>8</v>
      </c>
      <c r="C162" s="33">
        <v>43382</v>
      </c>
      <c r="D162" s="20">
        <v>0</v>
      </c>
      <c r="E162" s="8" t="s">
        <v>2</v>
      </c>
      <c r="F162" s="9">
        <v>43383</v>
      </c>
      <c r="G162" s="11" t="s">
        <v>107</v>
      </c>
      <c r="H162" s="8"/>
    </row>
    <row r="163" spans="1:8" x14ac:dyDescent="0.3">
      <c r="A163" s="8" t="s">
        <v>51</v>
      </c>
      <c r="B163" s="8" t="s">
        <v>31</v>
      </c>
      <c r="C163" s="33">
        <v>43383</v>
      </c>
      <c r="D163" s="20">
        <v>0</v>
      </c>
      <c r="E163" s="8" t="s">
        <v>2</v>
      </c>
      <c r="F163" s="9">
        <v>43419</v>
      </c>
      <c r="G163" s="11" t="s">
        <v>107</v>
      </c>
      <c r="H163" s="8"/>
    </row>
    <row r="164" spans="1:8" x14ac:dyDescent="0.3">
      <c r="A164" s="8" t="s">
        <v>24</v>
      </c>
      <c r="B164" s="8" t="s">
        <v>5</v>
      </c>
      <c r="C164" s="33">
        <v>43419</v>
      </c>
      <c r="D164" s="20">
        <v>0</v>
      </c>
      <c r="E164" s="8" t="s">
        <v>2</v>
      </c>
      <c r="F164" s="9">
        <v>43426</v>
      </c>
      <c r="G164" s="11" t="s">
        <v>107</v>
      </c>
      <c r="H164" s="8"/>
    </row>
    <row r="165" spans="1:8" x14ac:dyDescent="0.3">
      <c r="A165" s="8" t="s">
        <v>58</v>
      </c>
      <c r="B165" s="8" t="s">
        <v>41</v>
      </c>
      <c r="C165" s="33">
        <v>43426</v>
      </c>
      <c r="D165" s="20">
        <v>0</v>
      </c>
      <c r="E165" s="8" t="s">
        <v>2</v>
      </c>
      <c r="F165" s="9">
        <v>43831</v>
      </c>
      <c r="G165" s="11" t="s">
        <v>107</v>
      </c>
      <c r="H165" s="8"/>
    </row>
    <row r="166" spans="1:8" x14ac:dyDescent="0.3">
      <c r="A166" s="8" t="s">
        <v>16</v>
      </c>
      <c r="B166" s="12" t="s">
        <v>17</v>
      </c>
      <c r="C166" s="65">
        <v>43427</v>
      </c>
      <c r="D166" s="22">
        <v>0.01</v>
      </c>
      <c r="E166" s="12" t="s">
        <v>2</v>
      </c>
      <c r="F166" s="13">
        <v>43432</v>
      </c>
      <c r="G166" s="14" t="s">
        <v>107</v>
      </c>
      <c r="H166" s="8"/>
    </row>
    <row r="167" spans="1:8" x14ac:dyDescent="0.3">
      <c r="A167" s="8" t="s">
        <v>59</v>
      </c>
      <c r="B167" s="8" t="s">
        <v>42</v>
      </c>
      <c r="C167" s="33">
        <v>43432</v>
      </c>
      <c r="D167" s="20">
        <v>0</v>
      </c>
      <c r="E167" s="8" t="s">
        <v>2</v>
      </c>
      <c r="F167" s="9">
        <v>43434</v>
      </c>
      <c r="G167" s="11" t="s">
        <v>107</v>
      </c>
      <c r="H167" s="8"/>
    </row>
    <row r="168" spans="1:8" x14ac:dyDescent="0.3">
      <c r="A168" s="8" t="s">
        <v>65</v>
      </c>
      <c r="B168" s="8" t="s">
        <v>46</v>
      </c>
      <c r="C168" s="33">
        <v>43434</v>
      </c>
      <c r="D168" s="20">
        <v>2.5000000000000001E-2</v>
      </c>
      <c r="E168" s="8" t="s">
        <v>3</v>
      </c>
      <c r="F168" s="9">
        <v>43830</v>
      </c>
      <c r="G168" s="11" t="s">
        <v>107</v>
      </c>
      <c r="H168" s="8"/>
    </row>
    <row r="169" spans="1:8" x14ac:dyDescent="0.3">
      <c r="A169" s="8" t="s">
        <v>37</v>
      </c>
      <c r="B169" s="8" t="s">
        <v>8</v>
      </c>
      <c r="C169" s="33">
        <v>43447</v>
      </c>
      <c r="D169" s="20">
        <v>0</v>
      </c>
      <c r="E169" s="8" t="s">
        <v>2</v>
      </c>
      <c r="F169" s="9">
        <v>43452</v>
      </c>
      <c r="G169" s="11" t="s">
        <v>107</v>
      </c>
      <c r="H169" s="8"/>
    </row>
    <row r="170" spans="1:8" x14ac:dyDescent="0.3">
      <c r="A170" s="8" t="s">
        <v>60</v>
      </c>
      <c r="B170" s="8" t="s">
        <v>14</v>
      </c>
      <c r="C170" s="33">
        <v>43452</v>
      </c>
      <c r="D170" s="20">
        <v>0</v>
      </c>
      <c r="E170" s="8" t="s">
        <v>2</v>
      </c>
      <c r="F170" s="9">
        <v>43466</v>
      </c>
      <c r="G170" s="11" t="s">
        <v>107</v>
      </c>
      <c r="H170" s="8"/>
    </row>
    <row r="171" spans="1:8" x14ac:dyDescent="0.3">
      <c r="A171" s="8" t="s">
        <v>32</v>
      </c>
      <c r="B171" s="8" t="s">
        <v>12</v>
      </c>
      <c r="C171" s="33">
        <v>43454</v>
      </c>
      <c r="D171" s="20">
        <v>0</v>
      </c>
      <c r="E171" s="8" t="s">
        <v>2</v>
      </c>
      <c r="F171" s="9">
        <v>43466</v>
      </c>
      <c r="G171" s="11" t="s">
        <v>107</v>
      </c>
      <c r="H171" s="8"/>
    </row>
    <row r="172" spans="1:8" x14ac:dyDescent="0.3">
      <c r="A172" s="8" t="s">
        <v>56</v>
      </c>
      <c r="B172" s="8" t="s">
        <v>39</v>
      </c>
      <c r="C172" s="33">
        <v>43454</v>
      </c>
      <c r="D172" s="20">
        <v>0</v>
      </c>
      <c r="E172" s="8" t="s">
        <v>2</v>
      </c>
      <c r="F172" s="9">
        <v>43455</v>
      </c>
      <c r="G172" s="11" t="s">
        <v>107</v>
      </c>
      <c r="H172" s="8"/>
    </row>
    <row r="173" spans="1:8" x14ac:dyDescent="0.3">
      <c r="A173" s="8" t="s">
        <v>24</v>
      </c>
      <c r="B173" s="8" t="s">
        <v>5</v>
      </c>
      <c r="C173" s="33">
        <v>43455</v>
      </c>
      <c r="D173" s="20">
        <v>0</v>
      </c>
      <c r="E173" s="8" t="s">
        <v>2</v>
      </c>
      <c r="F173" s="9">
        <v>43466</v>
      </c>
      <c r="G173" s="11" t="s">
        <v>107</v>
      </c>
      <c r="H173" s="8"/>
    </row>
    <row r="174" spans="1:8" x14ac:dyDescent="0.3">
      <c r="A174" s="8" t="s">
        <v>47</v>
      </c>
      <c r="B174" s="8" t="s">
        <v>11</v>
      </c>
      <c r="C174" s="33">
        <v>43455</v>
      </c>
      <c r="D174" s="20">
        <v>0</v>
      </c>
      <c r="E174" s="8" t="s">
        <v>2</v>
      </c>
      <c r="F174" s="9">
        <v>43466</v>
      </c>
      <c r="G174" s="11" t="s">
        <v>107</v>
      </c>
      <c r="H174" s="8"/>
    </row>
    <row r="175" spans="1:8" x14ac:dyDescent="0.3">
      <c r="A175" s="8" t="s">
        <v>54</v>
      </c>
      <c r="B175" s="8" t="s">
        <v>7</v>
      </c>
      <c r="C175" s="33">
        <v>43462</v>
      </c>
      <c r="D175" s="20">
        <v>2.5000000000000001E-3</v>
      </c>
      <c r="E175" s="8" t="s">
        <v>3</v>
      </c>
      <c r="F175" s="9">
        <v>43831</v>
      </c>
      <c r="G175" s="11" t="s">
        <v>107</v>
      </c>
      <c r="H175" s="8"/>
    </row>
    <row r="176" spans="1:8" x14ac:dyDescent="0.3">
      <c r="A176" s="8" t="s">
        <v>29</v>
      </c>
      <c r="B176" s="8" t="s">
        <v>10</v>
      </c>
      <c r="C176" s="33">
        <v>43466</v>
      </c>
      <c r="D176" s="20">
        <v>2.5000000000000001E-3</v>
      </c>
      <c r="E176" s="8" t="s">
        <v>2</v>
      </c>
      <c r="F176" s="9">
        <v>43647</v>
      </c>
      <c r="G176" s="11" t="s">
        <v>107</v>
      </c>
      <c r="H176" s="8"/>
    </row>
    <row r="177" spans="1:8" x14ac:dyDescent="0.3">
      <c r="A177" s="8" t="s">
        <v>22</v>
      </c>
      <c r="B177" s="8" t="s">
        <v>23</v>
      </c>
      <c r="C177" s="33">
        <v>43488</v>
      </c>
      <c r="D177" s="20">
        <v>0</v>
      </c>
      <c r="E177" s="8" t="s">
        <v>2</v>
      </c>
      <c r="F177" s="9">
        <v>43494</v>
      </c>
      <c r="G177" s="11" t="s">
        <v>107</v>
      </c>
      <c r="H177" s="8"/>
    </row>
    <row r="178" spans="1:8" x14ac:dyDescent="0.3">
      <c r="A178" s="8" t="s">
        <v>62</v>
      </c>
      <c r="B178" s="8" t="s">
        <v>43</v>
      </c>
      <c r="C178" s="33">
        <v>43494</v>
      </c>
      <c r="D178" s="20">
        <v>0</v>
      </c>
      <c r="E178" s="8" t="s">
        <v>2</v>
      </c>
      <c r="F178" s="9">
        <v>43503</v>
      </c>
      <c r="G178" s="11" t="s">
        <v>107</v>
      </c>
      <c r="H178" s="8"/>
    </row>
    <row r="179" spans="1:8" x14ac:dyDescent="0.3">
      <c r="A179" s="8" t="s">
        <v>16</v>
      </c>
      <c r="B179" s="12" t="s">
        <v>17</v>
      </c>
      <c r="C179" s="65">
        <v>43503</v>
      </c>
      <c r="D179" s="22">
        <v>0.01</v>
      </c>
      <c r="E179" s="12" t="s">
        <v>2</v>
      </c>
      <c r="F179" s="13">
        <v>43529</v>
      </c>
      <c r="G179" s="14" t="s">
        <v>107</v>
      </c>
      <c r="H179" s="8"/>
    </row>
    <row r="180" spans="1:8" x14ac:dyDescent="0.3">
      <c r="A180" s="8" t="s">
        <v>64</v>
      </c>
      <c r="B180" s="8" t="s">
        <v>45</v>
      </c>
      <c r="C180" s="33">
        <v>43529</v>
      </c>
      <c r="D180" s="20">
        <v>0</v>
      </c>
      <c r="E180" s="8" t="s">
        <v>2</v>
      </c>
      <c r="F180" s="9">
        <v>43530</v>
      </c>
      <c r="G180" s="11" t="s">
        <v>107</v>
      </c>
      <c r="H180" s="8"/>
    </row>
    <row r="181" spans="1:8" x14ac:dyDescent="0.3">
      <c r="A181" s="8" t="s">
        <v>37</v>
      </c>
      <c r="B181" s="8" t="s">
        <v>8</v>
      </c>
      <c r="C181" s="33">
        <v>43530</v>
      </c>
      <c r="D181" s="20">
        <v>0</v>
      </c>
      <c r="E181" s="8" t="s">
        <v>2</v>
      </c>
      <c r="F181" s="9">
        <v>43549</v>
      </c>
      <c r="G181" s="11" t="s">
        <v>107</v>
      </c>
      <c r="H181" s="8"/>
    </row>
    <row r="182" spans="1:8" x14ac:dyDescent="0.3">
      <c r="A182" s="8" t="s">
        <v>54</v>
      </c>
      <c r="B182" s="8" t="s">
        <v>7</v>
      </c>
      <c r="C182" s="33">
        <v>43549</v>
      </c>
      <c r="D182" s="20">
        <v>2.5000000000000001E-3</v>
      </c>
      <c r="E182" s="8" t="s">
        <v>2</v>
      </c>
      <c r="F182" s="9">
        <v>43922</v>
      </c>
      <c r="G182" s="11" t="s">
        <v>107</v>
      </c>
      <c r="H182" s="8"/>
    </row>
    <row r="183" spans="1:8" x14ac:dyDescent="0.3">
      <c r="A183" s="8" t="s">
        <v>60</v>
      </c>
      <c r="B183" s="8" t="s">
        <v>14</v>
      </c>
      <c r="C183" s="33">
        <v>43549</v>
      </c>
      <c r="D183" s="20">
        <v>0</v>
      </c>
      <c r="E183" s="8" t="s">
        <v>2</v>
      </c>
      <c r="F183" s="9">
        <v>43556</v>
      </c>
      <c r="G183" s="11" t="s">
        <v>107</v>
      </c>
      <c r="H183" s="8"/>
    </row>
    <row r="184" spans="1:8" x14ac:dyDescent="0.3">
      <c r="A184" s="8" t="s">
        <v>24</v>
      </c>
      <c r="B184" s="8" t="s">
        <v>5</v>
      </c>
      <c r="C184" s="33">
        <v>43552</v>
      </c>
      <c r="D184" s="20">
        <v>0</v>
      </c>
      <c r="E184" s="8" t="s">
        <v>2</v>
      </c>
      <c r="F184" s="9">
        <v>43556</v>
      </c>
      <c r="G184" s="11" t="s">
        <v>107</v>
      </c>
      <c r="H184" s="8"/>
    </row>
    <row r="185" spans="1:8" x14ac:dyDescent="0.3">
      <c r="A185" s="8" t="s">
        <v>29</v>
      </c>
      <c r="B185" s="8" t="s">
        <v>10</v>
      </c>
      <c r="C185" s="33">
        <v>43556</v>
      </c>
      <c r="D185" s="20">
        <v>5.0000000000000001E-3</v>
      </c>
      <c r="E185" s="8" t="s">
        <v>3</v>
      </c>
      <c r="F185" s="9">
        <v>43923</v>
      </c>
      <c r="G185" s="11" t="s">
        <v>107</v>
      </c>
      <c r="H185" s="8"/>
    </row>
    <row r="186" spans="1:8" x14ac:dyDescent="0.3">
      <c r="A186" s="8" t="s">
        <v>49</v>
      </c>
      <c r="B186" s="8" t="s">
        <v>48</v>
      </c>
      <c r="C186" s="33">
        <v>43558</v>
      </c>
      <c r="D186" s="20">
        <v>2.5000000000000001E-2</v>
      </c>
      <c r="E186" s="8" t="s">
        <v>2</v>
      </c>
      <c r="F186" s="9">
        <v>43571</v>
      </c>
      <c r="G186" s="11" t="s">
        <v>107</v>
      </c>
      <c r="H186" s="8"/>
    </row>
    <row r="187" spans="1:8" x14ac:dyDescent="0.3">
      <c r="A187" s="8" t="s">
        <v>51</v>
      </c>
      <c r="B187" s="8" t="s">
        <v>31</v>
      </c>
      <c r="C187" s="33">
        <v>43573</v>
      </c>
      <c r="D187" s="20">
        <v>0</v>
      </c>
      <c r="E187" s="8" t="s">
        <v>2</v>
      </c>
      <c r="F187" s="9">
        <v>43601</v>
      </c>
      <c r="G187" s="11" t="s">
        <v>107</v>
      </c>
      <c r="H187" s="8"/>
    </row>
    <row r="188" spans="1:8" x14ac:dyDescent="0.3">
      <c r="A188" s="8" t="s">
        <v>60</v>
      </c>
      <c r="B188" s="8" t="s">
        <v>14</v>
      </c>
      <c r="C188" s="33">
        <v>43629</v>
      </c>
      <c r="D188" s="20">
        <v>0</v>
      </c>
      <c r="E188" s="8" t="s">
        <v>2</v>
      </c>
      <c r="F188" s="9">
        <v>43647</v>
      </c>
      <c r="G188" s="11" t="s">
        <v>107</v>
      </c>
      <c r="H188" s="8"/>
    </row>
    <row r="189" spans="1:8" x14ac:dyDescent="0.3">
      <c r="A189" s="8" t="s">
        <v>54</v>
      </c>
      <c r="B189" s="8" t="s">
        <v>7</v>
      </c>
      <c r="C189" s="33">
        <v>43635</v>
      </c>
      <c r="D189" s="20">
        <v>2.5000000000000001E-3</v>
      </c>
      <c r="E189" s="8" t="s">
        <v>2</v>
      </c>
      <c r="F189" s="9">
        <v>43922</v>
      </c>
      <c r="G189" s="11"/>
      <c r="H189" s="8"/>
    </row>
    <row r="190" spans="1:8" x14ac:dyDescent="0.3">
      <c r="A190" s="8" t="s">
        <v>24</v>
      </c>
      <c r="B190" s="8" t="s">
        <v>5</v>
      </c>
      <c r="C190" s="33">
        <v>43644</v>
      </c>
      <c r="D190" s="20">
        <v>5.0000000000000001E-3</v>
      </c>
      <c r="E190" s="8" t="s">
        <v>2</v>
      </c>
      <c r="F190" s="9">
        <v>44013</v>
      </c>
      <c r="G190" s="11" t="s">
        <v>107</v>
      </c>
      <c r="H190" s="8"/>
    </row>
    <row r="191" spans="1:8" x14ac:dyDescent="0.3">
      <c r="A191" s="8" t="s">
        <v>47</v>
      </c>
      <c r="B191" s="8" t="s">
        <v>11</v>
      </c>
      <c r="C191" s="33">
        <v>43644</v>
      </c>
      <c r="D191" s="20">
        <v>2.5000000000000001E-3</v>
      </c>
      <c r="E191" s="8" t="s">
        <v>3</v>
      </c>
      <c r="F191" s="9">
        <v>44013</v>
      </c>
      <c r="G191" s="11" t="s">
        <v>107</v>
      </c>
      <c r="H191" s="8"/>
    </row>
    <row r="192" spans="1:8" x14ac:dyDescent="0.3">
      <c r="A192" s="8" t="s">
        <v>49</v>
      </c>
      <c r="B192" s="8" t="s">
        <v>48</v>
      </c>
      <c r="C192" s="33">
        <v>43647</v>
      </c>
      <c r="D192" s="20">
        <v>2.5000000000000001E-2</v>
      </c>
      <c r="E192" s="8" t="s">
        <v>2</v>
      </c>
      <c r="F192" s="9">
        <v>43655</v>
      </c>
      <c r="G192" s="11" t="s">
        <v>107</v>
      </c>
      <c r="H192" s="8"/>
    </row>
    <row r="193" spans="1:8" x14ac:dyDescent="0.3">
      <c r="A193" s="8" t="s">
        <v>16</v>
      </c>
      <c r="B193" s="12" t="s">
        <v>17</v>
      </c>
      <c r="C193" s="65">
        <v>43655</v>
      </c>
      <c r="D193" s="22">
        <v>0.01</v>
      </c>
      <c r="E193" s="12" t="s">
        <v>2</v>
      </c>
      <c r="F193" s="13">
        <v>43657</v>
      </c>
      <c r="G193" s="14" t="s">
        <v>107</v>
      </c>
      <c r="H193" s="8"/>
    </row>
    <row r="194" spans="1:8" x14ac:dyDescent="0.3">
      <c r="A194" s="8" t="s">
        <v>56</v>
      </c>
      <c r="B194" s="8" t="s">
        <v>39</v>
      </c>
      <c r="C194" s="33">
        <v>43657</v>
      </c>
      <c r="D194" s="20">
        <v>0</v>
      </c>
      <c r="E194" s="8" t="s">
        <v>2</v>
      </c>
      <c r="F194" s="9">
        <v>43707</v>
      </c>
      <c r="G194" s="11" t="s">
        <v>107</v>
      </c>
      <c r="H194" s="8"/>
    </row>
    <row r="195" spans="1:8" x14ac:dyDescent="0.3">
      <c r="A195" s="8" t="s">
        <v>60</v>
      </c>
      <c r="B195" s="8" t="s">
        <v>14</v>
      </c>
      <c r="C195" s="33">
        <v>43732</v>
      </c>
      <c r="D195" s="20">
        <v>0</v>
      </c>
      <c r="E195" s="8" t="s">
        <v>2</v>
      </c>
      <c r="F195" s="9">
        <v>43739</v>
      </c>
      <c r="G195" s="11" t="s">
        <v>107</v>
      </c>
      <c r="H195" s="8"/>
    </row>
    <row r="196" spans="1:8" x14ac:dyDescent="0.3">
      <c r="A196" s="8" t="s">
        <v>24</v>
      </c>
      <c r="B196" s="8" t="s">
        <v>5</v>
      </c>
      <c r="C196" s="33">
        <v>43738</v>
      </c>
      <c r="D196" s="20">
        <v>5.0000000000000001E-3</v>
      </c>
      <c r="E196" s="8" t="s">
        <v>2</v>
      </c>
      <c r="F196" s="9">
        <v>44013</v>
      </c>
      <c r="G196" s="11" t="s">
        <v>107</v>
      </c>
      <c r="H196" s="8"/>
    </row>
    <row r="197" spans="1:8" x14ac:dyDescent="0.3">
      <c r="A197" s="8" t="s">
        <v>54</v>
      </c>
      <c r="B197" s="8" t="s">
        <v>7</v>
      </c>
      <c r="C197" s="33">
        <v>43738</v>
      </c>
      <c r="D197" s="20">
        <v>2.5000000000000001E-3</v>
      </c>
      <c r="E197" s="8" t="s">
        <v>2</v>
      </c>
      <c r="F197" s="9">
        <v>43831</v>
      </c>
      <c r="G197" s="11" t="s">
        <v>107</v>
      </c>
      <c r="H197" s="8"/>
    </row>
    <row r="198" spans="1:8" x14ac:dyDescent="0.3">
      <c r="A198" s="8" t="s">
        <v>49</v>
      </c>
      <c r="B198" s="8" t="s">
        <v>48</v>
      </c>
      <c r="C198" s="33">
        <v>43739</v>
      </c>
      <c r="D198" s="20">
        <v>0.02</v>
      </c>
      <c r="E198" s="8" t="s">
        <v>6</v>
      </c>
      <c r="F198" s="9">
        <v>43752</v>
      </c>
      <c r="G198" s="11" t="s">
        <v>107</v>
      </c>
      <c r="H198" s="8"/>
    </row>
    <row r="199" spans="1:8" x14ac:dyDescent="0.3">
      <c r="A199" s="8" t="s">
        <v>16</v>
      </c>
      <c r="B199" s="12" t="s">
        <v>17</v>
      </c>
      <c r="C199" s="65">
        <v>43752</v>
      </c>
      <c r="D199" s="22">
        <v>0.02</v>
      </c>
      <c r="E199" s="12" t="s">
        <v>3</v>
      </c>
      <c r="F199" s="13">
        <v>44181</v>
      </c>
      <c r="G199" s="14" t="s">
        <v>107</v>
      </c>
      <c r="H199" s="8"/>
    </row>
    <row r="200" spans="1:8" x14ac:dyDescent="0.3">
      <c r="A200" s="8" t="s">
        <v>56</v>
      </c>
      <c r="B200" s="8" t="s">
        <v>39</v>
      </c>
      <c r="C200" s="33">
        <v>43815</v>
      </c>
      <c r="D200" s="20">
        <v>0</v>
      </c>
      <c r="E200" s="8" t="s">
        <v>2</v>
      </c>
      <c r="F200" s="9">
        <v>43815</v>
      </c>
      <c r="G200" s="11" t="s">
        <v>107</v>
      </c>
      <c r="H200" s="8"/>
    </row>
    <row r="201" spans="1:8" x14ac:dyDescent="0.3">
      <c r="A201" s="8" t="s">
        <v>60</v>
      </c>
      <c r="B201" s="8" t="s">
        <v>14</v>
      </c>
      <c r="C201" s="33">
        <v>43815</v>
      </c>
      <c r="D201" s="20">
        <v>0</v>
      </c>
      <c r="E201" s="8" t="s">
        <v>2</v>
      </c>
      <c r="F201" s="9">
        <v>43831</v>
      </c>
      <c r="G201" s="11" t="s">
        <v>107</v>
      </c>
      <c r="H201" s="8"/>
    </row>
    <row r="202" spans="1:8" x14ac:dyDescent="0.3">
      <c r="A202" s="8" t="s">
        <v>47</v>
      </c>
      <c r="B202" s="8" t="s">
        <v>11</v>
      </c>
      <c r="C202" s="33">
        <v>43819</v>
      </c>
      <c r="D202" s="20">
        <v>2.5000000000000001E-3</v>
      </c>
      <c r="E202" s="8" t="s">
        <v>3</v>
      </c>
      <c r="F202" s="9">
        <v>43831</v>
      </c>
      <c r="G202" s="11" t="s">
        <v>107</v>
      </c>
      <c r="H202" s="8"/>
    </row>
    <row r="203" spans="1:8" x14ac:dyDescent="0.3">
      <c r="A203" s="8" t="s">
        <v>54</v>
      </c>
      <c r="B203" s="8" t="s">
        <v>7</v>
      </c>
      <c r="C203" s="33">
        <v>43826</v>
      </c>
      <c r="D203" s="20">
        <v>5.0000000000000001E-3</v>
      </c>
      <c r="E203" s="8" t="s">
        <v>3</v>
      </c>
      <c r="F203" s="9">
        <v>44197</v>
      </c>
      <c r="G203" s="11" t="s">
        <v>107</v>
      </c>
      <c r="H203" s="8"/>
    </row>
    <row r="204" spans="1:8" x14ac:dyDescent="0.3">
      <c r="A204" s="8" t="s">
        <v>49</v>
      </c>
      <c r="B204" s="8" t="s">
        <v>48</v>
      </c>
      <c r="C204" s="33">
        <v>43830</v>
      </c>
      <c r="D204" s="20">
        <v>0.02</v>
      </c>
      <c r="E204" s="8" t="s">
        <v>6</v>
      </c>
      <c r="F204" s="9">
        <v>43859</v>
      </c>
      <c r="G204" s="11" t="s">
        <v>107</v>
      </c>
      <c r="H204" s="8"/>
    </row>
    <row r="205" spans="1:8" x14ac:dyDescent="0.3">
      <c r="A205" s="8" t="s">
        <v>62</v>
      </c>
      <c r="B205" s="8" t="s">
        <v>43</v>
      </c>
      <c r="C205" s="33">
        <v>43831</v>
      </c>
      <c r="D205" s="20">
        <v>0</v>
      </c>
      <c r="E205" s="8" t="s">
        <v>2</v>
      </c>
      <c r="F205" s="9">
        <v>43868</v>
      </c>
      <c r="G205" s="11" t="s">
        <v>107</v>
      </c>
      <c r="H205" s="8"/>
    </row>
    <row r="206" spans="1:8" x14ac:dyDescent="0.3">
      <c r="A206" s="8" t="s">
        <v>49</v>
      </c>
      <c r="B206" s="8" t="s">
        <v>48</v>
      </c>
      <c r="C206" s="33">
        <v>43901</v>
      </c>
      <c r="D206" s="20">
        <v>0.01</v>
      </c>
      <c r="E206" s="8" t="s">
        <v>6</v>
      </c>
      <c r="F206" s="9">
        <v>43906</v>
      </c>
      <c r="G206" s="11" t="s">
        <v>107</v>
      </c>
      <c r="H206" s="8"/>
    </row>
    <row r="207" spans="1:8" x14ac:dyDescent="0.3">
      <c r="A207" s="8" t="s">
        <v>65</v>
      </c>
      <c r="B207" s="8" t="s">
        <v>46</v>
      </c>
      <c r="C207" s="33">
        <v>43903</v>
      </c>
      <c r="D207" s="20">
        <v>0.01</v>
      </c>
      <c r="E207" s="8" t="s">
        <v>6</v>
      </c>
      <c r="F207" s="9">
        <v>43903</v>
      </c>
      <c r="G207" s="11" t="s">
        <v>107</v>
      </c>
      <c r="H207" s="8"/>
    </row>
    <row r="208" spans="1:8" x14ac:dyDescent="0.3">
      <c r="A208" s="8" t="s">
        <v>61</v>
      </c>
      <c r="B208" s="8" t="s">
        <v>9</v>
      </c>
      <c r="C208" s="33">
        <v>43903</v>
      </c>
      <c r="D208" s="20">
        <v>0</v>
      </c>
      <c r="E208" s="8" t="s">
        <v>6</v>
      </c>
      <c r="F208" s="9">
        <v>43906</v>
      </c>
      <c r="G208" s="11" t="s">
        <v>107</v>
      </c>
      <c r="H208" s="8"/>
    </row>
    <row r="209" spans="1:8" x14ac:dyDescent="0.3">
      <c r="A209" s="8" t="s">
        <v>29</v>
      </c>
      <c r="B209" s="8" t="s">
        <v>10</v>
      </c>
      <c r="C209" s="33">
        <v>43908</v>
      </c>
      <c r="D209" s="20">
        <v>0</v>
      </c>
      <c r="E209" s="8" t="s">
        <v>6</v>
      </c>
      <c r="F209" s="9">
        <v>43908</v>
      </c>
      <c r="G209" s="11" t="s">
        <v>107</v>
      </c>
      <c r="H209" s="8"/>
    </row>
    <row r="210" spans="1:8" x14ac:dyDescent="0.3">
      <c r="A210" s="8" t="s">
        <v>16</v>
      </c>
      <c r="B210" s="8" t="s">
        <v>17</v>
      </c>
      <c r="C210" s="33">
        <v>43914</v>
      </c>
      <c r="D210" s="20">
        <v>0</v>
      </c>
      <c r="E210" s="8" t="s">
        <v>6</v>
      </c>
      <c r="F210" s="9">
        <v>43896</v>
      </c>
      <c r="G210" s="45" t="s">
        <v>107</v>
      </c>
      <c r="H210" s="46" t="s">
        <v>117</v>
      </c>
    </row>
    <row r="211" spans="1:8" x14ac:dyDescent="0.3">
      <c r="A211" s="8" t="s">
        <v>24</v>
      </c>
      <c r="B211" s="8" t="s">
        <v>5</v>
      </c>
      <c r="C211" s="33">
        <v>43921</v>
      </c>
      <c r="D211" s="20">
        <v>0</v>
      </c>
      <c r="E211" s="8" t="s">
        <v>6</v>
      </c>
      <c r="F211" s="9">
        <v>43922</v>
      </c>
      <c r="G211" s="11" t="s">
        <v>107</v>
      </c>
      <c r="H211" s="8"/>
    </row>
    <row r="212" spans="1:8" x14ac:dyDescent="0.3">
      <c r="A212" s="8" t="s">
        <v>47</v>
      </c>
      <c r="B212" s="8" t="s">
        <v>11</v>
      </c>
      <c r="C212" s="33">
        <v>43921</v>
      </c>
      <c r="D212" s="20">
        <v>0</v>
      </c>
      <c r="E212" s="8" t="s">
        <v>6</v>
      </c>
      <c r="F212" s="9">
        <v>43922</v>
      </c>
      <c r="G212" s="11" t="s">
        <v>107</v>
      </c>
      <c r="H212" s="8"/>
    </row>
    <row r="213" spans="1:8" x14ac:dyDescent="0.3">
      <c r="A213" s="8" t="s">
        <v>60</v>
      </c>
      <c r="B213" s="8" t="s">
        <v>14</v>
      </c>
      <c r="C213" s="33">
        <v>43921</v>
      </c>
      <c r="D213" s="20">
        <v>0</v>
      </c>
      <c r="E213" s="8" t="s">
        <v>2</v>
      </c>
      <c r="F213" s="9">
        <v>43922</v>
      </c>
      <c r="G213" s="11" t="s">
        <v>107</v>
      </c>
      <c r="H213" s="8"/>
    </row>
    <row r="214" spans="1:8" x14ac:dyDescent="0.3">
      <c r="A214" s="8" t="s">
        <v>54</v>
      </c>
      <c r="B214" s="8" t="s">
        <v>7</v>
      </c>
      <c r="C214" s="33">
        <v>43944</v>
      </c>
      <c r="D214" s="20">
        <v>5.0000000000000001E-3</v>
      </c>
      <c r="E214" s="8" t="s">
        <v>2</v>
      </c>
      <c r="F214" s="9">
        <v>43922</v>
      </c>
      <c r="G214" s="11" t="s">
        <v>107</v>
      </c>
      <c r="H214" s="8"/>
    </row>
    <row r="215" spans="1:8" x14ac:dyDescent="0.3">
      <c r="A215" s="8" t="s">
        <v>60</v>
      </c>
      <c r="B215" s="8" t="s">
        <v>14</v>
      </c>
      <c r="C215" s="33">
        <v>43944</v>
      </c>
      <c r="D215" s="20">
        <v>0</v>
      </c>
      <c r="E215" s="8" t="s">
        <v>2</v>
      </c>
      <c r="F215" s="9">
        <v>44013</v>
      </c>
      <c r="G215" s="11" t="s">
        <v>107</v>
      </c>
      <c r="H215" s="8"/>
    </row>
    <row r="216" spans="1:8" x14ac:dyDescent="0.3">
      <c r="A216" s="8" t="s">
        <v>56</v>
      </c>
      <c r="B216" s="8" t="s">
        <v>39</v>
      </c>
      <c r="C216" s="33">
        <v>44001</v>
      </c>
      <c r="D216" s="20">
        <v>0</v>
      </c>
      <c r="E216" s="8" t="s">
        <v>2</v>
      </c>
      <c r="F216" s="9">
        <v>44001</v>
      </c>
      <c r="G216" s="11" t="s">
        <v>107</v>
      </c>
      <c r="H216" s="8"/>
    </row>
    <row r="217" spans="1:8" x14ac:dyDescent="0.3">
      <c r="A217" s="8" t="s">
        <v>24</v>
      </c>
      <c r="B217" s="8" t="s">
        <v>5</v>
      </c>
      <c r="C217" s="33">
        <v>44013</v>
      </c>
      <c r="D217" s="20">
        <v>0</v>
      </c>
      <c r="E217" s="8" t="s">
        <v>2</v>
      </c>
      <c r="F217" s="9">
        <v>44013</v>
      </c>
      <c r="G217" s="11" t="s">
        <v>107</v>
      </c>
      <c r="H217" s="8"/>
    </row>
    <row r="218" spans="1:8" x14ac:dyDescent="0.3">
      <c r="A218" s="8" t="s">
        <v>60</v>
      </c>
      <c r="B218" s="8" t="s">
        <v>14</v>
      </c>
      <c r="C218" s="33">
        <v>44014</v>
      </c>
      <c r="D218" s="20">
        <v>0</v>
      </c>
      <c r="E218" s="8" t="s">
        <v>2</v>
      </c>
      <c r="F218" s="9">
        <v>44105</v>
      </c>
      <c r="G218" s="11" t="s">
        <v>107</v>
      </c>
      <c r="H218" s="8"/>
    </row>
    <row r="219" spans="1:8" x14ac:dyDescent="0.3">
      <c r="A219" s="8" t="s">
        <v>54</v>
      </c>
      <c r="B219" s="8" t="s">
        <v>7</v>
      </c>
      <c r="C219" s="33">
        <v>44015</v>
      </c>
      <c r="D219" s="20">
        <v>5.0000000000000001E-3</v>
      </c>
      <c r="E219" s="8" t="s">
        <v>2</v>
      </c>
      <c r="F219" s="9">
        <v>44013</v>
      </c>
      <c r="G219" s="11" t="s">
        <v>107</v>
      </c>
      <c r="H219" s="8"/>
    </row>
    <row r="220" spans="1:8" x14ac:dyDescent="0.3">
      <c r="A220" s="8" t="s">
        <v>60</v>
      </c>
      <c r="B220" s="8" t="s">
        <v>14</v>
      </c>
      <c r="C220" s="33">
        <v>44015</v>
      </c>
      <c r="D220" s="20">
        <v>0</v>
      </c>
      <c r="E220" s="8" t="s">
        <v>2</v>
      </c>
      <c r="F220" s="9">
        <v>44197</v>
      </c>
      <c r="G220" s="11" t="s">
        <v>107</v>
      </c>
      <c r="H220" s="8"/>
    </row>
    <row r="221" spans="1:8" x14ac:dyDescent="0.3">
      <c r="A221" s="8" t="s">
        <v>56</v>
      </c>
      <c r="B221" s="8" t="s">
        <v>39</v>
      </c>
      <c r="C221" s="33">
        <v>44053</v>
      </c>
      <c r="D221" s="20">
        <v>0</v>
      </c>
      <c r="E221" s="8" t="s">
        <v>2</v>
      </c>
      <c r="F221" s="9">
        <v>44053</v>
      </c>
      <c r="G221" s="11" t="s">
        <v>107</v>
      </c>
      <c r="H221" s="8"/>
    </row>
    <row r="222" spans="1:8" x14ac:dyDescent="0.3">
      <c r="A222" s="8" t="s">
        <v>60</v>
      </c>
      <c r="B222" s="8" t="s">
        <v>14</v>
      </c>
      <c r="C222" s="33">
        <v>44099</v>
      </c>
      <c r="D222" s="20">
        <v>0</v>
      </c>
      <c r="E222" s="8" t="s">
        <v>2</v>
      </c>
      <c r="F222" s="9">
        <v>44287</v>
      </c>
      <c r="G222" s="11" t="s">
        <v>107</v>
      </c>
      <c r="H222" s="8"/>
    </row>
    <row r="223" spans="1:8" x14ac:dyDescent="0.3">
      <c r="A223" s="8" t="s">
        <v>24</v>
      </c>
      <c r="B223" s="8" t="s">
        <v>5</v>
      </c>
      <c r="C223" s="33">
        <v>44104</v>
      </c>
      <c r="D223" s="20">
        <v>0</v>
      </c>
      <c r="E223" s="8" t="s">
        <v>2</v>
      </c>
      <c r="F223" s="9">
        <v>44105</v>
      </c>
      <c r="G223" s="11" t="s">
        <v>107</v>
      </c>
      <c r="H223" s="8"/>
    </row>
    <row r="224" spans="1:8" x14ac:dyDescent="0.3">
      <c r="A224" s="12" t="s">
        <v>27</v>
      </c>
      <c r="B224" s="12" t="s">
        <v>28</v>
      </c>
      <c r="C224" s="65">
        <v>44104</v>
      </c>
      <c r="D224" s="22">
        <v>0</v>
      </c>
      <c r="E224" s="12" t="s">
        <v>4</v>
      </c>
      <c r="F224" s="13">
        <v>44104</v>
      </c>
      <c r="G224" s="14" t="s">
        <v>107</v>
      </c>
      <c r="H224" s="12"/>
    </row>
    <row r="225" spans="1:8" x14ac:dyDescent="0.3">
      <c r="A225" s="8" t="s">
        <v>54</v>
      </c>
      <c r="B225" s="8" t="s">
        <v>7</v>
      </c>
      <c r="C225" s="33">
        <v>44109</v>
      </c>
      <c r="D225" s="20">
        <v>5.0000000000000001E-3</v>
      </c>
      <c r="E225" s="8" t="s">
        <v>2</v>
      </c>
      <c r="F225" s="9">
        <v>44105</v>
      </c>
      <c r="G225" s="11" t="s">
        <v>107</v>
      </c>
      <c r="H225" s="8"/>
    </row>
    <row r="226" spans="1:8" x14ac:dyDescent="0.3">
      <c r="A226" s="8" t="s">
        <v>58</v>
      </c>
      <c r="B226" s="8" t="s">
        <v>41</v>
      </c>
      <c r="C226" s="33">
        <v>44166</v>
      </c>
      <c r="D226" s="20">
        <v>0</v>
      </c>
      <c r="E226" s="8" t="s">
        <v>2</v>
      </c>
      <c r="F226" s="9">
        <v>44562</v>
      </c>
      <c r="G226" s="11" t="s">
        <v>107</v>
      </c>
      <c r="H226" s="8"/>
    </row>
    <row r="227" spans="1:8" x14ac:dyDescent="0.3">
      <c r="A227" s="8" t="s">
        <v>56</v>
      </c>
      <c r="B227" s="8" t="s">
        <v>39</v>
      </c>
      <c r="C227" s="33">
        <v>44183</v>
      </c>
      <c r="D227" s="20">
        <v>0</v>
      </c>
      <c r="E227" s="8" t="s">
        <v>2</v>
      </c>
      <c r="F227" s="9">
        <v>44183</v>
      </c>
      <c r="G227" s="11" t="s">
        <v>107</v>
      </c>
      <c r="H227" s="8"/>
    </row>
    <row r="228" spans="1:8" x14ac:dyDescent="0.3">
      <c r="A228" s="8" t="s">
        <v>60</v>
      </c>
      <c r="B228" s="8" t="s">
        <v>14</v>
      </c>
      <c r="C228" s="33">
        <v>44186</v>
      </c>
      <c r="D228" s="20">
        <v>0</v>
      </c>
      <c r="E228" s="8" t="s">
        <v>2</v>
      </c>
      <c r="F228" s="9">
        <v>44197</v>
      </c>
      <c r="G228" s="11" t="s">
        <v>107</v>
      </c>
      <c r="H228" s="8"/>
    </row>
    <row r="229" spans="1:8" x14ac:dyDescent="0.3">
      <c r="A229" s="8" t="s">
        <v>24</v>
      </c>
      <c r="B229" s="8" t="s">
        <v>5</v>
      </c>
      <c r="C229" s="33">
        <v>44188</v>
      </c>
      <c r="D229" s="20">
        <v>0</v>
      </c>
      <c r="E229" s="8" t="s">
        <v>2</v>
      </c>
      <c r="F229" s="9">
        <v>43831</v>
      </c>
      <c r="G229" s="11" t="s">
        <v>107</v>
      </c>
      <c r="H229" s="8"/>
    </row>
    <row r="230" spans="1:8" x14ac:dyDescent="0.3">
      <c r="A230" s="8" t="s">
        <v>54</v>
      </c>
      <c r="B230" s="8" t="s">
        <v>7</v>
      </c>
      <c r="C230" s="33">
        <v>44194</v>
      </c>
      <c r="D230" s="20">
        <v>5.0000000000000001E-3</v>
      </c>
      <c r="E230" s="8" t="s">
        <v>2</v>
      </c>
      <c r="F230" s="9">
        <v>44197</v>
      </c>
      <c r="G230" s="11" t="s">
        <v>107</v>
      </c>
      <c r="H230" s="8"/>
    </row>
    <row r="231" spans="1:8" x14ac:dyDescent="0.3">
      <c r="A231" s="8" t="s">
        <v>56</v>
      </c>
      <c r="B231" s="8" t="s">
        <v>39</v>
      </c>
      <c r="C231" s="33">
        <v>44274</v>
      </c>
      <c r="D231" s="20">
        <v>0</v>
      </c>
      <c r="E231" s="8" t="s">
        <v>2</v>
      </c>
      <c r="F231" s="9">
        <v>44274</v>
      </c>
      <c r="G231" s="11" t="s">
        <v>107</v>
      </c>
      <c r="H231" s="8"/>
    </row>
    <row r="232" spans="1:8" x14ac:dyDescent="0.3">
      <c r="A232" s="8" t="s">
        <v>60</v>
      </c>
      <c r="B232" s="8" t="s">
        <v>14</v>
      </c>
      <c r="C232" s="33">
        <v>44279</v>
      </c>
      <c r="D232" s="20">
        <v>0</v>
      </c>
      <c r="E232" s="8" t="s">
        <v>2</v>
      </c>
      <c r="F232" s="9">
        <v>44287</v>
      </c>
      <c r="G232" s="11" t="s">
        <v>107</v>
      </c>
      <c r="H232" s="8"/>
    </row>
    <row r="233" spans="1:8" x14ac:dyDescent="0.3">
      <c r="A233" s="8" t="s">
        <v>54</v>
      </c>
      <c r="B233" s="8" t="s">
        <v>7</v>
      </c>
      <c r="C233" s="33">
        <v>44292</v>
      </c>
      <c r="D233" s="20">
        <v>5.0000000000000001E-3</v>
      </c>
      <c r="E233" s="8" t="s">
        <v>2</v>
      </c>
      <c r="F233" s="9">
        <v>44287</v>
      </c>
      <c r="G233" s="11" t="s">
        <v>107</v>
      </c>
      <c r="H233" s="8"/>
    </row>
    <row r="234" spans="1:8" x14ac:dyDescent="0.3">
      <c r="A234" s="8" t="s">
        <v>65</v>
      </c>
      <c r="B234" s="8" t="s">
        <v>46</v>
      </c>
      <c r="C234" s="33">
        <v>44364</v>
      </c>
      <c r="D234" s="20">
        <v>1.4999999999999999E-2</v>
      </c>
      <c r="E234" s="8" t="s">
        <v>3</v>
      </c>
      <c r="F234" s="9">
        <v>44742</v>
      </c>
      <c r="G234" s="11" t="s">
        <v>107</v>
      </c>
      <c r="H234" s="8"/>
    </row>
    <row r="235" spans="1:8" x14ac:dyDescent="0.3">
      <c r="A235" s="8" t="s">
        <v>56</v>
      </c>
      <c r="B235" s="8" t="s">
        <v>39</v>
      </c>
      <c r="C235" s="33">
        <v>44372</v>
      </c>
      <c r="D235" s="20">
        <v>0</v>
      </c>
      <c r="E235" s="8" t="s">
        <v>2</v>
      </c>
      <c r="F235" s="9">
        <v>44372</v>
      </c>
      <c r="G235" s="11" t="s">
        <v>107</v>
      </c>
      <c r="H235" s="8"/>
    </row>
    <row r="236" spans="1:8" x14ac:dyDescent="0.3">
      <c r="A236" s="8" t="s">
        <v>54</v>
      </c>
      <c r="B236" s="8" t="s">
        <v>7</v>
      </c>
      <c r="C236" s="33">
        <v>44379</v>
      </c>
      <c r="D236" s="20">
        <v>5.0000000000000001E-3</v>
      </c>
      <c r="E236" s="8" t="s">
        <v>2</v>
      </c>
      <c r="F236" s="9">
        <v>44378</v>
      </c>
      <c r="G236" s="11" t="s">
        <v>107</v>
      </c>
      <c r="H236" s="8"/>
    </row>
    <row r="237" spans="1:8" x14ac:dyDescent="0.3">
      <c r="A237" s="8" t="s">
        <v>49</v>
      </c>
      <c r="B237" s="8" t="s">
        <v>48</v>
      </c>
      <c r="C237" s="33">
        <v>44413</v>
      </c>
      <c r="D237" s="20">
        <v>0.01</v>
      </c>
      <c r="E237" s="8" t="s">
        <v>2</v>
      </c>
      <c r="F237" s="9">
        <v>44413</v>
      </c>
      <c r="G237" s="11" t="s">
        <v>107</v>
      </c>
      <c r="H237" s="8"/>
    </row>
    <row r="238" spans="1:8" x14ac:dyDescent="0.3">
      <c r="A238" s="8" t="s">
        <v>60</v>
      </c>
      <c r="B238" s="8" t="s">
        <v>14</v>
      </c>
      <c r="C238" s="33">
        <v>44467</v>
      </c>
      <c r="D238" s="20">
        <v>0</v>
      </c>
      <c r="E238" s="8" t="s">
        <v>2</v>
      </c>
      <c r="F238" s="9">
        <v>44470</v>
      </c>
      <c r="G238" s="11" t="s">
        <v>107</v>
      </c>
      <c r="H238" s="8"/>
    </row>
    <row r="239" spans="1:8" x14ac:dyDescent="0.3">
      <c r="A239" s="8" t="s">
        <v>61</v>
      </c>
      <c r="B239" s="8" t="s">
        <v>9</v>
      </c>
      <c r="C239" s="33">
        <v>44468</v>
      </c>
      <c r="D239" s="20">
        <v>0.01</v>
      </c>
      <c r="E239" s="8" t="s">
        <v>3</v>
      </c>
      <c r="F239" s="9">
        <v>44833</v>
      </c>
      <c r="G239" s="11" t="s">
        <v>107</v>
      </c>
      <c r="H239" s="8"/>
    </row>
    <row r="240" spans="1:8" x14ac:dyDescent="0.3">
      <c r="A240" s="8" t="s">
        <v>22</v>
      </c>
      <c r="B240" s="8" t="s">
        <v>23</v>
      </c>
      <c r="C240" s="33">
        <v>44531</v>
      </c>
      <c r="D240" s="20">
        <v>0.01</v>
      </c>
      <c r="E240" s="8" t="s">
        <v>3</v>
      </c>
      <c r="F240" s="9">
        <v>44927</v>
      </c>
      <c r="G240" s="11" t="s">
        <v>107</v>
      </c>
      <c r="H240" s="8"/>
    </row>
    <row r="241" spans="1:8" x14ac:dyDescent="0.3">
      <c r="A241" s="8" t="s">
        <v>16</v>
      </c>
      <c r="B241" s="8" t="s">
        <v>17</v>
      </c>
      <c r="C241" s="33">
        <v>44543</v>
      </c>
      <c r="D241" s="20">
        <v>0.01</v>
      </c>
      <c r="E241" s="8" t="s">
        <v>3</v>
      </c>
      <c r="F241" s="9">
        <v>44908</v>
      </c>
      <c r="G241" s="45" t="s">
        <v>107</v>
      </c>
      <c r="H241" s="8"/>
    </row>
    <row r="242" spans="1:8" x14ac:dyDescent="0.3">
      <c r="A242" s="8" t="s">
        <v>47</v>
      </c>
      <c r="B242" s="8" t="s">
        <v>11</v>
      </c>
      <c r="C242" s="33">
        <v>44592</v>
      </c>
      <c r="D242" s="20">
        <v>7.4999999999999997E-3</v>
      </c>
      <c r="E242" s="8" t="s">
        <v>3</v>
      </c>
      <c r="F242" s="9">
        <v>44958</v>
      </c>
      <c r="G242" s="11" t="s">
        <v>107</v>
      </c>
      <c r="H242" s="8"/>
    </row>
    <row r="243" spans="1:8" x14ac:dyDescent="0.3">
      <c r="A243" s="8" t="s">
        <v>65</v>
      </c>
      <c r="B243" s="8" t="s">
        <v>46</v>
      </c>
      <c r="C243" s="33">
        <v>44613</v>
      </c>
      <c r="D243" s="20">
        <v>2.5000000000000001E-2</v>
      </c>
      <c r="E243" s="8" t="s">
        <v>3</v>
      </c>
      <c r="F243" s="9">
        <v>45016</v>
      </c>
      <c r="G243" s="11" t="s">
        <v>107</v>
      </c>
      <c r="H243" s="8"/>
    </row>
    <row r="244" spans="1:8" x14ac:dyDescent="0.3">
      <c r="A244" s="8" t="s">
        <v>29</v>
      </c>
      <c r="B244" s="8" t="s">
        <v>10</v>
      </c>
      <c r="C244" s="33">
        <v>44644</v>
      </c>
      <c r="D244" s="20">
        <v>5.0000000000000001E-3</v>
      </c>
      <c r="E244" s="8" t="s">
        <v>3</v>
      </c>
      <c r="F244" s="9">
        <v>45023</v>
      </c>
      <c r="G244" s="11" t="s">
        <v>107</v>
      </c>
      <c r="H244" s="8"/>
    </row>
    <row r="245" spans="1:8" x14ac:dyDescent="0.3">
      <c r="A245" s="8" t="s">
        <v>60</v>
      </c>
      <c r="B245" s="8" t="s">
        <v>14</v>
      </c>
      <c r="C245" s="33">
        <v>44650</v>
      </c>
      <c r="D245" s="20">
        <v>0</v>
      </c>
      <c r="E245" s="8" t="s">
        <v>2</v>
      </c>
      <c r="F245" s="9">
        <v>44652</v>
      </c>
      <c r="G245" s="11" t="s">
        <v>107</v>
      </c>
      <c r="H245" s="8"/>
    </row>
    <row r="246" spans="1:8" x14ac:dyDescent="0.3">
      <c r="A246" s="8" t="s">
        <v>54</v>
      </c>
      <c r="B246" s="8" t="s">
        <v>7</v>
      </c>
      <c r="C246" s="33">
        <v>44651</v>
      </c>
      <c r="D246" s="20">
        <v>5.0000000000000001E-3</v>
      </c>
      <c r="E246" s="8" t="s">
        <v>2</v>
      </c>
      <c r="F246" s="9">
        <v>44652</v>
      </c>
      <c r="G246" s="11" t="s">
        <v>107</v>
      </c>
      <c r="H246" s="8"/>
    </row>
    <row r="247" spans="1:8" x14ac:dyDescent="0.3">
      <c r="A247" s="8" t="s">
        <v>37</v>
      </c>
      <c r="B247" s="8" t="s">
        <v>8</v>
      </c>
      <c r="C247" s="33">
        <v>44706</v>
      </c>
      <c r="D247" s="20">
        <v>0.01</v>
      </c>
      <c r="E247" s="8" t="s">
        <v>3</v>
      </c>
      <c r="F247" s="9">
        <v>45071</v>
      </c>
      <c r="G247" s="11" t="s">
        <v>107</v>
      </c>
      <c r="H247" s="8"/>
    </row>
    <row r="248" spans="1:8" x14ac:dyDescent="0.3">
      <c r="A248" s="8" t="s">
        <v>61</v>
      </c>
      <c r="B248" s="8" t="s">
        <v>9</v>
      </c>
      <c r="C248" s="33">
        <v>44734</v>
      </c>
      <c r="D248" s="20">
        <v>0.02</v>
      </c>
      <c r="E248" s="8" t="s">
        <v>3</v>
      </c>
      <c r="F248" s="9">
        <v>45107</v>
      </c>
      <c r="G248" s="11" t="s">
        <v>107</v>
      </c>
      <c r="H248" s="8"/>
    </row>
    <row r="249" spans="1:8" x14ac:dyDescent="0.3">
      <c r="A249" s="8" t="s">
        <v>60</v>
      </c>
      <c r="B249" s="8" t="s">
        <v>14</v>
      </c>
      <c r="C249" s="33">
        <v>44741</v>
      </c>
      <c r="D249" s="20">
        <v>0</v>
      </c>
      <c r="E249" s="8" t="s">
        <v>2</v>
      </c>
      <c r="F249" s="9">
        <v>44805</v>
      </c>
      <c r="G249" s="11" t="s">
        <v>107</v>
      </c>
      <c r="H249" s="8"/>
    </row>
    <row r="250" spans="1:8" x14ac:dyDescent="0.3">
      <c r="A250" s="8" t="s">
        <v>54</v>
      </c>
      <c r="B250" s="8" t="s">
        <v>7</v>
      </c>
      <c r="C250" s="33">
        <v>44742</v>
      </c>
      <c r="D250" s="20">
        <v>5.0000000000000001E-3</v>
      </c>
      <c r="E250" s="8" t="s">
        <v>2</v>
      </c>
      <c r="F250" s="9">
        <v>44743</v>
      </c>
      <c r="G250" s="11" t="s">
        <v>107</v>
      </c>
      <c r="H250" s="8"/>
    </row>
    <row r="251" spans="1:8" x14ac:dyDescent="0.3">
      <c r="A251" s="8" t="s">
        <v>16</v>
      </c>
      <c r="B251" s="8" t="s">
        <v>17</v>
      </c>
      <c r="C251" s="33">
        <v>44747</v>
      </c>
      <c r="D251" s="20">
        <v>0.02</v>
      </c>
      <c r="E251" s="8" t="s">
        <v>3</v>
      </c>
      <c r="F251" s="9">
        <v>45112</v>
      </c>
      <c r="G251" s="45" t="s">
        <v>107</v>
      </c>
      <c r="H251" s="8"/>
    </row>
    <row r="252" spans="1:8" x14ac:dyDescent="0.3">
      <c r="A252" s="8" t="s">
        <v>29</v>
      </c>
      <c r="B252" s="8" t="s">
        <v>10</v>
      </c>
      <c r="C252" s="33">
        <v>44819</v>
      </c>
      <c r="D252" s="23">
        <v>0.01</v>
      </c>
      <c r="E252" s="8" t="s">
        <v>3</v>
      </c>
      <c r="F252" s="9">
        <v>45293</v>
      </c>
      <c r="G252" s="10" t="s">
        <v>107</v>
      </c>
      <c r="H252" s="8"/>
    </row>
    <row r="253" spans="1:8" x14ac:dyDescent="0.3">
      <c r="A253" s="8" t="s">
        <v>54</v>
      </c>
      <c r="B253" s="8" t="s">
        <v>7</v>
      </c>
      <c r="C253" s="33">
        <v>44834</v>
      </c>
      <c r="D253" s="20">
        <v>5.0000000000000001E-3</v>
      </c>
      <c r="E253" s="8" t="s">
        <v>2</v>
      </c>
      <c r="F253" s="9">
        <v>44835</v>
      </c>
      <c r="G253" s="11" t="s">
        <v>107</v>
      </c>
      <c r="H253" s="8"/>
    </row>
    <row r="254" spans="1:8" x14ac:dyDescent="0.3">
      <c r="A254" s="8" t="s">
        <v>60</v>
      </c>
      <c r="B254" s="8" t="s">
        <v>14</v>
      </c>
      <c r="C254" s="33">
        <v>44834</v>
      </c>
      <c r="D254" s="20">
        <v>0</v>
      </c>
      <c r="E254" s="8" t="s">
        <v>2</v>
      </c>
      <c r="F254" s="9">
        <v>44835</v>
      </c>
      <c r="G254" s="11" t="s">
        <v>107</v>
      </c>
      <c r="H254" s="8"/>
    </row>
    <row r="255" spans="1:8" x14ac:dyDescent="0.3">
      <c r="A255" s="8" t="s">
        <v>60</v>
      </c>
      <c r="B255" s="8" t="s">
        <v>14</v>
      </c>
      <c r="C255" s="33">
        <v>44909</v>
      </c>
      <c r="D255" s="20">
        <v>0</v>
      </c>
      <c r="E255" s="8" t="s">
        <v>2</v>
      </c>
      <c r="F255" s="9">
        <v>44927</v>
      </c>
      <c r="G255" s="11" t="s">
        <v>107</v>
      </c>
      <c r="H255" s="8"/>
    </row>
    <row r="256" spans="1:8" x14ac:dyDescent="0.3">
      <c r="A256" s="8" t="s">
        <v>22</v>
      </c>
      <c r="B256" s="8" t="s">
        <v>23</v>
      </c>
      <c r="C256" s="33">
        <v>44916</v>
      </c>
      <c r="D256" s="20">
        <v>0.01</v>
      </c>
      <c r="E256" s="8" t="s">
        <v>2</v>
      </c>
      <c r="F256" s="9">
        <v>44927</v>
      </c>
      <c r="G256" s="11" t="s">
        <v>107</v>
      </c>
      <c r="H256" s="8"/>
    </row>
    <row r="257" spans="1:8" x14ac:dyDescent="0.3">
      <c r="A257" s="60" t="s">
        <v>49</v>
      </c>
      <c r="B257" s="60" t="s">
        <v>48</v>
      </c>
      <c r="C257" s="33">
        <v>44965</v>
      </c>
      <c r="D257" s="63">
        <v>0.01</v>
      </c>
      <c r="E257" s="60" t="s">
        <v>2</v>
      </c>
      <c r="F257" s="27">
        <v>44965</v>
      </c>
      <c r="G257" s="62" t="s">
        <v>123</v>
      </c>
    </row>
    <row r="258" spans="1:8" x14ac:dyDescent="0.3">
      <c r="A258" s="8" t="s">
        <v>62</v>
      </c>
      <c r="B258" s="8" t="s">
        <v>43</v>
      </c>
      <c r="C258" s="33">
        <v>44978</v>
      </c>
      <c r="D258" s="20">
        <v>0</v>
      </c>
      <c r="E258" s="8" t="s">
        <v>2</v>
      </c>
      <c r="F258" s="9">
        <v>44978</v>
      </c>
      <c r="G258" s="11" t="s">
        <v>107</v>
      </c>
      <c r="H258" s="8"/>
    </row>
    <row r="259" spans="1:8" x14ac:dyDescent="0.3">
      <c r="A259" s="8" t="s">
        <v>54</v>
      </c>
      <c r="B259" s="8" t="s">
        <v>7</v>
      </c>
      <c r="C259" s="33">
        <v>45016</v>
      </c>
      <c r="D259" s="20">
        <v>5.0000000000000001E-3</v>
      </c>
      <c r="E259" s="8" t="s">
        <v>2</v>
      </c>
      <c r="F259" s="9">
        <v>44930</v>
      </c>
      <c r="G259" s="11" t="s">
        <v>107</v>
      </c>
      <c r="H259" s="8"/>
    </row>
    <row r="260" spans="1:8" ht="16.5" customHeight="1" x14ac:dyDescent="0.3">
      <c r="A260" s="8" t="s">
        <v>60</v>
      </c>
      <c r="B260" s="8" t="s">
        <v>14</v>
      </c>
      <c r="C260" s="33">
        <v>45016</v>
      </c>
      <c r="D260" s="20">
        <v>0</v>
      </c>
      <c r="E260" s="8" t="s">
        <v>2</v>
      </c>
      <c r="F260" s="9">
        <v>44930</v>
      </c>
      <c r="G260" s="11" t="s">
        <v>107</v>
      </c>
      <c r="H260" s="8"/>
    </row>
    <row r="261" spans="1:8" x14ac:dyDescent="0.3">
      <c r="A261" s="15" t="s">
        <v>53</v>
      </c>
      <c r="B261" s="15" t="s">
        <v>35</v>
      </c>
      <c r="C261" s="17">
        <v>45071</v>
      </c>
      <c r="D261" s="25">
        <v>0.01</v>
      </c>
      <c r="E261" s="15" t="s">
        <v>3</v>
      </c>
      <c r="F261" s="16">
        <v>45413</v>
      </c>
      <c r="G261" s="26" t="s">
        <v>107</v>
      </c>
      <c r="H261" s="15"/>
    </row>
    <row r="262" spans="1:8" x14ac:dyDescent="0.3">
      <c r="A262" s="8" t="s">
        <v>37</v>
      </c>
      <c r="B262" s="8" t="s">
        <v>8</v>
      </c>
      <c r="C262" s="33">
        <v>45077</v>
      </c>
      <c r="D262" s="20">
        <v>0.02</v>
      </c>
      <c r="E262" s="8" t="s">
        <v>3</v>
      </c>
      <c r="F262" s="9">
        <v>45443</v>
      </c>
      <c r="G262" s="11" t="s">
        <v>107</v>
      </c>
      <c r="H262" s="8"/>
    </row>
    <row r="263" spans="1:8" x14ac:dyDescent="0.3">
      <c r="A263" s="15" t="s">
        <v>60</v>
      </c>
      <c r="B263" s="15" t="s">
        <v>14</v>
      </c>
      <c r="C263" s="17" t="s">
        <v>67</v>
      </c>
      <c r="D263" s="25">
        <v>0</v>
      </c>
      <c r="E263" s="15" t="s">
        <v>2</v>
      </c>
      <c r="F263" s="16">
        <v>44933</v>
      </c>
      <c r="G263" s="19" t="s">
        <v>107</v>
      </c>
      <c r="H263" s="15"/>
    </row>
    <row r="264" spans="1:8" x14ac:dyDescent="0.3">
      <c r="A264" s="15" t="s">
        <v>54</v>
      </c>
      <c r="B264" s="15" t="s">
        <v>7</v>
      </c>
      <c r="C264" s="17" t="s">
        <v>66</v>
      </c>
      <c r="D264" s="24">
        <v>5.0000000000000001E-3</v>
      </c>
      <c r="E264" s="15" t="s">
        <v>2</v>
      </c>
      <c r="F264" s="17">
        <v>44933</v>
      </c>
      <c r="G264" s="18" t="s">
        <v>107</v>
      </c>
      <c r="H264" s="15"/>
    </row>
    <row r="265" spans="1:8" x14ac:dyDescent="0.3">
      <c r="A265" s="15" t="s">
        <v>60</v>
      </c>
      <c r="B265" s="15" t="s">
        <v>14</v>
      </c>
      <c r="C265" s="17" t="s">
        <v>68</v>
      </c>
      <c r="D265" s="25">
        <v>0</v>
      </c>
      <c r="E265" s="15" t="s">
        <v>2</v>
      </c>
      <c r="F265" s="16">
        <v>44936</v>
      </c>
      <c r="G265" s="19" t="s">
        <v>107</v>
      </c>
      <c r="H265" s="15"/>
    </row>
    <row r="266" spans="1:8" x14ac:dyDescent="0.3">
      <c r="A266" s="60" t="s">
        <v>24</v>
      </c>
      <c r="B266" s="60" t="s">
        <v>5</v>
      </c>
      <c r="C266" s="33">
        <v>45200</v>
      </c>
      <c r="D266" s="61">
        <v>5.0000000000000001E-3</v>
      </c>
      <c r="E266" s="60" t="s">
        <v>3</v>
      </c>
      <c r="F266" s="33">
        <v>45383</v>
      </c>
      <c r="G266" s="62" t="s">
        <v>122</v>
      </c>
    </row>
    <row r="267" spans="1:8" x14ac:dyDescent="0.3">
      <c r="A267" s="60" t="s">
        <v>24</v>
      </c>
      <c r="B267" s="60" t="s">
        <v>5</v>
      </c>
      <c r="C267" s="33">
        <v>45200</v>
      </c>
      <c r="D267" s="61">
        <v>0.01</v>
      </c>
      <c r="E267" s="60" t="s">
        <v>3</v>
      </c>
      <c r="F267" s="33">
        <v>45566</v>
      </c>
      <c r="G267" s="62" t="s">
        <v>122</v>
      </c>
    </row>
    <row r="268" spans="1:8" x14ac:dyDescent="0.3">
      <c r="A268" s="53" t="s">
        <v>119</v>
      </c>
      <c r="B268" s="53" t="s">
        <v>118</v>
      </c>
      <c r="C268" s="67">
        <v>45260</v>
      </c>
      <c r="D268" s="58">
        <v>5.0000000000000001E-3</v>
      </c>
      <c r="E268" s="56"/>
      <c r="F268" s="57">
        <v>45260</v>
      </c>
      <c r="G268" s="42" t="s">
        <v>120</v>
      </c>
      <c r="H268" s="42" t="s">
        <v>121</v>
      </c>
    </row>
    <row r="269" spans="1:8" x14ac:dyDescent="0.3">
      <c r="A269" s="53" t="s">
        <v>119</v>
      </c>
      <c r="B269" s="53" t="s">
        <v>118</v>
      </c>
      <c r="C269" s="67">
        <v>45445</v>
      </c>
      <c r="D269" s="59">
        <v>0.01</v>
      </c>
      <c r="E269" s="56"/>
      <c r="F269" s="57">
        <v>45445</v>
      </c>
      <c r="G269" s="42" t="s">
        <v>120</v>
      </c>
      <c r="H269" s="42" t="s">
        <v>121</v>
      </c>
    </row>
    <row r="270" spans="1:8" x14ac:dyDescent="0.3">
      <c r="A270" s="64" t="s">
        <v>124</v>
      </c>
      <c r="B270" s="64" t="s">
        <v>74</v>
      </c>
      <c r="C270" s="33"/>
      <c r="F270" s="33"/>
    </row>
    <row r="271" spans="1:8" x14ac:dyDescent="0.3">
      <c r="C271" s="27"/>
      <c r="F271" s="33"/>
    </row>
    <row r="272" spans="1:8" x14ac:dyDescent="0.3">
      <c r="C272" s="27"/>
      <c r="F272" s="33"/>
    </row>
    <row r="273" spans="3:6" x14ac:dyDescent="0.3">
      <c r="C273" s="27"/>
      <c r="F273" s="33"/>
    </row>
    <row r="274" spans="3:6" x14ac:dyDescent="0.3">
      <c r="C274" s="27"/>
      <c r="F274" s="33"/>
    </row>
    <row r="275" spans="3:6" x14ac:dyDescent="0.3">
      <c r="C275" s="27"/>
      <c r="F275" s="33"/>
    </row>
    <row r="276" spans="3:6" x14ac:dyDescent="0.3">
      <c r="C276" s="27"/>
      <c r="F276" s="33"/>
    </row>
    <row r="277" spans="3:6" x14ac:dyDescent="0.3">
      <c r="C277" s="27"/>
      <c r="F277" s="33"/>
    </row>
    <row r="278" spans="3:6" x14ac:dyDescent="0.3">
      <c r="C278" s="27"/>
      <c r="F278" s="33"/>
    </row>
    <row r="279" spans="3:6" x14ac:dyDescent="0.3">
      <c r="C279" s="27"/>
      <c r="F279" s="33"/>
    </row>
    <row r="280" spans="3:6" x14ac:dyDescent="0.3">
      <c r="C280" s="27"/>
      <c r="F280" s="33"/>
    </row>
    <row r="281" spans="3:6" x14ac:dyDescent="0.3">
      <c r="C281" s="27"/>
      <c r="F281" s="33"/>
    </row>
    <row r="282" spans="3:6" x14ac:dyDescent="0.3">
      <c r="C282" s="27"/>
      <c r="F282" s="33"/>
    </row>
    <row r="283" spans="3:6" x14ac:dyDescent="0.3">
      <c r="C283" s="27"/>
      <c r="F283" s="33"/>
    </row>
    <row r="284" spans="3:6" x14ac:dyDescent="0.3">
      <c r="C284" s="27"/>
      <c r="F284" s="33"/>
    </row>
    <row r="285" spans="3:6" x14ac:dyDescent="0.3">
      <c r="C285" s="27"/>
      <c r="F285" s="33"/>
    </row>
    <row r="286" spans="3:6" x14ac:dyDescent="0.3">
      <c r="C286" s="27"/>
      <c r="F286" s="33"/>
    </row>
    <row r="287" spans="3:6" x14ac:dyDescent="0.3">
      <c r="C287" s="27"/>
      <c r="F287" s="33"/>
    </row>
    <row r="288" spans="3:6" x14ac:dyDescent="0.3">
      <c r="C288" s="27"/>
      <c r="F288" s="33"/>
    </row>
    <row r="289" spans="3:6" x14ac:dyDescent="0.3">
      <c r="C289" s="27"/>
      <c r="F289" s="33"/>
    </row>
    <row r="290" spans="3:6" x14ac:dyDescent="0.3">
      <c r="C290" s="27"/>
      <c r="F290" s="33"/>
    </row>
    <row r="291" spans="3:6" x14ac:dyDescent="0.3">
      <c r="C291" s="27"/>
      <c r="F291" s="33"/>
    </row>
    <row r="292" spans="3:6" x14ac:dyDescent="0.3">
      <c r="C292" s="27"/>
      <c r="F292" s="33"/>
    </row>
    <row r="293" spans="3:6" x14ac:dyDescent="0.3">
      <c r="C293" s="27"/>
      <c r="F293" s="33"/>
    </row>
    <row r="294" spans="3:6" x14ac:dyDescent="0.3">
      <c r="C294" s="27"/>
      <c r="F294" s="33"/>
    </row>
    <row r="295" spans="3:6" x14ac:dyDescent="0.3">
      <c r="C295" s="27"/>
      <c r="F295" s="33"/>
    </row>
    <row r="296" spans="3:6" x14ac:dyDescent="0.3">
      <c r="C296" s="27"/>
      <c r="F296" s="33"/>
    </row>
    <row r="297" spans="3:6" x14ac:dyDescent="0.3">
      <c r="C297" s="27"/>
      <c r="F297" s="33"/>
    </row>
    <row r="298" spans="3:6" x14ac:dyDescent="0.3">
      <c r="C298" s="27"/>
      <c r="F298" s="33"/>
    </row>
    <row r="299" spans="3:6" x14ac:dyDescent="0.3">
      <c r="C299" s="27"/>
      <c r="F299" s="33"/>
    </row>
    <row r="300" spans="3:6" x14ac:dyDescent="0.3">
      <c r="C300" s="27"/>
      <c r="F300" s="33"/>
    </row>
    <row r="301" spans="3:6" x14ac:dyDescent="0.3">
      <c r="C301" s="27"/>
      <c r="F301" s="33"/>
    </row>
    <row r="302" spans="3:6" x14ac:dyDescent="0.3">
      <c r="C302" s="27"/>
      <c r="F302" s="33"/>
    </row>
    <row r="303" spans="3:6" x14ac:dyDescent="0.3">
      <c r="C303" s="27"/>
      <c r="F303" s="33"/>
    </row>
    <row r="304" spans="3:6" x14ac:dyDescent="0.3">
      <c r="C304" s="27"/>
      <c r="F304" s="33"/>
    </row>
    <row r="305" spans="3:6" x14ac:dyDescent="0.3">
      <c r="C305" s="27"/>
      <c r="F305" s="33"/>
    </row>
    <row r="306" spans="3:6" x14ac:dyDescent="0.3">
      <c r="C306" s="27"/>
      <c r="F306" s="33"/>
    </row>
    <row r="307" spans="3:6" x14ac:dyDescent="0.3">
      <c r="C307" s="27"/>
      <c r="F307" s="33"/>
    </row>
    <row r="308" spans="3:6" x14ac:dyDescent="0.3">
      <c r="C308" s="27"/>
      <c r="F308" s="33"/>
    </row>
    <row r="309" spans="3:6" x14ac:dyDescent="0.3">
      <c r="C309" s="27"/>
      <c r="F309" s="33"/>
    </row>
    <row r="310" spans="3:6" x14ac:dyDescent="0.3">
      <c r="C310" s="27"/>
      <c r="F310" s="33"/>
    </row>
    <row r="311" spans="3:6" x14ac:dyDescent="0.3">
      <c r="C311" s="27"/>
      <c r="F311" s="33"/>
    </row>
    <row r="312" spans="3:6" x14ac:dyDescent="0.3">
      <c r="C312" s="27"/>
      <c r="F312" s="33"/>
    </row>
    <row r="313" spans="3:6" x14ac:dyDescent="0.3">
      <c r="C313" s="27"/>
      <c r="F313" s="33"/>
    </row>
    <row r="314" spans="3:6" x14ac:dyDescent="0.3">
      <c r="C314" s="27"/>
      <c r="F314" s="33"/>
    </row>
    <row r="315" spans="3:6" x14ac:dyDescent="0.3">
      <c r="C315" s="27"/>
      <c r="F315" s="33"/>
    </row>
    <row r="316" spans="3:6" x14ac:dyDescent="0.3">
      <c r="C316" s="27"/>
      <c r="F316" s="33"/>
    </row>
    <row r="317" spans="3:6" x14ac:dyDescent="0.3">
      <c r="C317" s="27"/>
      <c r="F317" s="33"/>
    </row>
    <row r="318" spans="3:6" x14ac:dyDescent="0.3">
      <c r="C318" s="27"/>
      <c r="F318" s="33"/>
    </row>
    <row r="319" spans="3:6" x14ac:dyDescent="0.3">
      <c r="C319" s="27"/>
      <c r="F319" s="33"/>
    </row>
    <row r="320" spans="3:6" x14ac:dyDescent="0.3">
      <c r="C320" s="27"/>
      <c r="F320" s="33"/>
    </row>
    <row r="321" spans="3:6" x14ac:dyDescent="0.3">
      <c r="C321" s="27"/>
      <c r="F321" s="33"/>
    </row>
    <row r="322" spans="3:6" x14ac:dyDescent="0.3">
      <c r="C322" s="27"/>
      <c r="F322" s="33"/>
    </row>
    <row r="323" spans="3:6" x14ac:dyDescent="0.3">
      <c r="C323" s="27"/>
      <c r="F323" s="33"/>
    </row>
    <row r="324" spans="3:6" x14ac:dyDescent="0.3">
      <c r="C324" s="27"/>
      <c r="F324" s="33"/>
    </row>
    <row r="325" spans="3:6" x14ac:dyDescent="0.3">
      <c r="C325" s="27"/>
      <c r="F325" s="33"/>
    </row>
    <row r="326" spans="3:6" x14ac:dyDescent="0.3">
      <c r="C326" s="27"/>
      <c r="F326" s="33"/>
    </row>
    <row r="327" spans="3:6" x14ac:dyDescent="0.3">
      <c r="C327" s="27"/>
      <c r="F327" s="33"/>
    </row>
    <row r="328" spans="3:6" x14ac:dyDescent="0.3">
      <c r="C328" s="27"/>
      <c r="F328" s="33"/>
    </row>
    <row r="329" spans="3:6" x14ac:dyDescent="0.3">
      <c r="C329" s="27"/>
      <c r="F329" s="33"/>
    </row>
    <row r="330" spans="3:6" x14ac:dyDescent="0.3">
      <c r="C330" s="27"/>
      <c r="F330" s="33"/>
    </row>
    <row r="331" spans="3:6" x14ac:dyDescent="0.3">
      <c r="C331" s="27"/>
      <c r="F331" s="33"/>
    </row>
    <row r="332" spans="3:6" x14ac:dyDescent="0.3">
      <c r="C332" s="27"/>
      <c r="F332" s="33"/>
    </row>
    <row r="333" spans="3:6" x14ac:dyDescent="0.3">
      <c r="C333" s="27"/>
      <c r="F333" s="33"/>
    </row>
    <row r="334" spans="3:6" x14ac:dyDescent="0.3">
      <c r="C334" s="27"/>
      <c r="F334" s="33"/>
    </row>
    <row r="335" spans="3:6" x14ac:dyDescent="0.3">
      <c r="C335" s="27"/>
      <c r="F335" s="33"/>
    </row>
    <row r="336" spans="3:6" x14ac:dyDescent="0.3">
      <c r="C336" s="27"/>
      <c r="F336" s="33"/>
    </row>
    <row r="337" spans="3:6" x14ac:dyDescent="0.3">
      <c r="C337" s="27"/>
      <c r="F337" s="33"/>
    </row>
    <row r="338" spans="3:6" x14ac:dyDescent="0.3">
      <c r="C338" s="27"/>
      <c r="F338" s="33"/>
    </row>
    <row r="339" spans="3:6" x14ac:dyDescent="0.3">
      <c r="C339" s="27"/>
      <c r="F339" s="33"/>
    </row>
    <row r="340" spans="3:6" x14ac:dyDescent="0.3">
      <c r="C340" s="27"/>
      <c r="F340" s="33"/>
    </row>
    <row r="341" spans="3:6" x14ac:dyDescent="0.3">
      <c r="C341" s="27"/>
      <c r="F341" s="33"/>
    </row>
    <row r="342" spans="3:6" x14ac:dyDescent="0.3">
      <c r="C342" s="27"/>
      <c r="F342" s="33"/>
    </row>
    <row r="343" spans="3:6" x14ac:dyDescent="0.3">
      <c r="C343" s="27"/>
      <c r="F343" s="33"/>
    </row>
    <row r="344" spans="3:6" x14ac:dyDescent="0.3">
      <c r="C344" s="27"/>
      <c r="F344" s="33"/>
    </row>
    <row r="345" spans="3:6" x14ac:dyDescent="0.3">
      <c r="C345" s="27"/>
      <c r="F345" s="33"/>
    </row>
    <row r="346" spans="3:6" x14ac:dyDescent="0.3">
      <c r="C346" s="27"/>
      <c r="F346" s="33"/>
    </row>
    <row r="347" spans="3:6" x14ac:dyDescent="0.3">
      <c r="C347" s="27"/>
      <c r="F347" s="33"/>
    </row>
    <row r="348" spans="3:6" x14ac:dyDescent="0.3">
      <c r="C348" s="27"/>
      <c r="F348" s="33"/>
    </row>
    <row r="349" spans="3:6" x14ac:dyDescent="0.3">
      <c r="C349" s="27"/>
      <c r="F349" s="33"/>
    </row>
    <row r="350" spans="3:6" x14ac:dyDescent="0.3">
      <c r="C350" s="27"/>
      <c r="F350" s="33"/>
    </row>
    <row r="351" spans="3:6" x14ac:dyDescent="0.3">
      <c r="C351" s="27"/>
      <c r="F351" s="33"/>
    </row>
    <row r="352" spans="3:6" x14ac:dyDescent="0.3">
      <c r="C352" s="27"/>
      <c r="F352" s="33"/>
    </row>
    <row r="353" spans="3:6" x14ac:dyDescent="0.3">
      <c r="C353" s="27"/>
      <c r="F353" s="33"/>
    </row>
    <row r="354" spans="3:6" x14ac:dyDescent="0.3">
      <c r="C354" s="27"/>
      <c r="F354" s="33"/>
    </row>
    <row r="355" spans="3:6" x14ac:dyDescent="0.3">
      <c r="C355" s="27"/>
      <c r="F355" s="33"/>
    </row>
    <row r="356" spans="3:6" x14ac:dyDescent="0.3">
      <c r="C356" s="27"/>
      <c r="F356" s="33"/>
    </row>
    <row r="357" spans="3:6" x14ac:dyDescent="0.3">
      <c r="C357" s="27"/>
      <c r="F357" s="33"/>
    </row>
    <row r="358" spans="3:6" x14ac:dyDescent="0.3">
      <c r="C358" s="27"/>
      <c r="F358" s="33"/>
    </row>
    <row r="359" spans="3:6" x14ac:dyDescent="0.3">
      <c r="C359" s="27"/>
      <c r="F359" s="33"/>
    </row>
    <row r="360" spans="3:6" x14ac:dyDescent="0.3">
      <c r="C360" s="27"/>
      <c r="F360" s="33"/>
    </row>
    <row r="361" spans="3:6" x14ac:dyDescent="0.3">
      <c r="C361" s="27"/>
      <c r="F361" s="33"/>
    </row>
    <row r="362" spans="3:6" x14ac:dyDescent="0.3">
      <c r="C362" s="27"/>
      <c r="F362" s="33"/>
    </row>
    <row r="363" spans="3:6" x14ac:dyDescent="0.3">
      <c r="C363" s="27"/>
      <c r="F363" s="33"/>
    </row>
    <row r="364" spans="3:6" x14ac:dyDescent="0.3">
      <c r="C364" s="27"/>
      <c r="F364" s="33"/>
    </row>
    <row r="365" spans="3:6" x14ac:dyDescent="0.3">
      <c r="C365" s="27"/>
      <c r="F365" s="33"/>
    </row>
    <row r="366" spans="3:6" x14ac:dyDescent="0.3">
      <c r="C366" s="27"/>
      <c r="F366" s="33"/>
    </row>
    <row r="367" spans="3:6" x14ac:dyDescent="0.3">
      <c r="C367" s="27"/>
      <c r="F367" s="33"/>
    </row>
    <row r="368" spans="3:6" x14ac:dyDescent="0.3">
      <c r="C368" s="27"/>
      <c r="F368" s="33"/>
    </row>
    <row r="369" spans="3:6" x14ac:dyDescent="0.3">
      <c r="C369" s="27"/>
      <c r="F369" s="33"/>
    </row>
    <row r="370" spans="3:6" x14ac:dyDescent="0.3">
      <c r="C370" s="27"/>
      <c r="F370" s="33"/>
    </row>
    <row r="371" spans="3:6" x14ac:dyDescent="0.3">
      <c r="C371" s="27"/>
      <c r="F371" s="33"/>
    </row>
    <row r="372" spans="3:6" x14ac:dyDescent="0.3">
      <c r="C372" s="27"/>
      <c r="F372" s="33"/>
    </row>
    <row r="373" spans="3:6" x14ac:dyDescent="0.3">
      <c r="C373" s="27"/>
      <c r="F373" s="33"/>
    </row>
    <row r="374" spans="3:6" x14ac:dyDescent="0.3">
      <c r="C374" s="27"/>
      <c r="F374" s="33"/>
    </row>
    <row r="375" spans="3:6" x14ac:dyDescent="0.3">
      <c r="C375" s="27"/>
      <c r="F375" s="33"/>
    </row>
    <row r="376" spans="3:6" x14ac:dyDescent="0.3">
      <c r="C376" s="27"/>
      <c r="F376" s="33"/>
    </row>
    <row r="377" spans="3:6" x14ac:dyDescent="0.3">
      <c r="C377" s="27"/>
      <c r="F377" s="33"/>
    </row>
    <row r="378" spans="3:6" x14ac:dyDescent="0.3">
      <c r="C378" s="27"/>
      <c r="F378" s="33"/>
    </row>
    <row r="379" spans="3:6" x14ac:dyDescent="0.3">
      <c r="C379" s="27"/>
      <c r="F379" s="33"/>
    </row>
    <row r="380" spans="3:6" x14ac:dyDescent="0.3">
      <c r="C380" s="27"/>
      <c r="F380" s="33"/>
    </row>
    <row r="381" spans="3:6" x14ac:dyDescent="0.3">
      <c r="C381" s="27"/>
      <c r="F381" s="33"/>
    </row>
    <row r="382" spans="3:6" x14ac:dyDescent="0.3">
      <c r="C382" s="27"/>
      <c r="F382" s="33"/>
    </row>
    <row r="383" spans="3:6" x14ac:dyDescent="0.3">
      <c r="C383" s="27"/>
      <c r="F383" s="33"/>
    </row>
    <row r="384" spans="3:6" x14ac:dyDescent="0.3">
      <c r="C384" s="27"/>
      <c r="F384" s="33"/>
    </row>
    <row r="385" spans="3:6" x14ac:dyDescent="0.3">
      <c r="C385" s="27"/>
      <c r="F385" s="33"/>
    </row>
    <row r="386" spans="3:6" x14ac:dyDescent="0.3">
      <c r="C386" s="27"/>
      <c r="F386" s="33"/>
    </row>
    <row r="387" spans="3:6" x14ac:dyDescent="0.3">
      <c r="C387" s="27"/>
      <c r="F387" s="33"/>
    </row>
    <row r="388" spans="3:6" x14ac:dyDescent="0.3">
      <c r="C388" s="27"/>
      <c r="F388" s="33"/>
    </row>
    <row r="389" spans="3:6" x14ac:dyDescent="0.3">
      <c r="C389" s="27"/>
      <c r="F389" s="33"/>
    </row>
    <row r="390" spans="3:6" x14ac:dyDescent="0.3">
      <c r="C390" s="27"/>
      <c r="F390" s="33"/>
    </row>
    <row r="391" spans="3:6" x14ac:dyDescent="0.3">
      <c r="C391" s="27"/>
      <c r="F391" s="33"/>
    </row>
    <row r="392" spans="3:6" x14ac:dyDescent="0.3">
      <c r="C392" s="27"/>
      <c r="F392" s="33"/>
    </row>
    <row r="393" spans="3:6" x14ac:dyDescent="0.3">
      <c r="C393" s="27"/>
      <c r="F393" s="33"/>
    </row>
    <row r="394" spans="3:6" x14ac:dyDescent="0.3">
      <c r="C394" s="27"/>
      <c r="F394" s="33"/>
    </row>
    <row r="395" spans="3:6" x14ac:dyDescent="0.3">
      <c r="C395" s="27"/>
      <c r="F395" s="33"/>
    </row>
    <row r="396" spans="3:6" x14ac:dyDescent="0.3">
      <c r="C396" s="27"/>
      <c r="F396" s="33"/>
    </row>
    <row r="397" spans="3:6" x14ac:dyDescent="0.3">
      <c r="C397" s="27"/>
      <c r="F397" s="33"/>
    </row>
    <row r="398" spans="3:6" x14ac:dyDescent="0.3">
      <c r="C398" s="27"/>
      <c r="F398" s="33"/>
    </row>
    <row r="399" spans="3:6" x14ac:dyDescent="0.3">
      <c r="C399" s="27"/>
      <c r="F399" s="33"/>
    </row>
    <row r="400" spans="3:6" x14ac:dyDescent="0.3">
      <c r="C400" s="27"/>
      <c r="F400" s="33"/>
    </row>
    <row r="401" spans="3:6" x14ac:dyDescent="0.3">
      <c r="C401" s="27"/>
      <c r="F401" s="33"/>
    </row>
    <row r="402" spans="3:6" x14ac:dyDescent="0.3">
      <c r="C402" s="27"/>
      <c r="F402" s="33"/>
    </row>
    <row r="403" spans="3:6" x14ac:dyDescent="0.3">
      <c r="C403" s="27"/>
      <c r="F403" s="33"/>
    </row>
    <row r="404" spans="3:6" x14ac:dyDescent="0.3">
      <c r="C404" s="27"/>
      <c r="F404" s="33"/>
    </row>
    <row r="405" spans="3:6" x14ac:dyDescent="0.3">
      <c r="C405" s="27"/>
      <c r="F405" s="33"/>
    </row>
    <row r="406" spans="3:6" x14ac:dyDescent="0.3">
      <c r="C406" s="27"/>
      <c r="F406" s="33"/>
    </row>
    <row r="407" spans="3:6" x14ac:dyDescent="0.3">
      <c r="C407" s="27"/>
      <c r="F407" s="33"/>
    </row>
    <row r="408" spans="3:6" x14ac:dyDescent="0.3">
      <c r="C408" s="27"/>
      <c r="F408" s="33"/>
    </row>
    <row r="409" spans="3:6" x14ac:dyDescent="0.3">
      <c r="C409" s="27"/>
      <c r="F409" s="33"/>
    </row>
    <row r="410" spans="3:6" x14ac:dyDescent="0.3">
      <c r="C410" s="27"/>
      <c r="F410" s="33"/>
    </row>
    <row r="411" spans="3:6" x14ac:dyDescent="0.3">
      <c r="C411" s="27"/>
      <c r="F411" s="33"/>
    </row>
    <row r="412" spans="3:6" x14ac:dyDescent="0.3">
      <c r="C412" s="27"/>
      <c r="F412" s="33"/>
    </row>
    <row r="413" spans="3:6" x14ac:dyDescent="0.3">
      <c r="C413" s="27"/>
      <c r="F413" s="33"/>
    </row>
    <row r="414" spans="3:6" x14ac:dyDescent="0.3">
      <c r="C414" s="27"/>
      <c r="F414" s="33"/>
    </row>
    <row r="415" spans="3:6" x14ac:dyDescent="0.3">
      <c r="C415" s="27"/>
      <c r="F415" s="33"/>
    </row>
    <row r="416" spans="3:6" x14ac:dyDescent="0.3">
      <c r="C416" s="27"/>
      <c r="F416" s="33"/>
    </row>
    <row r="417" spans="3:6" x14ac:dyDescent="0.3">
      <c r="C417" s="27"/>
      <c r="F417" s="33"/>
    </row>
    <row r="418" spans="3:6" x14ac:dyDescent="0.3">
      <c r="C418" s="27"/>
      <c r="F418" s="33"/>
    </row>
    <row r="419" spans="3:6" x14ac:dyDescent="0.3">
      <c r="C419" s="27"/>
      <c r="F419" s="33"/>
    </row>
    <row r="420" spans="3:6" x14ac:dyDescent="0.3">
      <c r="C420" s="27"/>
      <c r="F420" s="33"/>
    </row>
    <row r="421" spans="3:6" x14ac:dyDescent="0.3">
      <c r="C421" s="27"/>
      <c r="F421" s="33"/>
    </row>
    <row r="422" spans="3:6" x14ac:dyDescent="0.3">
      <c r="C422" s="27"/>
      <c r="F422" s="33"/>
    </row>
    <row r="423" spans="3:6" x14ac:dyDescent="0.3">
      <c r="C423" s="27"/>
      <c r="F423" s="33"/>
    </row>
    <row r="424" spans="3:6" x14ac:dyDescent="0.3">
      <c r="C424" s="27"/>
      <c r="F424" s="33"/>
    </row>
    <row r="425" spans="3:6" x14ac:dyDescent="0.3">
      <c r="C425" s="27"/>
      <c r="F425" s="33"/>
    </row>
    <row r="426" spans="3:6" x14ac:dyDescent="0.3">
      <c r="C426" s="27"/>
      <c r="F426" s="33"/>
    </row>
    <row r="427" spans="3:6" x14ac:dyDescent="0.3">
      <c r="C427" s="27"/>
      <c r="F427" s="33"/>
    </row>
    <row r="428" spans="3:6" x14ac:dyDescent="0.3">
      <c r="C428" s="27"/>
      <c r="F428" s="33"/>
    </row>
    <row r="429" spans="3:6" x14ac:dyDescent="0.3">
      <c r="C429" s="27"/>
      <c r="F429" s="33"/>
    </row>
    <row r="430" spans="3:6" x14ac:dyDescent="0.3">
      <c r="C430" s="27"/>
      <c r="F430" s="33"/>
    </row>
    <row r="431" spans="3:6" x14ac:dyDescent="0.3">
      <c r="C431" s="27"/>
      <c r="F431" s="33"/>
    </row>
    <row r="432" spans="3:6" x14ac:dyDescent="0.3">
      <c r="C432" s="27"/>
      <c r="F432" s="33"/>
    </row>
    <row r="433" spans="3:6" x14ac:dyDescent="0.3">
      <c r="C433" s="27"/>
      <c r="F433" s="33"/>
    </row>
    <row r="434" spans="3:6" x14ac:dyDescent="0.3">
      <c r="C434" s="27"/>
      <c r="F434" s="33"/>
    </row>
    <row r="435" spans="3:6" x14ac:dyDescent="0.3">
      <c r="C435" s="27"/>
      <c r="F435" s="33"/>
    </row>
    <row r="436" spans="3:6" x14ac:dyDescent="0.3">
      <c r="C436" s="27"/>
      <c r="F436" s="33"/>
    </row>
    <row r="437" spans="3:6" x14ac:dyDescent="0.3">
      <c r="C437" s="27"/>
      <c r="F437" s="33"/>
    </row>
    <row r="438" spans="3:6" x14ac:dyDescent="0.3">
      <c r="C438" s="27"/>
      <c r="F438" s="33"/>
    </row>
    <row r="439" spans="3:6" x14ac:dyDescent="0.3">
      <c r="C439" s="27"/>
      <c r="F439" s="33"/>
    </row>
    <row r="440" spans="3:6" x14ac:dyDescent="0.3">
      <c r="C440" s="27"/>
      <c r="F440" s="33"/>
    </row>
    <row r="441" spans="3:6" x14ac:dyDescent="0.3">
      <c r="C441" s="27"/>
      <c r="F441" s="33"/>
    </row>
    <row r="442" spans="3:6" x14ac:dyDescent="0.3">
      <c r="C442" s="27"/>
      <c r="F442" s="33"/>
    </row>
    <row r="443" spans="3:6" x14ac:dyDescent="0.3">
      <c r="C443" s="27"/>
      <c r="F443" s="33"/>
    </row>
    <row r="444" spans="3:6" x14ac:dyDescent="0.3">
      <c r="C444" s="27"/>
      <c r="F444" s="33"/>
    </row>
    <row r="445" spans="3:6" x14ac:dyDescent="0.3">
      <c r="C445" s="27"/>
      <c r="F445" s="33"/>
    </row>
    <row r="446" spans="3:6" x14ac:dyDescent="0.3">
      <c r="C446" s="27"/>
      <c r="F446" s="33"/>
    </row>
    <row r="447" spans="3:6" x14ac:dyDescent="0.3">
      <c r="C447" s="27"/>
      <c r="F447" s="33"/>
    </row>
    <row r="448" spans="3:6" x14ac:dyDescent="0.3">
      <c r="C448" s="27"/>
      <c r="F448" s="33"/>
    </row>
    <row r="449" spans="3:6" x14ac:dyDescent="0.3">
      <c r="C449" s="27"/>
      <c r="F449" s="33"/>
    </row>
    <row r="450" spans="3:6" x14ac:dyDescent="0.3">
      <c r="C450" s="27"/>
      <c r="F450" s="33"/>
    </row>
    <row r="451" spans="3:6" x14ac:dyDescent="0.3">
      <c r="C451" s="27"/>
      <c r="F451" s="33"/>
    </row>
    <row r="452" spans="3:6" x14ac:dyDescent="0.3">
      <c r="C452" s="27"/>
      <c r="F452" s="33"/>
    </row>
    <row r="453" spans="3:6" x14ac:dyDescent="0.3">
      <c r="C453" s="27"/>
      <c r="F453" s="33"/>
    </row>
    <row r="454" spans="3:6" x14ac:dyDescent="0.3">
      <c r="C454" s="27"/>
      <c r="F454" s="33"/>
    </row>
    <row r="455" spans="3:6" x14ac:dyDescent="0.3">
      <c r="C455" s="27"/>
      <c r="F455" s="33"/>
    </row>
    <row r="456" spans="3:6" x14ac:dyDescent="0.3">
      <c r="C456" s="27"/>
      <c r="F456" s="33"/>
    </row>
    <row r="457" spans="3:6" x14ac:dyDescent="0.3">
      <c r="C457" s="27"/>
      <c r="F457" s="33"/>
    </row>
    <row r="458" spans="3:6" x14ac:dyDescent="0.3">
      <c r="C458" s="27"/>
      <c r="F458" s="33"/>
    </row>
    <row r="459" spans="3:6" x14ac:dyDescent="0.3">
      <c r="C459" s="27"/>
      <c r="F459" s="33"/>
    </row>
    <row r="460" spans="3:6" x14ac:dyDescent="0.3">
      <c r="C460" s="27"/>
      <c r="F460" s="33"/>
    </row>
    <row r="461" spans="3:6" x14ac:dyDescent="0.3">
      <c r="C461" s="27"/>
      <c r="F461" s="33"/>
    </row>
    <row r="462" spans="3:6" x14ac:dyDescent="0.3">
      <c r="C462" s="27"/>
      <c r="F462" s="33"/>
    </row>
    <row r="463" spans="3:6" x14ac:dyDescent="0.3">
      <c r="C463" s="27"/>
      <c r="F463" s="33"/>
    </row>
    <row r="464" spans="3:6" x14ac:dyDescent="0.3">
      <c r="C464" s="27"/>
      <c r="F464" s="33"/>
    </row>
    <row r="465" spans="3:6" x14ac:dyDescent="0.3">
      <c r="C465" s="27"/>
      <c r="F465" s="33"/>
    </row>
    <row r="466" spans="3:6" x14ac:dyDescent="0.3">
      <c r="C466" s="27"/>
      <c r="F466" s="33"/>
    </row>
    <row r="467" spans="3:6" x14ac:dyDescent="0.3">
      <c r="C467" s="27"/>
      <c r="F467" s="33"/>
    </row>
    <row r="468" spans="3:6" x14ac:dyDescent="0.3">
      <c r="C468" s="27"/>
      <c r="F468" s="33"/>
    </row>
    <row r="469" spans="3:6" x14ac:dyDescent="0.3">
      <c r="C469" s="27"/>
      <c r="F469" s="33"/>
    </row>
    <row r="470" spans="3:6" x14ac:dyDescent="0.3">
      <c r="C470" s="27"/>
      <c r="F470" s="33"/>
    </row>
    <row r="471" spans="3:6" x14ac:dyDescent="0.3">
      <c r="C471" s="27"/>
      <c r="F471" s="33"/>
    </row>
    <row r="472" spans="3:6" x14ac:dyDescent="0.3">
      <c r="C472" s="27"/>
      <c r="F472" s="33"/>
    </row>
    <row r="473" spans="3:6" x14ac:dyDescent="0.3">
      <c r="C473" s="27"/>
      <c r="F473" s="33"/>
    </row>
    <row r="474" spans="3:6" x14ac:dyDescent="0.3">
      <c r="C474" s="27"/>
      <c r="F474" s="33"/>
    </row>
    <row r="475" spans="3:6" x14ac:dyDescent="0.3">
      <c r="C475" s="27"/>
      <c r="F475" s="33"/>
    </row>
    <row r="476" spans="3:6" x14ac:dyDescent="0.3">
      <c r="C476" s="27"/>
      <c r="F476" s="33"/>
    </row>
    <row r="477" spans="3:6" x14ac:dyDescent="0.3">
      <c r="C477" s="27"/>
      <c r="F477" s="33"/>
    </row>
    <row r="478" spans="3:6" x14ac:dyDescent="0.3">
      <c r="C478" s="27"/>
      <c r="F478" s="33"/>
    </row>
    <row r="479" spans="3:6" x14ac:dyDescent="0.3">
      <c r="C479" s="27"/>
      <c r="F479" s="33"/>
    </row>
    <row r="480" spans="3:6" x14ac:dyDescent="0.3">
      <c r="C480" s="27"/>
      <c r="F480" s="33"/>
    </row>
    <row r="481" spans="3:6" x14ac:dyDescent="0.3">
      <c r="C481" s="27"/>
      <c r="F481" s="33"/>
    </row>
    <row r="482" spans="3:6" x14ac:dyDescent="0.3">
      <c r="C482" s="27"/>
      <c r="F482" s="33"/>
    </row>
    <row r="483" spans="3:6" x14ac:dyDescent="0.3">
      <c r="C483" s="27"/>
      <c r="F483" s="33"/>
    </row>
    <row r="484" spans="3:6" x14ac:dyDescent="0.3">
      <c r="C484" s="27"/>
      <c r="F484" s="33"/>
    </row>
    <row r="485" spans="3:6" x14ac:dyDescent="0.3">
      <c r="C485" s="27"/>
      <c r="F485" s="33"/>
    </row>
    <row r="486" spans="3:6" x14ac:dyDescent="0.3">
      <c r="C486" s="27"/>
      <c r="F486" s="33"/>
    </row>
    <row r="487" spans="3:6" x14ac:dyDescent="0.3">
      <c r="C487" s="27"/>
      <c r="F487" s="33"/>
    </row>
    <row r="488" spans="3:6" x14ac:dyDescent="0.3">
      <c r="C488" s="27"/>
      <c r="F488" s="33"/>
    </row>
    <row r="489" spans="3:6" x14ac:dyDescent="0.3">
      <c r="C489" s="27"/>
      <c r="F489" s="33"/>
    </row>
    <row r="490" spans="3:6" x14ac:dyDescent="0.3">
      <c r="C490" s="27"/>
      <c r="F490" s="33"/>
    </row>
    <row r="491" spans="3:6" x14ac:dyDescent="0.3">
      <c r="C491" s="27"/>
      <c r="F491" s="33"/>
    </row>
    <row r="492" spans="3:6" x14ac:dyDescent="0.3">
      <c r="C492" s="27"/>
      <c r="F492" s="33"/>
    </row>
    <row r="493" spans="3:6" x14ac:dyDescent="0.3">
      <c r="C493" s="27"/>
      <c r="F493" s="33"/>
    </row>
    <row r="494" spans="3:6" x14ac:dyDescent="0.3">
      <c r="C494" s="27"/>
      <c r="F494" s="33"/>
    </row>
    <row r="495" spans="3:6" x14ac:dyDescent="0.3">
      <c r="C495" s="27"/>
      <c r="F495" s="33"/>
    </row>
    <row r="496" spans="3:6" x14ac:dyDescent="0.3">
      <c r="C496" s="27"/>
      <c r="F496" s="33"/>
    </row>
    <row r="497" spans="3:6" x14ac:dyDescent="0.3">
      <c r="C497" s="27"/>
      <c r="F497" s="33"/>
    </row>
    <row r="498" spans="3:6" x14ac:dyDescent="0.3">
      <c r="C498" s="27"/>
      <c r="F498" s="33"/>
    </row>
    <row r="499" spans="3:6" x14ac:dyDescent="0.3">
      <c r="C499" s="27"/>
      <c r="F499" s="33"/>
    </row>
    <row r="500" spans="3:6" x14ac:dyDescent="0.3">
      <c r="C500" s="27"/>
      <c r="F500" s="33"/>
    </row>
    <row r="501" spans="3:6" x14ac:dyDescent="0.3">
      <c r="C501" s="27"/>
      <c r="F501" s="33"/>
    </row>
    <row r="502" spans="3:6" x14ac:dyDescent="0.3">
      <c r="C502" s="27"/>
      <c r="F502" s="33"/>
    </row>
    <row r="503" spans="3:6" x14ac:dyDescent="0.3">
      <c r="C503" s="27"/>
      <c r="F503" s="33"/>
    </row>
    <row r="504" spans="3:6" x14ac:dyDescent="0.3">
      <c r="C504" s="27"/>
      <c r="F504" s="33"/>
    </row>
    <row r="505" spans="3:6" x14ac:dyDescent="0.3">
      <c r="C505" s="27"/>
      <c r="F505" s="33"/>
    </row>
    <row r="506" spans="3:6" x14ac:dyDescent="0.3">
      <c r="C506" s="27"/>
      <c r="F506" s="33"/>
    </row>
    <row r="507" spans="3:6" x14ac:dyDescent="0.3">
      <c r="C507" s="27"/>
      <c r="F507" s="33"/>
    </row>
    <row r="508" spans="3:6" x14ac:dyDescent="0.3">
      <c r="C508" s="27"/>
      <c r="F508" s="33"/>
    </row>
    <row r="509" spans="3:6" x14ac:dyDescent="0.3">
      <c r="C509" s="27"/>
      <c r="F509" s="33"/>
    </row>
    <row r="510" spans="3:6" x14ac:dyDescent="0.3">
      <c r="C510" s="27"/>
      <c r="F510" s="33"/>
    </row>
    <row r="511" spans="3:6" x14ac:dyDescent="0.3">
      <c r="C511" s="27"/>
      <c r="F511" s="33"/>
    </row>
    <row r="512" spans="3:6" x14ac:dyDescent="0.3">
      <c r="C512" s="27"/>
      <c r="F512" s="33"/>
    </row>
    <row r="513" spans="3:6" x14ac:dyDescent="0.3">
      <c r="C513" s="27"/>
      <c r="F513" s="33"/>
    </row>
    <row r="514" spans="3:6" x14ac:dyDescent="0.3">
      <c r="C514" s="27"/>
      <c r="F514" s="33"/>
    </row>
    <row r="515" spans="3:6" x14ac:dyDescent="0.3">
      <c r="C515" s="27"/>
      <c r="F515" s="33"/>
    </row>
    <row r="516" spans="3:6" x14ac:dyDescent="0.3">
      <c r="C516" s="27"/>
      <c r="F516" s="33"/>
    </row>
    <row r="517" spans="3:6" x14ac:dyDescent="0.3">
      <c r="C517" s="27"/>
      <c r="F517" s="33"/>
    </row>
    <row r="518" spans="3:6" x14ac:dyDescent="0.3">
      <c r="C518" s="27"/>
      <c r="F518" s="33"/>
    </row>
    <row r="519" spans="3:6" x14ac:dyDescent="0.3">
      <c r="C519" s="27"/>
      <c r="F519" s="33"/>
    </row>
    <row r="520" spans="3:6" x14ac:dyDescent="0.3">
      <c r="C520" s="27"/>
      <c r="F520" s="33"/>
    </row>
    <row r="521" spans="3:6" x14ac:dyDescent="0.3">
      <c r="C521" s="27"/>
      <c r="F521" s="33"/>
    </row>
    <row r="522" spans="3:6" x14ac:dyDescent="0.3">
      <c r="C522" s="27"/>
      <c r="F522" s="33"/>
    </row>
    <row r="523" spans="3:6" x14ac:dyDescent="0.3">
      <c r="C523" s="27"/>
      <c r="F523" s="33"/>
    </row>
    <row r="524" spans="3:6" x14ac:dyDescent="0.3">
      <c r="C524" s="27"/>
      <c r="F524" s="33"/>
    </row>
    <row r="525" spans="3:6" x14ac:dyDescent="0.3">
      <c r="C525" s="27"/>
      <c r="F525" s="33"/>
    </row>
    <row r="526" spans="3:6" x14ac:dyDescent="0.3">
      <c r="C526" s="27"/>
      <c r="F526" s="33"/>
    </row>
    <row r="527" spans="3:6" x14ac:dyDescent="0.3">
      <c r="C527" s="27"/>
      <c r="F527" s="33"/>
    </row>
    <row r="528" spans="3:6" x14ac:dyDescent="0.3">
      <c r="C528" s="27"/>
      <c r="F528" s="33"/>
    </row>
    <row r="529" spans="3:6" x14ac:dyDescent="0.3">
      <c r="C529" s="27"/>
      <c r="F529" s="33"/>
    </row>
    <row r="530" spans="3:6" x14ac:dyDescent="0.3">
      <c r="C530" s="27"/>
      <c r="F530" s="33"/>
    </row>
    <row r="531" spans="3:6" x14ac:dyDescent="0.3">
      <c r="C531" s="27"/>
      <c r="F531" s="33"/>
    </row>
    <row r="532" spans="3:6" x14ac:dyDescent="0.3">
      <c r="C532" s="27"/>
      <c r="F532" s="33"/>
    </row>
    <row r="533" spans="3:6" x14ac:dyDescent="0.3">
      <c r="C533" s="27"/>
      <c r="F533" s="33"/>
    </row>
    <row r="534" spans="3:6" x14ac:dyDescent="0.3">
      <c r="C534" s="27"/>
      <c r="F534" s="33"/>
    </row>
    <row r="535" spans="3:6" x14ac:dyDescent="0.3">
      <c r="C535" s="27"/>
      <c r="F535" s="33"/>
    </row>
    <row r="536" spans="3:6" x14ac:dyDescent="0.3">
      <c r="C536" s="27"/>
      <c r="F536" s="33"/>
    </row>
    <row r="537" spans="3:6" x14ac:dyDescent="0.3">
      <c r="C537" s="27"/>
      <c r="F537" s="33"/>
    </row>
    <row r="538" spans="3:6" x14ac:dyDescent="0.3">
      <c r="C538" s="27"/>
      <c r="F538" s="33"/>
    </row>
    <row r="539" spans="3:6" x14ac:dyDescent="0.3">
      <c r="C539" s="27"/>
      <c r="F539" s="33"/>
    </row>
    <row r="540" spans="3:6" x14ac:dyDescent="0.3">
      <c r="C540" s="27"/>
      <c r="F540" s="33"/>
    </row>
    <row r="541" spans="3:6" x14ac:dyDescent="0.3">
      <c r="C541" s="27"/>
      <c r="F541" s="33"/>
    </row>
    <row r="542" spans="3:6" x14ac:dyDescent="0.3">
      <c r="C542" s="27"/>
      <c r="F542" s="33"/>
    </row>
    <row r="543" spans="3:6" x14ac:dyDescent="0.3">
      <c r="C543" s="27"/>
      <c r="F543" s="33"/>
    </row>
    <row r="544" spans="3:6" x14ac:dyDescent="0.3">
      <c r="C544" s="27"/>
      <c r="F544" s="33"/>
    </row>
    <row r="545" spans="3:6" x14ac:dyDescent="0.3">
      <c r="C545" s="27"/>
      <c r="F545" s="33"/>
    </row>
    <row r="546" spans="3:6" x14ac:dyDescent="0.3">
      <c r="C546" s="27"/>
      <c r="F546" s="33"/>
    </row>
    <row r="547" spans="3:6" x14ac:dyDescent="0.3">
      <c r="C547" s="27"/>
      <c r="F547" s="33"/>
    </row>
    <row r="548" spans="3:6" x14ac:dyDescent="0.3">
      <c r="C548" s="27"/>
      <c r="F548" s="33"/>
    </row>
    <row r="549" spans="3:6" x14ac:dyDescent="0.3">
      <c r="C549" s="27"/>
      <c r="F549" s="33"/>
    </row>
    <row r="550" spans="3:6" x14ac:dyDescent="0.3">
      <c r="C550" s="27"/>
      <c r="F550" s="33"/>
    </row>
    <row r="551" spans="3:6" x14ac:dyDescent="0.3">
      <c r="C551" s="27"/>
      <c r="F551" s="33"/>
    </row>
    <row r="552" spans="3:6" x14ac:dyDescent="0.3">
      <c r="C552" s="27"/>
      <c r="F552" s="33"/>
    </row>
    <row r="553" spans="3:6" x14ac:dyDescent="0.3">
      <c r="C553" s="27"/>
      <c r="F553" s="33"/>
    </row>
    <row r="554" spans="3:6" x14ac:dyDescent="0.3">
      <c r="C554" s="27"/>
      <c r="F554" s="33"/>
    </row>
    <row r="555" spans="3:6" x14ac:dyDescent="0.3">
      <c r="C555" s="27"/>
      <c r="F555" s="33"/>
    </row>
    <row r="556" spans="3:6" x14ac:dyDescent="0.3">
      <c r="C556" s="27"/>
      <c r="F556" s="33"/>
    </row>
    <row r="557" spans="3:6" x14ac:dyDescent="0.3">
      <c r="C557" s="27"/>
      <c r="F557" s="33"/>
    </row>
    <row r="558" spans="3:6" x14ac:dyDescent="0.3">
      <c r="C558" s="27"/>
      <c r="F558" s="33"/>
    </row>
    <row r="559" spans="3:6" x14ac:dyDescent="0.3">
      <c r="C559" s="27"/>
      <c r="F559" s="33"/>
    </row>
    <row r="560" spans="3:6" x14ac:dyDescent="0.3">
      <c r="C560" s="27"/>
      <c r="F560" s="33"/>
    </row>
    <row r="561" spans="3:6" x14ac:dyDescent="0.3">
      <c r="C561" s="27"/>
      <c r="F561" s="33"/>
    </row>
    <row r="562" spans="3:6" x14ac:dyDescent="0.3">
      <c r="C562" s="27"/>
      <c r="F562" s="33"/>
    </row>
    <row r="563" spans="3:6" x14ac:dyDescent="0.3">
      <c r="C563" s="27"/>
      <c r="F563" s="33"/>
    </row>
    <row r="564" spans="3:6" x14ac:dyDescent="0.3">
      <c r="C564" s="27"/>
      <c r="F564" s="33"/>
    </row>
    <row r="565" spans="3:6" x14ac:dyDescent="0.3">
      <c r="C565" s="27"/>
      <c r="F565" s="33"/>
    </row>
    <row r="566" spans="3:6" x14ac:dyDescent="0.3">
      <c r="C566" s="27"/>
      <c r="F566" s="33"/>
    </row>
    <row r="567" spans="3:6" x14ac:dyDescent="0.3">
      <c r="C567" s="27"/>
      <c r="F567" s="33"/>
    </row>
    <row r="568" spans="3:6" x14ac:dyDescent="0.3">
      <c r="C568" s="27"/>
      <c r="F568" s="33"/>
    </row>
    <row r="569" spans="3:6" x14ac:dyDescent="0.3">
      <c r="C569" s="27"/>
      <c r="F569" s="33"/>
    </row>
    <row r="570" spans="3:6" x14ac:dyDescent="0.3">
      <c r="C570" s="27"/>
      <c r="F570" s="33"/>
    </row>
    <row r="571" spans="3:6" x14ac:dyDescent="0.3">
      <c r="C571" s="27"/>
      <c r="F571" s="33"/>
    </row>
    <row r="572" spans="3:6" x14ac:dyDescent="0.3">
      <c r="C572" s="27"/>
      <c r="F572" s="33"/>
    </row>
    <row r="573" spans="3:6" x14ac:dyDescent="0.3">
      <c r="C573" s="27"/>
      <c r="F573" s="33"/>
    </row>
    <row r="574" spans="3:6" x14ac:dyDescent="0.3">
      <c r="C574" s="27"/>
      <c r="F574" s="33"/>
    </row>
    <row r="575" spans="3:6" x14ac:dyDescent="0.3">
      <c r="C575" s="27"/>
      <c r="F575" s="33"/>
    </row>
    <row r="576" spans="3:6" x14ac:dyDescent="0.3">
      <c r="C576" s="27"/>
      <c r="F576" s="33"/>
    </row>
    <row r="577" spans="3:6" x14ac:dyDescent="0.3">
      <c r="C577" s="27"/>
      <c r="F577" s="33"/>
    </row>
    <row r="578" spans="3:6" x14ac:dyDescent="0.3">
      <c r="C578" s="27"/>
      <c r="F578" s="33"/>
    </row>
    <row r="579" spans="3:6" x14ac:dyDescent="0.3">
      <c r="C579" s="27"/>
      <c r="F579" s="33"/>
    </row>
    <row r="580" spans="3:6" x14ac:dyDescent="0.3">
      <c r="C580" s="27"/>
      <c r="F580" s="33"/>
    </row>
    <row r="581" spans="3:6" x14ac:dyDescent="0.3">
      <c r="C581" s="27"/>
      <c r="F581" s="33"/>
    </row>
    <row r="582" spans="3:6" x14ac:dyDescent="0.3">
      <c r="C582" s="27"/>
      <c r="F582" s="33"/>
    </row>
    <row r="583" spans="3:6" x14ac:dyDescent="0.3">
      <c r="C583" s="27"/>
      <c r="F583" s="33"/>
    </row>
    <row r="584" spans="3:6" x14ac:dyDescent="0.3">
      <c r="C584" s="27"/>
      <c r="F584" s="33"/>
    </row>
    <row r="585" spans="3:6" x14ac:dyDescent="0.3">
      <c r="C585" s="27"/>
      <c r="F585" s="33"/>
    </row>
    <row r="586" spans="3:6" x14ac:dyDescent="0.3">
      <c r="C586" s="27"/>
      <c r="F586" s="33"/>
    </row>
    <row r="587" spans="3:6" x14ac:dyDescent="0.3">
      <c r="C587" s="27"/>
      <c r="F587" s="33"/>
    </row>
    <row r="588" spans="3:6" x14ac:dyDescent="0.3">
      <c r="C588" s="27"/>
      <c r="F588" s="33"/>
    </row>
    <row r="589" spans="3:6" x14ac:dyDescent="0.3">
      <c r="C589" s="27"/>
      <c r="F589" s="33"/>
    </row>
    <row r="590" spans="3:6" x14ac:dyDescent="0.3">
      <c r="C590" s="27"/>
      <c r="F590" s="33"/>
    </row>
    <row r="591" spans="3:6" x14ac:dyDescent="0.3">
      <c r="C591" s="27"/>
      <c r="F591" s="33"/>
    </row>
    <row r="592" spans="3:6" x14ac:dyDescent="0.3">
      <c r="C592" s="27"/>
      <c r="F592" s="33"/>
    </row>
    <row r="593" spans="3:6" x14ac:dyDescent="0.3">
      <c r="C593" s="27"/>
      <c r="F593" s="33"/>
    </row>
    <row r="594" spans="3:6" x14ac:dyDescent="0.3">
      <c r="C594" s="27"/>
      <c r="F594" s="33"/>
    </row>
    <row r="595" spans="3:6" x14ac:dyDescent="0.3">
      <c r="C595" s="27"/>
      <c r="F595" s="33"/>
    </row>
    <row r="596" spans="3:6" x14ac:dyDescent="0.3">
      <c r="C596" s="27"/>
      <c r="F596" s="33"/>
    </row>
    <row r="597" spans="3:6" x14ac:dyDescent="0.3">
      <c r="C597" s="27"/>
      <c r="F597" s="33"/>
    </row>
    <row r="598" spans="3:6" x14ac:dyDescent="0.3">
      <c r="C598" s="27"/>
      <c r="F598" s="33"/>
    </row>
    <row r="599" spans="3:6" x14ac:dyDescent="0.3">
      <c r="C599" s="27"/>
      <c r="F599" s="33"/>
    </row>
    <row r="600" spans="3:6" x14ac:dyDescent="0.3">
      <c r="C600" s="27"/>
      <c r="F600" s="33"/>
    </row>
    <row r="601" spans="3:6" x14ac:dyDescent="0.3">
      <c r="C601" s="27"/>
      <c r="F601" s="33"/>
    </row>
    <row r="602" spans="3:6" x14ac:dyDescent="0.3">
      <c r="C602" s="27"/>
      <c r="F602" s="33"/>
    </row>
    <row r="603" spans="3:6" x14ac:dyDescent="0.3">
      <c r="C603" s="27"/>
      <c r="F603" s="33"/>
    </row>
    <row r="604" spans="3:6" x14ac:dyDescent="0.3">
      <c r="C604" s="27"/>
      <c r="F604" s="33"/>
    </row>
    <row r="605" spans="3:6" x14ac:dyDescent="0.3">
      <c r="C605" s="27"/>
      <c r="F605" s="33"/>
    </row>
    <row r="606" spans="3:6" x14ac:dyDescent="0.3">
      <c r="C606" s="27"/>
      <c r="F606" s="33"/>
    </row>
    <row r="607" spans="3:6" x14ac:dyDescent="0.3">
      <c r="C607" s="27"/>
      <c r="F607" s="33"/>
    </row>
    <row r="608" spans="3:6" x14ac:dyDescent="0.3">
      <c r="C608" s="27"/>
      <c r="F608" s="33"/>
    </row>
    <row r="609" spans="3:6" x14ac:dyDescent="0.3">
      <c r="C609" s="27"/>
      <c r="F609" s="33"/>
    </row>
    <row r="610" spans="3:6" x14ac:dyDescent="0.3">
      <c r="C610" s="27"/>
      <c r="F610" s="33"/>
    </row>
    <row r="611" spans="3:6" x14ac:dyDescent="0.3">
      <c r="C611" s="27"/>
      <c r="F611" s="33"/>
    </row>
    <row r="612" spans="3:6" x14ac:dyDescent="0.3">
      <c r="C612" s="27"/>
      <c r="F612" s="33"/>
    </row>
    <row r="613" spans="3:6" x14ac:dyDescent="0.3">
      <c r="C613" s="27"/>
      <c r="F613" s="33"/>
    </row>
    <row r="614" spans="3:6" x14ac:dyDescent="0.3">
      <c r="C614" s="27"/>
      <c r="F614" s="33"/>
    </row>
    <row r="615" spans="3:6" x14ac:dyDescent="0.3">
      <c r="C615" s="27"/>
      <c r="F615" s="33"/>
    </row>
    <row r="616" spans="3:6" x14ac:dyDescent="0.3">
      <c r="C616" s="27"/>
      <c r="F616" s="33"/>
    </row>
    <row r="617" spans="3:6" x14ac:dyDescent="0.3">
      <c r="C617" s="27"/>
      <c r="F617" s="33"/>
    </row>
    <row r="618" spans="3:6" x14ac:dyDescent="0.3">
      <c r="C618" s="27"/>
      <c r="F618" s="33"/>
    </row>
    <row r="619" spans="3:6" x14ac:dyDescent="0.3">
      <c r="C619" s="27"/>
      <c r="F619" s="33"/>
    </row>
    <row r="620" spans="3:6" x14ac:dyDescent="0.3">
      <c r="C620" s="27"/>
      <c r="F620" s="33"/>
    </row>
    <row r="621" spans="3:6" x14ac:dyDescent="0.3">
      <c r="C621" s="27"/>
      <c r="F621" s="33"/>
    </row>
    <row r="622" spans="3:6" x14ac:dyDescent="0.3">
      <c r="C622" s="27"/>
      <c r="F622" s="33"/>
    </row>
    <row r="623" spans="3:6" x14ac:dyDescent="0.3">
      <c r="C623" s="27"/>
      <c r="F623" s="33"/>
    </row>
    <row r="624" spans="3:6" x14ac:dyDescent="0.3">
      <c r="C624" s="27"/>
      <c r="F624" s="33"/>
    </row>
    <row r="625" spans="3:6" x14ac:dyDescent="0.3">
      <c r="C625" s="27"/>
      <c r="F625" s="33"/>
    </row>
    <row r="626" spans="3:6" x14ac:dyDescent="0.3">
      <c r="C626" s="27"/>
      <c r="F626" s="33"/>
    </row>
    <row r="627" spans="3:6" x14ac:dyDescent="0.3">
      <c r="C627" s="27"/>
      <c r="F627" s="33"/>
    </row>
    <row r="628" spans="3:6" x14ac:dyDescent="0.3">
      <c r="C628" s="27"/>
      <c r="F628" s="33"/>
    </row>
    <row r="629" spans="3:6" x14ac:dyDescent="0.3">
      <c r="C629" s="27"/>
      <c r="F629" s="33"/>
    </row>
    <row r="630" spans="3:6" x14ac:dyDescent="0.3">
      <c r="C630" s="27"/>
      <c r="F630" s="33"/>
    </row>
    <row r="631" spans="3:6" x14ac:dyDescent="0.3">
      <c r="C631" s="27"/>
      <c r="F631" s="33"/>
    </row>
    <row r="632" spans="3:6" x14ac:dyDescent="0.3">
      <c r="C632" s="27"/>
      <c r="F632" s="33"/>
    </row>
    <row r="633" spans="3:6" x14ac:dyDescent="0.3">
      <c r="C633" s="27"/>
      <c r="F633" s="33"/>
    </row>
    <row r="634" spans="3:6" x14ac:dyDescent="0.3">
      <c r="C634" s="27"/>
      <c r="F634" s="33"/>
    </row>
    <row r="635" spans="3:6" x14ac:dyDescent="0.3">
      <c r="C635" s="27"/>
      <c r="F635" s="33"/>
    </row>
    <row r="636" spans="3:6" x14ac:dyDescent="0.3">
      <c r="C636" s="27"/>
      <c r="F636" s="33"/>
    </row>
    <row r="637" spans="3:6" x14ac:dyDescent="0.3">
      <c r="C637" s="27"/>
      <c r="F637" s="33"/>
    </row>
    <row r="638" spans="3:6" x14ac:dyDescent="0.3">
      <c r="C638" s="27"/>
      <c r="F638" s="33"/>
    </row>
    <row r="639" spans="3:6" x14ac:dyDescent="0.3">
      <c r="C639" s="27"/>
      <c r="F639" s="33"/>
    </row>
    <row r="640" spans="3:6" x14ac:dyDescent="0.3">
      <c r="C640" s="27"/>
      <c r="F640" s="33"/>
    </row>
    <row r="641" spans="3:6" x14ac:dyDescent="0.3">
      <c r="C641" s="27"/>
      <c r="F641" s="33"/>
    </row>
    <row r="642" spans="3:6" x14ac:dyDescent="0.3">
      <c r="C642" s="27"/>
      <c r="F642" s="33"/>
    </row>
    <row r="643" spans="3:6" x14ac:dyDescent="0.3">
      <c r="C643" s="27"/>
      <c r="F643" s="33"/>
    </row>
    <row r="644" spans="3:6" x14ac:dyDescent="0.3">
      <c r="C644" s="27"/>
      <c r="F644" s="33"/>
    </row>
    <row r="645" spans="3:6" x14ac:dyDescent="0.3">
      <c r="C645" s="27"/>
      <c r="F645" s="33"/>
    </row>
    <row r="646" spans="3:6" x14ac:dyDescent="0.3">
      <c r="C646" s="27"/>
      <c r="F646" s="33"/>
    </row>
    <row r="647" spans="3:6" x14ac:dyDescent="0.3">
      <c r="C647" s="27"/>
      <c r="F647" s="33"/>
    </row>
    <row r="648" spans="3:6" x14ac:dyDescent="0.3">
      <c r="C648" s="27"/>
      <c r="F648" s="33"/>
    </row>
    <row r="649" spans="3:6" x14ac:dyDescent="0.3">
      <c r="C649" s="27"/>
      <c r="F649" s="33"/>
    </row>
    <row r="650" spans="3:6" x14ac:dyDescent="0.3">
      <c r="C650" s="27"/>
      <c r="F650" s="33"/>
    </row>
    <row r="651" spans="3:6" x14ac:dyDescent="0.3">
      <c r="C651" s="27"/>
      <c r="F651" s="33"/>
    </row>
    <row r="652" spans="3:6" x14ac:dyDescent="0.3">
      <c r="C652" s="27"/>
      <c r="F652" s="33"/>
    </row>
    <row r="653" spans="3:6" x14ac:dyDescent="0.3">
      <c r="C653" s="27"/>
      <c r="F653" s="33"/>
    </row>
    <row r="654" spans="3:6" x14ac:dyDescent="0.3">
      <c r="C654" s="27"/>
      <c r="F654" s="33"/>
    </row>
    <row r="655" spans="3:6" x14ac:dyDescent="0.3">
      <c r="C655" s="27"/>
      <c r="F655" s="33"/>
    </row>
    <row r="656" spans="3:6" x14ac:dyDescent="0.3">
      <c r="C656" s="27"/>
      <c r="F656" s="33"/>
    </row>
    <row r="657" spans="3:6" x14ac:dyDescent="0.3">
      <c r="C657" s="27"/>
      <c r="F657" s="33"/>
    </row>
    <row r="658" spans="3:6" x14ac:dyDescent="0.3">
      <c r="C658" s="27"/>
      <c r="F658" s="33"/>
    </row>
    <row r="659" spans="3:6" x14ac:dyDescent="0.3">
      <c r="C659" s="27"/>
      <c r="F659" s="33"/>
    </row>
    <row r="660" spans="3:6" x14ac:dyDescent="0.3">
      <c r="C660" s="27"/>
      <c r="F660" s="33"/>
    </row>
    <row r="661" spans="3:6" x14ac:dyDescent="0.3">
      <c r="C661" s="27"/>
      <c r="F661" s="33"/>
    </row>
    <row r="662" spans="3:6" x14ac:dyDescent="0.3">
      <c r="C662" s="27"/>
      <c r="F662" s="33"/>
    </row>
    <row r="663" spans="3:6" x14ac:dyDescent="0.3">
      <c r="C663" s="27"/>
      <c r="F663" s="33"/>
    </row>
    <row r="664" spans="3:6" x14ac:dyDescent="0.3">
      <c r="C664" s="27"/>
      <c r="F664" s="33"/>
    </row>
    <row r="665" spans="3:6" x14ac:dyDescent="0.3">
      <c r="C665" s="27"/>
      <c r="F665" s="33"/>
    </row>
    <row r="666" spans="3:6" x14ac:dyDescent="0.3">
      <c r="C666" s="27"/>
      <c r="F666" s="33"/>
    </row>
    <row r="667" spans="3:6" x14ac:dyDescent="0.3">
      <c r="C667" s="27"/>
      <c r="F667" s="33"/>
    </row>
    <row r="668" spans="3:6" x14ac:dyDescent="0.3">
      <c r="C668" s="27"/>
      <c r="F668" s="33"/>
    </row>
  </sheetData>
  <autoFilter ref="A1:H1" xr:uid="{81FC3B10-1FE5-4D9D-84CA-DD79ACEEF5DD}"/>
  <dataValidations count="2">
    <dataValidation allowBlank="1" showInputMessage="1" showErrorMessage="1" errorTitle="Error" error="Please insert date in dd/yy/yyyy format, eg 21/03/2023" promptTitle="Date decision was announced" prompt="Please insert the date in dd/mm/yyyy format" sqref="F265:F266 C265:C1048576 F269" xr:uid="{00000000-0002-0000-0500-000000000000}"/>
    <dataValidation type="decimal" allowBlank="1" showInputMessage="1" showErrorMessage="1" sqref="D2:D33" xr:uid="{00000000-0002-0000-0500-000001000000}">
      <formula1>0</formula1>
      <formula2>0.05</formula2>
    </dataValidation>
  </dataValidations>
  <hyperlinks>
    <hyperlink ref="G45" r:id="rId1" display="https://www.bcra.gob.ar/Pdfs/comytexord/A5938.pdf" xr:uid="{00000000-0004-0000-0500-000000000000}"/>
    <hyperlink ref="G23" r:id="rId2" display="https://www.apra.gov.au/news-and-publications/apra-announces-countercyclical-capital-buffer-rate-for-adis" xr:uid="{00000000-0004-0000-0500-000001000000}"/>
    <hyperlink ref="G79" r:id="rId3" display="https://www.apra.gov.au/news-and-publications/apra-releases-annual-information-paper-on-countercyclical-capital-buffer" xr:uid="{00000000-0004-0000-0500-000002000000}"/>
    <hyperlink ref="G119" r:id="rId4" display="https://www.apra.gov.au/media-centre/media-releases/apra-releases-annual-paper-countercyclical-capital-buffer" xr:uid="{00000000-0004-0000-0500-000003000000}"/>
    <hyperlink ref="G177" r:id="rId5" display="https://www.apra.gov.au/news-and-publications/apra-keeps-countercyclical-capital-buffer-on-hold-releases-assessment-of" xr:uid="{00000000-0004-0000-0500-000004000000}"/>
    <hyperlink ref="G240" r:id="rId6" display="https://www.apra.gov.au/sites/default/files/2021-12/Information%20paper%20-%20Countercyclical%20capital%20buffer%20December%202021.pdf" xr:uid="{00000000-0004-0000-0500-000005000000}"/>
    <hyperlink ref="G256" r:id="rId7" display="https://www.apra.gov.au/news-and-publications/apra-issues-annual-update-on-countercyclical-capital-buffer-setting" xr:uid="{00000000-0004-0000-0500-000006000000}"/>
    <hyperlink ref="G26" r:id="rId8" display="https://www.nbb.be/doc/ts/publications/buffer_rate_quarterly_decision.pdf" xr:uid="{00000000-0004-0000-0500-000007000000}"/>
    <hyperlink ref="G38" r:id="rId9" display="https://www.nbb.be/doc/ts/publications/buffer_rate_quarterly_decision_april.pdf" xr:uid="{00000000-0004-0000-0500-000008000000}"/>
    <hyperlink ref="G56" r:id="rId10" display="https://www.nbb.be/doc/ts/publications/buffer_rate_quarterly_decision_july.pdf" xr:uid="{00000000-0004-0000-0500-000009000000}"/>
    <hyperlink ref="G76" r:id="rId11" display="https://www.nbb.be/doc/cp/eng/2016/20161223_bufferrate_2017q1.pdf" xr:uid="{00000000-0004-0000-0500-00000A000000}"/>
    <hyperlink ref="G89" r:id="rId12" display="https://www.nbb.be/doc/cp/eng/2017/20170329_bufferrate_2017q2.pdf" xr:uid="{00000000-0004-0000-0500-00000B000000}"/>
    <hyperlink ref="G103" r:id="rId13" display="https://www.nbb.be/doc/cp/eng/2017/20170628_bufferrate_2017q3.pdf" xr:uid="{00000000-0004-0000-0500-00000C000000}"/>
    <hyperlink ref="G111" r:id="rId14" display="https://www.nbb.be/doc/cp/eng/2017/20170928_bufferrate_2017q4.pdf" xr:uid="{00000000-0004-0000-0500-00000D000000}"/>
    <hyperlink ref="G125" r:id="rId15" display="https://www.nbb.be/doc/cp/eng/2017/20171227_bufferrate_2018q1.pdf" xr:uid="{00000000-0004-0000-0500-00000E000000}"/>
    <hyperlink ref="G138" r:id="rId16" display="https://www.nbb.be/doc/cp/eng/2018/20180329_bufferrate_2018q2.pdf" xr:uid="{00000000-0004-0000-0500-00000F000000}"/>
    <hyperlink ref="G149" r:id="rId17" display="https://www.nbb.be/doc/cp/eng/2018/20180629_bufferrate_2018q3.pdf" xr:uid="{00000000-0004-0000-0500-000010000000}"/>
    <hyperlink ref="G156" r:id="rId18" display="https://www.nbb.be/doc/cp/eng/2018/20180925_bufferrate_2018q4.pdf" xr:uid="{00000000-0004-0000-0500-000011000000}"/>
    <hyperlink ref="G173" r:id="rId19" display="https://www.nbb.be/doc/cp/eng/2019/20181228_bufferrate_2019q1.pdf" xr:uid="{00000000-0004-0000-0500-000012000000}"/>
    <hyperlink ref="G184" r:id="rId20" display="https://www.nbb.be/doc/cp/eng/2019/20190329_bufferrate_2019q2.pdf" xr:uid="{00000000-0004-0000-0500-000013000000}"/>
    <hyperlink ref="G190" r:id="rId21" display="https://www.nbb.be/doc/cp/eng/2019/20190628_bufferrate_2019q3.pdf" xr:uid="{00000000-0004-0000-0500-000014000000}"/>
    <hyperlink ref="G211" r:id="rId22" display="https://www.nbb.be/doc/cp/eng/2020/20200327_bufferrate_2020q2.pdf" xr:uid="{00000000-0004-0000-0500-000015000000}"/>
    <hyperlink ref="G217" r:id="rId23" display="https://www.nbb.be/doc/cp/eng/2020/200630_bufferrate_2020q3.pdf" xr:uid="{00000000-0004-0000-0500-000016000000}"/>
    <hyperlink ref="G223" r:id="rId24" display="https://www.nbb.be/en/articles/nbb-keeps-ccyb-rate-0-0" xr:uid="{00000000-0004-0000-0500-000017000000}"/>
    <hyperlink ref="G229" r:id="rId25" display="https://www.nbb.be/en/articles/nbb-keeps-ccyb-rate-0-1" xr:uid="{00000000-0004-0000-0500-000018000000}"/>
    <hyperlink ref="G196" r:id="rId26" display="https://www.nbb.be/doc/cp/eng/2019/20190628_bufferrate_2019q3.pdf" xr:uid="{00000000-0004-0000-0500-000019000000}"/>
    <hyperlink ref="G18" r:id="rId27" display="http://www.bcb.gov.br/ingles/norms/brprudential/Circular3769.pdf" xr:uid="{00000000-0004-0000-0500-00001A000000}"/>
    <hyperlink ref="G83" r:id="rId28" display="Central Bank of Brazil announces Countercyclical Capital Buffer in Brazil (Comunicado 30.499,  09.03.2017)" xr:uid="{00000000-0004-0000-0500-00001B000000}"/>
    <hyperlink ref="G95" r:id="rId29" display="Central Bank of Brazil announces Countercyclical Capital Buffer in Brazil (Comunicado 30.848,  08.06.2017)" xr:uid="{00000000-0004-0000-0500-00001C000000}"/>
    <hyperlink ref="G106" r:id="rId30" display="Central Bank of Brazil announces Countercyclical Capital Buffer in Brazil (Comunicado 31.188,  14.09.2017)" xr:uid="{00000000-0004-0000-0500-00001D000000}"/>
    <hyperlink ref="G120" r:id="rId31" display="Central Bank of Brazil announces Countercyclical Capital Buffer in Brazil (Comunicado 31.478,  14.12.2017)" xr:uid="{00000000-0004-0000-0500-00001E000000}"/>
    <hyperlink ref="G132" r:id="rId32" display="Central Bank of Brazil announces Countercyclical Capital Buffer in Brazil (Comunicado 31.752,  08.03.2018)" xr:uid="{00000000-0004-0000-0500-00001F000000}"/>
    <hyperlink ref="G142" r:id="rId33" display="Central Bank of Brazil announces Countercyclical Capital Buffer in Brazil (Comunicado 32.139,  07.06.2018)" xr:uid="{00000000-0004-0000-0500-000020000000}"/>
    <hyperlink ref="G152" r:id="rId34" display="Central Bank of Brazil announces Countercyclical Capital Buffer in Brazil (Comunicado 32.516,  04.09.2018)" xr:uid="{00000000-0004-0000-0500-000021000000}"/>
    <hyperlink ref="G164" r:id="rId35" display="Central Bank of Brazil announces Countercyclical Capital Buffer in Brazil (Comunicado 32.794,  22.11.2018)" xr:uid="{00000000-0004-0000-0500-000022000000}"/>
    <hyperlink ref="G82" r:id="rId36" location="1.6.2" display="https://www.osfi-bsif.gc.ca/Eng/fi-if/rg-ro/gdn-ort/gl-ld/Pages/CAR19_chpt1.aspx#1.6.2" xr:uid="{00000000-0004-0000-0500-000023000000}"/>
    <hyperlink ref="G16" r:id="rId37" display="http://www.cbrc.gov.cn/EngdocView.do?docID=86EC2D338BB24111B3AC5D7C5C4F1B28" xr:uid="{00000000-0004-0000-0500-000024000000}"/>
    <hyperlink ref="G224" r:id="rId38" display="http://www.pbc.gov.cn/en/3688110/3688172/4048269/4106897/index.html" xr:uid="{00000000-0004-0000-0500-000025000000}"/>
    <hyperlink ref="G28" r:id="rId39" display="HCSF decision regarding the CCyB-30.12.2016" xr:uid="{00000000-0004-0000-0500-000026000000}"/>
    <hyperlink ref="G48" r:id="rId40" display="HCSF decision regarding the CCyB-30.12.2016" xr:uid="{00000000-0004-0000-0500-000027000000}"/>
    <hyperlink ref="G58" r:id="rId41" display="HCSF decision regarding the CCyB-30.12.2016" xr:uid="{00000000-0004-0000-0500-000028000000}"/>
    <hyperlink ref="G66" r:id="rId42" display="HCSF decision regarding the CCyB-30.12.2016" xr:uid="{00000000-0004-0000-0500-000029000000}"/>
    <hyperlink ref="G78" r:id="rId43" display="HCSF decision regarding the CCyB-30.12.2016" xr:uid="{00000000-0004-0000-0500-00002A000000}"/>
    <hyperlink ref="G91" r:id="rId44" display="HCSF decision regarding the CCyB-30.12.2016" xr:uid="{00000000-0004-0000-0500-00002B000000}"/>
    <hyperlink ref="G104" r:id="rId45" display="HCSF decision regarding the CCyB-30.12.2016" xr:uid="{00000000-0004-0000-0500-00002C000000}"/>
    <hyperlink ref="G112" r:id="rId46" display="HCSF decision regarding the CCyB-30.12.2016" xr:uid="{00000000-0004-0000-0500-00002D000000}"/>
    <hyperlink ref="G127" r:id="rId47" display="HCSF decision regarding the CCyB-30.12.2016" xr:uid="{00000000-0004-0000-0500-00002E000000}"/>
    <hyperlink ref="G139" r:id="rId48" display="HCSF decision regarding the CCyB-30.12.2016" xr:uid="{00000000-0004-0000-0500-00002F000000}"/>
    <hyperlink ref="G150" r:id="rId49" display="HCSF decision regarding the CCyB-30.12.2016" xr:uid="{00000000-0004-0000-0500-000030000000}"/>
    <hyperlink ref="G160" r:id="rId50" display="HCSF decision regarding the CCyB-30.12.2016" xr:uid="{00000000-0004-0000-0500-000031000000}"/>
    <hyperlink ref="G176" r:id="rId51" display="HCSF decision regarding the CCyB-30.12.2016" xr:uid="{00000000-0004-0000-0500-000032000000}"/>
    <hyperlink ref="G185" r:id="rId52" display="HCSF decision regarding the CCyB-30.12.2016" xr:uid="{00000000-0004-0000-0500-000033000000}"/>
    <hyperlink ref="G209" r:id="rId53" display="HCSF decision regarding the CCyB" xr:uid="{00000000-0004-0000-0500-000034000000}"/>
    <hyperlink ref="G244" r:id="rId54" display="HCSF Press Release" xr:uid="{00000000-0004-0000-0500-000035000000}"/>
    <hyperlink ref="G252" r:id="rId55" display="https://www.economie.gouv.fr/files/files/directions_services/hcsf/HCSF_2022-09-15_PressRelease_eng.pdf" xr:uid="{00000000-0004-0000-0500-000036000000}"/>
    <hyperlink ref="G21" r:id="rId56" display="BaFin Board Decision regarding the counter cyclical buffer rate (15.12.2015) " xr:uid="{00000000-0004-0000-0500-000037000000}"/>
    <hyperlink ref="G74" r:id="rId57" display="BaFin Board Decision regarding the counter cyclical buffer rate (19.12.2016)" xr:uid="{00000000-0004-0000-0500-000038000000}"/>
    <hyperlink ref="G128" r:id="rId58" display="BaFin Board Decision regarding the counter cyclical buffer rate (19.12.2016)" xr:uid="{00000000-0004-0000-0500-000039000000}"/>
    <hyperlink ref="G174" r:id="rId59" display="BaFin Board Decision regarding the counter cyclical buffer rate (19.12.2016)" xr:uid="{00000000-0004-0000-0500-00003A000000}"/>
    <hyperlink ref="G191" r:id="rId60" display="BaFin Board Decision regarding the counter cyclical buffer rate (19.12.2016)" xr:uid="{00000000-0004-0000-0500-00003B000000}"/>
    <hyperlink ref="G202" r:id="rId61" display="BaFin Board Decision regarding the counter cyclical buffer rate (30.12.2019)" xr:uid="{00000000-0004-0000-0500-00003C000000}"/>
    <hyperlink ref="G212" r:id="rId62" display="https://www.bafin.de/SharedDocs/Veroeffentlichungen/EN/Aufsichtsrecht/Verfuegung/vf_200331_allgvfg_antizykl_kapitalpuffer_en.html?nn=19591106" xr:uid="{00000000-0004-0000-0500-00003D000000}"/>
    <hyperlink ref="G242" r:id="rId63" display="BaFin Board Decision regarding the counter cyclical buffer rate (31.01.2022)" xr:uid="{00000000-0004-0000-0500-00003E000000}"/>
    <hyperlink ref="G8" r:id="rId64" display="Monetary Authority Announces Countercyclical Capital Buffer for Hong Kong" xr:uid="{00000000-0004-0000-0500-00003F000000}"/>
    <hyperlink ref="G34" r:id="rId65" display="HK CCyB announcement (14 Jan 2016)" xr:uid="{00000000-0004-0000-0500-000040000000}"/>
    <hyperlink ref="G80" r:id="rId66" display="HK CCyB announcement (27 Jan 2017)" xr:uid="{00000000-0004-0000-0500-000041000000}"/>
    <hyperlink ref="G129" r:id="rId67" display="HK CCyB announcement (10 Jan 2018)" xr:uid="{00000000-0004-0000-0500-000042000000}"/>
    <hyperlink ref="G186" r:id="rId68" display="HK CCyB announcement (16.04.2019)" xr:uid="{00000000-0004-0000-0500-000043000000}"/>
    <hyperlink ref="G192" r:id="rId69" display="HK CCyB announcement (09.07.2019)" xr:uid="{00000000-0004-0000-0500-000044000000}"/>
    <hyperlink ref="G198" r:id="rId70" display="HK CCyB announcement (14.10.2020)" xr:uid="{00000000-0004-0000-0500-000045000000}"/>
    <hyperlink ref="G204" r:id="rId71" display="HK CCyB announcement (29.01.2020)" xr:uid="{00000000-0004-0000-0500-000046000000}"/>
    <hyperlink ref="G206" r:id="rId72" display="HK CCyB announcement (16.03.2020)" xr:uid="{00000000-0004-0000-0500-000047000000}"/>
    <hyperlink ref="G237" r:id="rId73" display="HK CCyB announcement (05.08.2021)" xr:uid="{00000000-0004-0000-0500-000048000000}"/>
    <hyperlink ref="G9" r:id="rId74" display="Guidelines for implementation of Countercyclical Capital Buffer (CCCB)" xr:uid="{00000000-0004-0000-0500-000049000000}"/>
    <hyperlink ref="G12" r:id="rId75" display="First Bi-monthly monetary policy statement, 2015 (07.04.2015)" xr:uid="{00000000-0004-0000-0500-00004A000000}"/>
    <hyperlink ref="G49" r:id="rId76" display="First Bi-monthly monetary policy statement, 2016 (05.04.2016)" xr:uid="{00000000-0004-0000-0500-00004B000000}"/>
    <hyperlink ref="G92" r:id="rId77" display="First Bi-monthly monetary policy statement, 2017 (06.04.2017)" xr:uid="{00000000-0004-0000-0500-00004C000000}"/>
    <hyperlink ref="G140" r:id="rId78" display="First Bi-monthly monetary policy statement, 2018 (05.04.2018)" xr:uid="{00000000-0004-0000-0500-00004D000000}"/>
    <hyperlink ref="G30" r:id="rId79" display="CCyB announcement (available in Indonesian only, 31.12.2015)" xr:uid="{00000000-0004-0000-0500-00004E000000}"/>
    <hyperlink ref="G52" r:id="rId80" display="Bank Indonesia holds countercyclical capital buffer (CCB) at 0% (23.05.2016)" xr:uid="{00000000-0004-0000-0500-00004F000000}"/>
    <hyperlink ref="G69" r:id="rId81" display="Bank Indonesia holds countercyclical capital buffer (CCB) at 0% (21.11.2016)" xr:uid="{00000000-0004-0000-0500-000050000000}"/>
    <hyperlink ref="G94" r:id="rId82" display="Bank Indonesia holds countercyclical capital buffer (CCB) at 0% (19.05.2017)" xr:uid="{00000000-0004-0000-0500-000051000000}"/>
    <hyperlink ref="G114" r:id="rId83" display="Bank Indonesia holds countercyclical capital buffer (CCB) at 0% (16.11.2017)" xr:uid="{00000000-0004-0000-0500-000052000000}"/>
    <hyperlink ref="G141" r:id="rId84" display="Bank Indonesia holds countercyclical capital buffer (CCB) at 0% (17.05.2018)" xr:uid="{00000000-0004-0000-0500-000053000000}"/>
    <hyperlink ref="G163" r:id="rId85" display="Bank Indonesia holds countercyclical capital buffer (CCB) at 0% (17.05.2018)" xr:uid="{00000000-0004-0000-0500-000054000000}"/>
    <hyperlink ref="G187" r:id="rId86" display="Bank Indonesia holds countercyclical capital buffer (CCB) at 0% (15.11.2018)" xr:uid="{00000000-0004-0000-0500-000055000000}"/>
    <hyperlink ref="G29" r:id="rId87" display="Bank of Italy (30 December 2015)" xr:uid="{00000000-0004-0000-0500-000056000000}"/>
    <hyperlink ref="G43" r:id="rId88" display="Bank of Italy" xr:uid="{00000000-0004-0000-0500-000057000000}"/>
    <hyperlink ref="G54" r:id="rId89" display="Bank of Italy" xr:uid="{00000000-0004-0000-0500-000058000000}"/>
    <hyperlink ref="G62" r:id="rId90" display="Bank of Italy" xr:uid="{00000000-0004-0000-0500-000059000000}"/>
    <hyperlink ref="G73" r:id="rId91" display="Bank of Italy" xr:uid="{00000000-0004-0000-0500-00005A000000}"/>
    <hyperlink ref="G87" r:id="rId92" display="Bank of Italy" xr:uid="{00000000-0004-0000-0500-00005B000000}"/>
    <hyperlink ref="G98" r:id="rId93" display="Bank of Italy" xr:uid="{00000000-0004-0000-0500-00005C000000}"/>
    <hyperlink ref="G108" r:id="rId94" display="Bank of Italy" xr:uid="{00000000-0004-0000-0500-00005D000000}"/>
    <hyperlink ref="G123" r:id="rId95" display="Bank of Italy" xr:uid="{00000000-0004-0000-0500-00005E000000}"/>
    <hyperlink ref="G135" r:id="rId96" display="Bank of Italy" xr:uid="{00000000-0004-0000-0500-00005F000000}"/>
    <hyperlink ref="G146" r:id="rId97" display="Bank of Italy" xr:uid="{00000000-0004-0000-0500-000060000000}"/>
    <hyperlink ref="G155" r:id="rId98" display="Bank of Italy" xr:uid="{00000000-0004-0000-0500-000061000000}"/>
    <hyperlink ref="G171" r:id="rId99" display="Bank of Italy" xr:uid="{00000000-0004-0000-0500-000062000000}"/>
    <hyperlink ref="G46" r:id="rId100" display="Ordinances and notices on capital buffer ratios (available in Japanese only)" xr:uid="{00000000-0004-0000-0500-000063000000}"/>
    <hyperlink ref="G47" r:id="rId101" display="FSC announced CCyB rate for South Korea" xr:uid="{00000000-0004-0000-0500-000064000000}"/>
    <hyperlink ref="G20" r:id="rId102" display="CSSF Regulation N° 15-04 on the setting of a countercyclical buffer rate " xr:uid="{00000000-0004-0000-0500-000065000000}"/>
    <hyperlink ref="G44" r:id="rId103" display="CSSF Regulation No 16-02 on the setting of the countercyclical buffer rate for the second quarter of 2016 (only in French)" xr:uid="{00000000-0004-0000-0500-000066000000}"/>
    <hyperlink ref="G57" r:id="rId104" display="CSSF Regulation N° 16-03 on the setting of the countercyclical buffer rate for the third quarter of 2016 (only in French)" xr:uid="{00000000-0004-0000-0500-000067000000}"/>
    <hyperlink ref="G63" r:id="rId105" display="CSSF Regulation N° 16-05 on the setting of the countercyclical buffer rate for the third quarter of 2016 (only in French)" xr:uid="{00000000-0004-0000-0500-000068000000}"/>
    <hyperlink ref="G75" r:id="rId106" display="CSSF Regulation N° 16-15 on the setting of the countercyclical buffer rate for the first quarter of 2017 (only in French)" xr:uid="{00000000-0004-0000-0500-000069000000}"/>
    <hyperlink ref="G88" r:id="rId107" display="CSSF Regulation N° 17-01 on the setting of the countercyclical buffer rate for the second quarter of 2017 (only in French)" xr:uid="{00000000-0004-0000-0500-00006A000000}"/>
    <hyperlink ref="G99" r:id="rId108" display="CSSF Regulation N° 17-02 on the setting of the countercyclical buffer rate for the third quarter of 2017 (only in French)" xr:uid="{00000000-0004-0000-0500-00006B000000}"/>
    <hyperlink ref="G109" r:id="rId109" display="CSSF Regulation No 17-03 on the setting of the countercyclical buffer rate for the forth quarter of 2017 (only in French)" xr:uid="{00000000-0004-0000-0500-00006C000000}"/>
    <hyperlink ref="G126" r:id="rId110" display="CSSF Regulation N° 17-05 on the setting of the countercyclical buffer rate for the first quarter of 2018 (only in French, 30.11.2017)" xr:uid="{00000000-0004-0000-0500-00006D000000}"/>
    <hyperlink ref="G137" r:id="rId111" display="CSSF Regulation N° 18-01 on the setting of the countercyclical buffer rate for the second quarter of 2018 (only in French)" xr:uid="{00000000-0004-0000-0500-00006E000000}"/>
    <hyperlink ref="G147" r:id="rId112" display="CSSF Regulation N° 18-04 (only in French) on the setting of the countercyclical buffer rate for the third quarter of 2018" xr:uid="{00000000-0004-0000-0500-00006F000000}"/>
    <hyperlink ref="G157" r:id="rId113" display="CSSF Regulation N° 18-05 (only in French) on the setting of the countercyclical buffer rate for the forth quarter of 2018" xr:uid="{00000000-0004-0000-0500-000070000000}"/>
    <hyperlink ref="G175" r:id="rId114" display="CSSF Regulation N° 18-07 (only in French) on the setting of the countercyclical buffer rate for the first quarter of 2019" xr:uid="{00000000-0004-0000-0500-000071000000}"/>
    <hyperlink ref="G182" r:id="rId115" display="CSSF Regulation N° 19-07 of 28 June 2019 on the setting of the countercyclical buffer rate for the third quarter of 2019" xr:uid="{00000000-0004-0000-0500-000072000000}"/>
    <hyperlink ref="G197" r:id="rId116" display="http://data.legilux.public.lu/file/eli-etat-leg-rcsf-2019-10-01-a683-jo-fr-pdf.pdf" xr:uid="{00000000-0004-0000-0500-000073000000}"/>
    <hyperlink ref="G203" r:id="rId117" display="CSSF Regulation N° 19-08 (only in French)" xr:uid="{00000000-0004-0000-0500-000074000000}"/>
    <hyperlink ref="G214" r:id="rId118" display="CSSF Regulation N° 20-01 (only in French)" xr:uid="{00000000-0004-0000-0500-000075000000}"/>
    <hyperlink ref="G219" r:id="rId119" display="CSSF Regulation N° 20-03 (only in French)" xr:uid="{00000000-0004-0000-0500-000076000000}"/>
    <hyperlink ref="G225" r:id="rId120" display="CSSF Regulation N° 20-06 (only in French)" xr:uid="{00000000-0004-0000-0500-000077000000}"/>
    <hyperlink ref="G230" r:id="rId121" display="CSSF Regulation N° 20-11 (only in French)" xr:uid="{00000000-0004-0000-0500-000078000000}"/>
    <hyperlink ref="G233" r:id="rId122" display="CSSF Regulation N° 21-01 (only in French)" xr:uid="{00000000-0004-0000-0500-000079000000}"/>
    <hyperlink ref="G236" r:id="rId123" display="CSSF Regulation N° 15-05 (only in French)" xr:uid="{00000000-0004-0000-0500-00007A000000}"/>
    <hyperlink ref="G246" r:id="rId124" display="CSSF Regulation N° 22-02 on the setting of the countercyclical buffer rate for the second quarter of 2022 (31.03.2022)" xr:uid="{00000000-0004-0000-0500-00007B000000}"/>
    <hyperlink ref="G250" r:id="rId125" display="http://data.legilux.public.lu/eli/etat/leg/rcsf/2022/06/30/a329/jo" xr:uid="{00000000-0004-0000-0500-00007C000000}"/>
    <hyperlink ref="G253" r:id="rId126" display="Règlement CSSF N° 22-06 du 30 septembre 2022 sur la fixation du taux de coussin contracyclique pour le quatrième trimestre 2022. - Legilux (public.lu)" xr:uid="{00000000-0004-0000-0500-00007D000000}"/>
    <hyperlink ref="G259" r:id="rId127" display="https://www.cssf.lu/fr/Document/reglement-cssf-n-23-01-du-31-mars-2023/" xr:uid="{00000000-0004-0000-0500-00007E000000}"/>
    <hyperlink ref="G50" r:id="rId128" display="Cargos de Capital Contracíclico Vigentes (in Spanish only, 06.05.2016))" xr:uid="{00000000-0004-0000-0500-00007F000000}"/>
    <hyperlink ref="G31" r:id="rId129" display="On countercyclical buffer to capital adequacy ratio" xr:uid="{00000000-0004-0000-0500-000080000000}"/>
    <hyperlink ref="G36" r:id="rId130" display="On countercyclical buffer to capital adequacy ratio" xr:uid="{00000000-0004-0000-0500-000081000000}"/>
    <hyperlink ref="G53" r:id="rId131" display="On countercyclical buffer to capital adequacy ratio" xr:uid="{00000000-0004-0000-0500-000082000000}"/>
    <hyperlink ref="G64" r:id="rId132" display="On countercyclical buffer to capital adequacy ratio" xr:uid="{00000000-0004-0000-0500-000083000000}"/>
    <hyperlink ref="G77" r:id="rId133" display="On countercyclical buffer to capital adequacy ratio" xr:uid="{00000000-0004-0000-0500-000084000000}"/>
    <hyperlink ref="G90" r:id="rId134" display="On countercyclical buffer to capital adequacy ratio" xr:uid="{00000000-0004-0000-0500-000085000000}"/>
    <hyperlink ref="G101" r:id="rId135" display="On countercyclical buffer to capital adequacy ratio" xr:uid="{00000000-0004-0000-0500-000086000000}"/>
    <hyperlink ref="G113" r:id="rId136" display="On countercyclical buffer to capital adequacy ratio" xr:uid="{00000000-0004-0000-0500-000087000000}"/>
    <hyperlink ref="G124" r:id="rId137" display="On countercyclical buffer to capital adequacy ratio" xr:uid="{00000000-0004-0000-0500-000088000000}"/>
    <hyperlink ref="G151" r:id="rId138" display="On countercyclical buffer to capital adequacy ratio" xr:uid="{00000000-0004-0000-0500-000089000000}"/>
    <hyperlink ref="G159" r:id="rId139" display="On countercyclical buffer to capital adequacy ratio" xr:uid="{00000000-0004-0000-0500-00008A000000}"/>
    <hyperlink ref="G172" r:id="rId140" display="National countercyclical capital buffer and risk ratio buffers for credit institutions’ computation of capital adequacy ratios" xr:uid="{00000000-0004-0000-0500-00008B000000}"/>
    <hyperlink ref="G194" r:id="rId141" display="Bank of Russia leaves unchanged the countercyclical capital buffer (CCB) rate for Russian credit institutions and the risk ratio buffers" xr:uid="{00000000-0004-0000-0500-00008C000000}"/>
    <hyperlink ref="G200" r:id="rId142" display="Bank of Russia leaves unchanged the countercyclical capital buffer (CCB) rate for Russian credit institutions and risk ratio buffers" xr:uid="{00000000-0004-0000-0500-00008D000000}"/>
    <hyperlink ref="G216" r:id="rId143" display="Bank of Russia retains national countercyclical capital buffer and risk-weight add-ons" xr:uid="{00000000-0004-0000-0500-00008E000000}"/>
    <hyperlink ref="G221" r:id="rId144" display="Bank of Russia’s decision on regulatory easing and macroprudential measures" xr:uid="{00000000-0004-0000-0500-00008F000000}"/>
    <hyperlink ref="G227" r:id="rId145" display="Bank of Russia retains national countercyclical capital buffer rate and risk-weight add-ons" xr:uid="{00000000-0004-0000-0500-000090000000}"/>
    <hyperlink ref="G231" r:id="rId146" display="Bank of Russia retains national countercyclical capital buffer and risk-weight add-ons" xr:uid="{00000000-0004-0000-0500-000091000000}"/>
    <hyperlink ref="G235" r:id="rId147" display="Bank of Russia retains national countercyclical capital buffer" xr:uid="{00000000-0004-0000-0500-000092000000}"/>
    <hyperlink ref="G144" r:id="rId148" display="De Nederlandsche Bank" xr:uid="{00000000-0004-0000-0500-000093000000}"/>
    <hyperlink ref="G162" r:id="rId149" display="De Nederlandsche Bank" xr:uid="{00000000-0004-0000-0500-000094000000}"/>
    <hyperlink ref="G169" r:id="rId150" display="De Nederlandsche Bank" xr:uid="{00000000-0004-0000-0500-000095000000}"/>
    <hyperlink ref="G181" r:id="rId151" display="De Nederlandsche Bank" xr:uid="{00000000-0004-0000-0500-000096000000}"/>
    <hyperlink ref="G247" r:id="rId152" display="DNB increases countercyclical capital buffer to 1%" xr:uid="{00000000-0004-0000-0500-000097000000}"/>
    <hyperlink ref="G262" r:id="rId153" display="https://www.dnb.nl/en/sector-news/supervision-2023/dnb-raises-countercyclical-capital-buffer-ccyb-from-1-0-to-2-0/" xr:uid="{00000000-0004-0000-0500-000098000000}"/>
    <hyperlink ref="G33" r:id="rId154" display="http://www.sama.gov.sa/en-US/Laws/Documents/3.%20SAMA%20Basel%20III%20Program/8.%20Applicabilty%20of%20Countercylical%20Captital%20Buffer%20(CCYB)%20in%20Saudi%20Arabia.pdf" xr:uid="{00000000-0004-0000-0500-000099000000}"/>
    <hyperlink ref="G19" r:id="rId155" display="Decision on Singapore's countercyclical capital buffer rate for 2017 (MAS Financial Stability Review 2015, Box H)" xr:uid="{00000000-0004-0000-0500-00009A000000}"/>
    <hyperlink ref="G70" r:id="rId156" display="Decision on Singapore's countercyclical capital buffer rate for 2018 (MAS Financial Stability Review 2016, Overview)" xr:uid="{00000000-0004-0000-0500-00009B000000}"/>
    <hyperlink ref="G116" r:id="rId157" display="Decision on Singapore's countercyclical capital buffer rate for 2018 (MAS Financial Stability Review 2016, Overview)" xr:uid="{00000000-0004-0000-0500-00009C000000}"/>
    <hyperlink ref="G165" r:id="rId158" display="Decision on Singapore's countercyclical capital buffer rate for 2020 (MAS Financial Stability Review 2018, Overview)" xr:uid="{00000000-0004-0000-0500-00009D000000}"/>
    <hyperlink ref="G226" r:id="rId159" display="MAS" xr:uid="{00000000-0004-0000-0500-00009E000000}"/>
    <hyperlink ref="G17" r:id="rId160" display="September 2015 - Financial Stability Review (28.10.2015)" xr:uid="{00000000-0004-0000-0500-00009F000000}"/>
    <hyperlink ref="G93" r:id="rId161" display="Financial Stability Review, First edition 2017" xr:uid="{00000000-0004-0000-0500-0000A0000000}"/>
    <hyperlink ref="G117" r:id="rId162" display="Financial Stability Review, Second edition 2017" xr:uid="{00000000-0004-0000-0500-0000A1000000}"/>
    <hyperlink ref="G167" r:id="rId163" display="Financial Stability Review, Second edition 2018" xr:uid="{00000000-0004-0000-0500-0000A2000000}"/>
    <hyperlink ref="G27" r:id="rId164" display="Bank of Spain" xr:uid="{00000000-0004-0000-0500-0000A3000000}"/>
    <hyperlink ref="G39" r:id="rId165" display="Bank of Spain" xr:uid="{00000000-0004-0000-0500-0000A4000000}"/>
    <hyperlink ref="G55" r:id="rId166" display="Bank of Spain" xr:uid="{00000000-0004-0000-0500-0000A5000000}"/>
    <hyperlink ref="G65" r:id="rId167" display="Bank of Spain" xr:uid="{00000000-0004-0000-0500-0000A6000000}"/>
    <hyperlink ref="G71" r:id="rId168" display="Bank of Spain" xr:uid="{00000000-0004-0000-0500-0000A7000000}"/>
    <hyperlink ref="G86" r:id="rId169" display="Bank of Spain" xr:uid="{00000000-0004-0000-0500-0000A8000000}"/>
    <hyperlink ref="G100" r:id="rId170" display="Bank of Spain" xr:uid="{00000000-0004-0000-0500-0000A9000000}"/>
    <hyperlink ref="G110" r:id="rId171" display="Bank of Spain" xr:uid="{00000000-0004-0000-0500-0000AA000000}"/>
    <hyperlink ref="G122" r:id="rId172" display="Bank of Spain" xr:uid="{00000000-0004-0000-0500-0000AB000000}"/>
    <hyperlink ref="G136" r:id="rId173" display="Bank of Spain" xr:uid="{00000000-0004-0000-0500-0000AC000000}"/>
    <hyperlink ref="G143" r:id="rId174" display="Bank of Spain" xr:uid="{00000000-0004-0000-0500-0000AD000000}"/>
    <hyperlink ref="G158" r:id="rId175" display="Bank of Spain" xr:uid="{00000000-0004-0000-0500-0000AE000000}"/>
    <hyperlink ref="G170" r:id="rId176" display="Bank of Spain" xr:uid="{00000000-0004-0000-0500-0000AF000000}"/>
    <hyperlink ref="G183" r:id="rId177" display="Bank of Spain" xr:uid="{00000000-0004-0000-0500-0000B0000000}"/>
    <hyperlink ref="G188" r:id="rId178" display="Bank of Spain" xr:uid="{00000000-0004-0000-0500-0000B1000000}"/>
    <hyperlink ref="G195" r:id="rId179" display="Bank of Spain" xr:uid="{00000000-0004-0000-0500-0000B2000000}"/>
    <hyperlink ref="G201" r:id="rId180" display="Bank of Spain" xr:uid="{00000000-0004-0000-0500-0000B3000000}"/>
    <hyperlink ref="G213" r:id="rId181" display="Bank of Spain" xr:uid="{00000000-0004-0000-0500-0000B4000000}"/>
    <hyperlink ref="G215" r:id="rId182" display="Bank of Spain" xr:uid="{00000000-0004-0000-0500-0000B5000000}"/>
    <hyperlink ref="G218" r:id="rId183" display="Bank of Spain" xr:uid="{00000000-0004-0000-0500-0000B6000000}"/>
    <hyperlink ref="G220" r:id="rId184" display="Bank of Spain" xr:uid="{00000000-0004-0000-0500-0000B7000000}"/>
    <hyperlink ref="G222" r:id="rId185" display="Bank of Spain" xr:uid="{00000000-0004-0000-0500-0000B8000000}"/>
    <hyperlink ref="G228" r:id="rId186" display="Bank of Spain" xr:uid="{00000000-0004-0000-0500-0000B9000000}"/>
    <hyperlink ref="G232" r:id="rId187" display="Bank of Spain" xr:uid="{00000000-0004-0000-0500-0000BA000000}"/>
    <hyperlink ref="G238" r:id="rId188" display="Bank of Spain" xr:uid="{00000000-0004-0000-0500-0000BB000000}"/>
    <hyperlink ref="G245" r:id="rId189" location="xabd7" display="Bank of Spain" xr:uid="{00000000-0004-0000-0500-0000BC000000}"/>
    <hyperlink ref="G249" r:id="rId190" display="Bank of Spain" xr:uid="{00000000-0004-0000-0500-0000BD000000}"/>
    <hyperlink ref="G254" r:id="rId191" display="https://www.bde.es/f/webbde/GAP/Secciones/SalaPrensa/NotasInformativas/22/presbe2022_80en.pdf  " xr:uid="{00000000-0004-0000-0500-0000BE000000}"/>
    <hyperlink ref="G255" r:id="rId192" display="https://www.bde.es/f/webbde/GAP/Secciones/SalaPrensa/NotasInformativas/22/presbe2022_107en.pdf" xr:uid="{00000000-0004-0000-0500-0000BF000000}"/>
    <hyperlink ref="G260" r:id="rId193" display="https://www.bde.es/f/webbde/GAP/Secciones/SalaPrensa/NotasInformativas/23/presbe2023-25en.pdf" xr:uid="{00000000-0004-0000-0500-0000C0000000}"/>
    <hyperlink ref="G6" r:id="rId194" display="Decision regarding the countercyclical buffer rate (8 December 2014)" xr:uid="{00000000-0004-0000-0500-0000C1000000}"/>
    <hyperlink ref="G13" r:id="rId195" display="Proposal to amend the regulations on the countercyclical capital buffer" xr:uid="{00000000-0004-0000-0500-0000C2000000}"/>
    <hyperlink ref="G40" r:id="rId196" display="Regulations amending Finansinspektionen’s regulations (FFFS 2014:33) regarding the countercyclical capital buffer rate (21.03.2016)" xr:uid="{00000000-0004-0000-0500-0000C3000000}"/>
    <hyperlink ref="G153" r:id="rId197" display="Swedish FSA" xr:uid="{00000000-0004-0000-0500-0000C4000000}"/>
    <hyperlink ref="G208" r:id="rId198" display="Finansinspektionen " xr:uid="{00000000-0004-0000-0500-0000C5000000}"/>
    <hyperlink ref="G239" r:id="rId199" display="FI raises the countercyclical buffer rate to 1 per cent" xr:uid="{00000000-0004-0000-0500-0000C6000000}"/>
    <hyperlink ref="G248" r:id="rId200" display="The countercyclical buffer rate will be raised" xr:uid="{00000000-0004-0000-0500-0000C7000000}"/>
    <hyperlink ref="G35" r:id="rId201" display="Stance of the Basel III countercyclical capital buffer in Switzerland, February 2016" xr:uid="{00000000-0004-0000-0500-0000C8000000}"/>
    <hyperlink ref="G81" r:id="rId202" display="Stance of the Basel III countercyclical capital buffer in Switzerland, February 2017" xr:uid="{00000000-0004-0000-0500-0000C9000000}"/>
    <hyperlink ref="G130" r:id="rId203" display="Stance of the Basel III countercyclical capital buffer in Switzerland, February 2018" xr:uid="{00000000-0004-0000-0500-0000CA000000}"/>
    <hyperlink ref="G178" r:id="rId204" display="Stance of the Basel III countercyclical capital buffer in Switzerland, February 2019" xr:uid="{00000000-0004-0000-0500-0000CB000000}"/>
    <hyperlink ref="G205" r:id="rId205" display="Swiss National Bank" xr:uid="{00000000-0004-0000-0500-0000CC000000}"/>
    <hyperlink ref="G258" r:id="rId206" display="https://www.snb.ch/en/mmr/reference/ccb_20230221_basel_III_countercyclical_capital_buffer/source/ccb_20230221_basel_III_countercyclical_capital_buffer.en.pdf" xr:uid="{00000000-0004-0000-0500-0000CD000000}"/>
    <hyperlink ref="G25" r:id="rId207" display="Board Resolution on the Countercyclical Capital Buffer Rate " xr:uid="{00000000-0004-0000-0500-0000CE000000}"/>
    <hyperlink ref="G67" r:id="rId208" display="Press release:  Federal Reserve Board votes to affirm the CCyB amount at the current level of 0 percent for advanced approaches bank holding companies, savings and loan companies, and state member banks" xr:uid="{00000000-0004-0000-0500-0000CF000000}"/>
    <hyperlink ref="G118" r:id="rId209" display="Press release:  Federal Reserve Board votes to affirm the CCyB amount at the current level of 0 percent for advanced approaches bank holding companies, savings and loan companies, and state member banks" xr:uid="{00000000-0004-0000-0500-0000D0000000}"/>
    <hyperlink ref="G180" r:id="rId210" display="Federal Reserve Board votes to affirm the Countercyclical Capital Buffer (CCyB) at the current level of 0 percent " xr:uid="{00000000-0004-0000-0500-0000D1000000}"/>
    <hyperlink ref="G2" r:id="rId211" display="Press release 12 December 2013 (in English)" xr:uid="{00000000-0004-0000-0500-0000D2000000}"/>
    <hyperlink ref="G3" r:id="rId212" display="Press release 12 December 2013 (in English)" xr:uid="{00000000-0004-0000-0500-0000D3000000}"/>
    <hyperlink ref="G207" r:id="rId213" display="Norges Bank" xr:uid="{00000000-0004-0000-0500-0000D4000000}"/>
    <hyperlink ref="G234" r:id="rId214" display="Norges Bank" xr:uid="{00000000-0004-0000-0500-0000D5000000}"/>
    <hyperlink ref="G243" r:id="rId215" display="The countercyclical capital buffer will be raised to 2.5 percent" xr:uid="{00000000-0004-0000-0500-0000D6000000}"/>
    <hyperlink ref="G263" r:id="rId216" display="https://www.bde.es/f/webbe/GAP/Secciones/SalaPrensa/NotasInformativas/23/presbe2023-55en.pdf" xr:uid="{00000000-0004-0000-0500-0000D7000000}"/>
    <hyperlink ref="G265" r:id="rId217" display="https://www.bde.es/f/webbe/GAP/Secciones/SalaPrensa/NotasInformativas/23/presbe2023-77en.pdf" xr:uid="{00000000-0004-0000-0500-0000D8000000}"/>
    <hyperlink ref="G261" r:id="rId218" display="https://www.fsc.go.kr/eng/pr010101/80048" xr:uid="{00000000-0004-0000-0500-0000D9000000}"/>
    <hyperlink ref="G251" r:id="rId219" xr:uid="{00000000-0004-0000-0500-0000DA000000}"/>
    <hyperlink ref="G241" r:id="rId220" xr:uid="{00000000-0004-0000-0500-0000DB000000}"/>
    <hyperlink ref="G210" r:id="rId221" xr:uid="{00000000-0004-0000-0500-0000DC000000}"/>
    <hyperlink ref="G266" r:id="rId222" xr:uid="{00000000-0004-0000-0500-0000DD000000}"/>
    <hyperlink ref="G267" r:id="rId223" xr:uid="{00000000-0004-0000-0500-0000DE000000}"/>
    <hyperlink ref="G257" r:id="rId224" xr:uid="{00000000-0004-0000-0500-0000DF000000}"/>
  </hyperlinks>
  <pageMargins left="0.7" right="0.7" top="0.75" bottom="0.75" header="0.3" footer="0.3"/>
  <pageSetup paperSize="9" orientation="portrait" verticalDpi="0" r:id="rId225"/>
  <headerFooter>
    <oddHeader>&amp;R&amp;"Calibri"&amp;9&amp;K000000Restricted&amp;1#</oddHeader>
  </headerFooter>
  <legacyDrawing r:id="rId22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CC7F41-0237-41BC-A1DE-60B85ED965BD}">
          <x14:formula1>
            <xm:f>list!$B$3:$B$7</xm:f>
          </x14:formula1>
          <xm:sqref>E2:E263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DocumentTypeTaxHTField0 xmlns="cd415ad1-3b24-48c0-88de-f99cb5a0cf10">
      <Terms xmlns="http://schemas.microsoft.com/office/infopath/2007/PartnerControls"/>
    </BisDocumentTypeTaxHTField0>
    <BisBCBSMeetingEnd xmlns="cd415ad1-3b24-48c0-88de-f99cb5a0cf10" xsi:nil="true"/>
    <BisRetention xmlns="901b03b8-a3a5-4bce-8df3-fc465aaefe92">Permanent</BisRetention>
    <BisCurrentVersion xmlns="901b03b8-a3a5-4bce-8df3-fc465aaefe92" xsi:nil="true"/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Transmission xmlns="901b03b8-a3a5-4bce-8df3-fc465aaefe92">Internal</BisTransmission>
    <BisBCBSEventID xmlns="cd415ad1-3b24-48c0-88de-f99cb5a0cf10" xsi:nil="true"/>
    <BisBCBSMeetingStart xmlns="cd415ad1-3b24-48c0-88de-f99cb5a0cf10" xsi:nil="true"/>
    <BisPermalink xmlns="901b03b8-a3a5-4bce-8df3-fc465aaefe92">
      <Url xsi:nil="true"/>
      <Description xsi:nil="true"/>
    </BisPermalink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AdditionalLinks xmlns="901b03b8-a3a5-4bce-8df3-fc465aaefe92" xsi:nil="true"/>
    <BisDocumentDate xmlns="901b03b8-a3a5-4bce-8df3-fc465aaefe92">2026-01-14T23:00:00+00:00</BisDocumentDate>
    <TaxKeywordTaxHTField xmlns="cd415ad1-3b24-48c0-88de-f99cb5a0cf10">
      <Terms xmlns="http://schemas.microsoft.com/office/infopath/2007/PartnerControls"/>
    </TaxKeywordTaxHTField>
    <BisRecipientsTaxHTField0 xmlns="901b03b8-a3a5-4bce-8df3-fc465aaefe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BisConfidentiality xmlns="901b03b8-a3a5-4bce-8df3-fc465aaefe92">Confidential</BisConfidentiality>
    <BisInstitutionTaxHTField0 xmlns="901b03b8-a3a5-4bce-8df3-fc465aaefe92">
      <Terms xmlns="http://schemas.microsoft.com/office/infopath/2007/PartnerControls"/>
    </BisInstitutionTaxHTField0>
    <IsMyDocuments xmlns="901b03b8-a3a5-4bce-8df3-fc465aaefe92">false</IsMyDocuments>
    <BisBCBSDocumentNumber xmlns="cd415ad1-3b24-48c0-88de-f99cb5a0cf10" xsi:nil="true"/>
    <_dlc_DocId xmlns="cd415ad1-3b24-48c0-88de-f99cb5a0cf10">b4899988-a214-4488-a73b-b84ce395a27b-0.2</_dlc_DocId>
    <_dlc_DocIdUrl xmlns="cd415ad1-3b24-48c0-88de-f99cb5a0cf10">
      <Url>https://sp.bisinfo.org/teams/bcbs/pdg/_layouts/15/DocIdRedir.aspx?ID=b4899988-a214-4488-a73b-b84ce395a27b-0.2</Url>
      <Description>b4899988-a214-4488-a73b-b84ce395a27b-0.2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EBD14C415E58664CAD666A2272A87406" ma:contentTypeVersion="60" ma:contentTypeDescription="Base ContentType for all BCBS Documents." ma:contentTypeScope="" ma:versionID="86767174d65107f1fde24fc5e0362574">
  <xsd:schema xmlns:xsd="http://www.w3.org/2001/XMLSchema" xmlns:xs="http://www.w3.org/2001/XMLSchema" xmlns:p="http://schemas.microsoft.com/office/2006/metadata/properties" xmlns:ns1="cd415ad1-3b24-48c0-88de-f99cb5a0cf10" xmlns:ns3="901b03b8-a3a5-4bce-8df3-fc465aaefe92" xmlns:ns4="http://schemas.microsoft.com/sharepoint/v4" targetNamespace="http://schemas.microsoft.com/office/2006/metadata/properties" ma:root="true" ma:fieldsID="44700f2f5f4711a984bd22830e24e547" ns1:_="" ns3:_="" ns4:_="">
    <xsd:import namespace="cd415ad1-3b24-48c0-88de-f99cb5a0cf10"/>
    <xsd:import namespace="901b03b8-a3a5-4bce-8df3-fc465aaefe92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1:SharedWithUsers" minOccurs="0"/>
                <xsd:element ref="ns1:SharedWithDetails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b03b8-a3a5-4bce-8df3-fc465aaefe92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8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D26CB-A903-4AC9-A7AB-AA398BE587B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1F47AE-BC7D-46FD-BE37-4DCAC6D244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04575-D4A2-43C3-BBA6-3DA455989303}">
  <ds:schemaRefs>
    <ds:schemaRef ds:uri="http://schemas.microsoft.com/office/2006/documentManagement/types"/>
    <ds:schemaRef ds:uri="http://purl.org/dc/elements/1.1/"/>
    <ds:schemaRef ds:uri="http://www.w3.org/XML/1998/namespace"/>
    <ds:schemaRef ds:uri="901b03b8-a3a5-4bce-8df3-fc465aaefe9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sharepoint/v4"/>
    <ds:schemaRef ds:uri="cd415ad1-3b24-48c0-88de-f99cb5a0cf10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1E48B42-B9C0-4DEA-8D05-C70C7E1FB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415ad1-3b24-48c0-88de-f99cb5a0cf10"/>
    <ds:schemaRef ds:uri="901b03b8-a3a5-4bce-8df3-fc465aaefe92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list</vt:lpstr>
      <vt:lpstr>CCyB decisions (database)</vt:lpstr>
      <vt:lpstr>Latest decisions_OLD</vt:lpstr>
      <vt:lpstr>CCyB regulations</vt:lpstr>
      <vt:lpstr>Sheet1</vt:lpstr>
      <vt:lpstr>CCyB decisions (database) bkp</vt:lpstr>
      <vt:lpstr>'CCyB decisions (database)'!additionaltable</vt:lpstr>
      <vt:lpstr>'CCyB decisions (database) bkp'!additionaltable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Corrias, Renzo</dc:creator>
  <cp:keywords/>
  <cp:lastModifiedBy>Gimpelewicz, Mariana</cp:lastModifiedBy>
  <dcterms:created xsi:type="dcterms:W3CDTF">2023-06-13T09:21:39Z</dcterms:created>
  <dcterms:modified xsi:type="dcterms:W3CDTF">2026-04-24T13:47:24Z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0x01010066E6577C753B40CABFD9C9409CB523E500245953EB223C21449CA2DA72425DABBB00EBD14C415E58664CAD666A2272A87406</vt:lpwstr>
  </property>
  <property fmtid="{D5CDD505-2E9C-101B-9397-08002B2CF9AE}" pid="3" name="BisBCBSPurpose">
    <vt:lpwstr/>
  </property>
  <property fmtid="{D5CDD505-2E9C-101B-9397-08002B2CF9AE}" pid="4" name="TaxKeyword">
    <vt:lpwstr/>
  </property>
  <property fmtid="{D5CDD505-2E9C-101B-9397-08002B2CF9AE}" pid="5" name="BisDocumentType">
    <vt:lpwstr/>
  </property>
  <property fmtid="{D5CDD505-2E9C-101B-9397-08002B2CF9AE}" pid="6" name="BisAuthors">
    <vt:lpwstr/>
  </property>
  <property fmtid="{D5CDD505-2E9C-101B-9397-08002B2CF9AE}" pid="7" name="BisInstitution">
    <vt:lpwstr/>
  </property>
  <property fmtid="{D5CDD505-2E9C-101B-9397-08002B2CF9AE}" pid="8" name="BisRecipients">
    <vt:lpwstr>6;#bcbs|a55ca13a-4bf8-4ec7-a61c-fcb252a22108</vt:lpwstr>
  </property>
  <property fmtid="{D5CDD505-2E9C-101B-9397-08002B2CF9AE}" pid="9" name="_dlc_DocIdItemGuid">
    <vt:lpwstr>aeb0b693-1710-4178-b570-9fb918a8b525</vt:lpwstr>
  </property>
  <property fmtid="{D5CDD505-2E9C-101B-9397-08002B2CF9AE}" pid="10" name="MSIP_Label_287aa97f-73da-4cdd-829f-ab2e3e3df269_Enabled">
    <vt:lpwstr>true</vt:lpwstr>
  </property>
  <property fmtid="{D5CDD505-2E9C-101B-9397-08002B2CF9AE}" pid="11" name="MSIP_Label_287aa97f-73da-4cdd-829f-ab2e3e3df269_SetDate">
    <vt:lpwstr>2024-03-13T13:57:13Z</vt:lpwstr>
  </property>
  <property fmtid="{D5CDD505-2E9C-101B-9397-08002B2CF9AE}" pid="12" name="MSIP_Label_287aa97f-73da-4cdd-829f-ab2e3e3df269_Method">
    <vt:lpwstr>Privileged</vt:lpwstr>
  </property>
  <property fmtid="{D5CDD505-2E9C-101B-9397-08002B2CF9AE}" pid="13" name="MSIP_Label_287aa97f-73da-4cdd-829f-ab2e3e3df269_Name">
    <vt:lpwstr>Restricted - Marking</vt:lpwstr>
  </property>
  <property fmtid="{D5CDD505-2E9C-101B-9397-08002B2CF9AE}" pid="14" name="MSIP_Label_287aa97f-73da-4cdd-829f-ab2e3e3df269_SiteId">
    <vt:lpwstr>03e82858-fc14-4f12-b078-aac6d25c87da</vt:lpwstr>
  </property>
  <property fmtid="{D5CDD505-2E9C-101B-9397-08002B2CF9AE}" pid="15" name="MSIP_Label_287aa97f-73da-4cdd-829f-ab2e3e3df269_ActionId">
    <vt:lpwstr>8d113be3-d67e-4f5d-95c3-51325153e5a8</vt:lpwstr>
  </property>
  <property fmtid="{D5CDD505-2E9C-101B-9397-08002B2CF9AE}" pid="16" name="MSIP_Label_287aa97f-73da-4cdd-829f-ab2e3e3df269_ContentBits">
    <vt:lpwstr>1</vt:lpwstr>
  </property>
</Properties>
</file>