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75" yWindow="65236" windowWidth="19860" windowHeight="10200" tabRatio="714" activeTab="0"/>
  </bookViews>
  <sheets>
    <sheet name="Front" sheetId="1" r:id="rId1"/>
    <sheet name="Instructions" sheetId="2" r:id="rId2"/>
    <sheet name="Check" sheetId="3" r:id="rId3"/>
    <sheet name="Info" sheetId="4" r:id="rId4"/>
    <sheet name="General_Checks" sheetId="5" state="hidden" r:id="rId5"/>
    <sheet name="O1" sheetId="6" r:id="rId6"/>
    <sheet name="OUT_1_Check" sheetId="7" state="hidden" r:id="rId7"/>
    <sheet name="O2" sheetId="8" r:id="rId8"/>
    <sheet name="OUT_2_Check" sheetId="9" state="hidden" r:id="rId9"/>
    <sheet name="O3" sheetId="10" r:id="rId10"/>
    <sheet name="OUT_3_Check" sheetId="11" state="hidden" r:id="rId11"/>
    <sheet name="O4" sheetId="12" r:id="rId12"/>
    <sheet name="OUT_4_Check" sheetId="13" state="hidden" r:id="rId13"/>
    <sheet name="O5" sheetId="14" r:id="rId14"/>
    <sheet name="CDS_Check" sheetId="15" state="hidden" r:id="rId15"/>
  </sheets>
  <definedNames>
    <definedName name="_xlnm.Print_Area" localSheetId="0">'Front'!$B$2:$M$20</definedName>
    <definedName name="_xlnm.Print_Area" localSheetId="3">'Info'!$B$2:$F$19</definedName>
    <definedName name="_xlnm.Print_Area" localSheetId="1">'Instructions'!$A$1:$L$73</definedName>
    <definedName name="_xlnm.Print_Area" localSheetId="5">'O1'!$B$1:$AR$43</definedName>
    <definedName name="_xlnm.Print_Area" localSheetId="7">'O2'!$B$1:$AR$39</definedName>
    <definedName name="_xlnm.Print_Area" localSheetId="9">'O3'!$B$1:$O$33</definedName>
    <definedName name="_xlnm.Print_Area" localSheetId="11">'O4'!$B$1:$P$27</definedName>
    <definedName name="_xlnm.Print_Area" localSheetId="13">'O5'!$B$1:$L$41</definedName>
    <definedName name="_xlnm.Print_Area" localSheetId="6">'OUT_1_Check'!$A$1:$AJ$56</definedName>
    <definedName name="_xlnm.Print_Area" localSheetId="8">'OUT_2_Check'!#REF!</definedName>
    <definedName name="_xlnm.Print_Area" localSheetId="10">'OUT_3_Check'!$A$1:$O$43</definedName>
    <definedName name="_xlnm.Print_Area" localSheetId="12">'OUT_4_Check'!$A$1:$S$38</definedName>
    <definedName name="RgFwd">#REF!</definedName>
    <definedName name="RgMatFwd">#REF!</definedName>
    <definedName name="RgMatSwaps">#REF!</definedName>
    <definedName name="RgSpot">#REF!</definedName>
    <definedName name="RgSwaps">#REF!</definedName>
  </definedNames>
  <calcPr fullCalcOnLoad="1"/>
</workbook>
</file>

<file path=xl/sharedStrings.xml><?xml version="1.0" encoding="utf-8"?>
<sst xmlns="http://schemas.openxmlformats.org/spreadsheetml/2006/main" count="1000" uniqueCount="369">
  <si>
    <r>
      <t>Instrument breakdown:</t>
    </r>
    <r>
      <rPr>
        <sz val="10"/>
        <rFont val="Arial"/>
        <family val="2"/>
      </rPr>
      <t xml:space="preserve"> given a certain maturity and market risk category, the sum of the components reported for each instrument should be equal to the total amount reported for the corresponding maturity.</t>
    </r>
  </si>
  <si>
    <r>
      <t>Instrument breakdown:</t>
    </r>
    <r>
      <rPr>
        <sz val="10"/>
        <rFont val="Arial"/>
        <family val="2"/>
      </rPr>
      <t xml:space="preserve">  the sum of the amounts reported for each instrument should be equal to the total amount reported under "Total CDS".</t>
    </r>
  </si>
  <si>
    <r>
      <t>Sectorial breakdown:</t>
    </r>
    <r>
      <rPr>
        <sz val="10"/>
        <rFont val="Arial"/>
        <family val="2"/>
      </rPr>
      <t xml:space="preserve"> given a certain category (sold or bought), the sum of the components reported for each sector should be equal to the total amount reported for the corresponding instrument.</t>
    </r>
  </si>
  <si>
    <t>OUTRIGHT FORWARDS 
AND FOREIGN EXCHANGE SWAPS ³</t>
  </si>
  <si>
    <t>Central Bank Survey of Foreign Exchange and</t>
  </si>
  <si>
    <t>Derivatives Market Activity</t>
  </si>
  <si>
    <t>(in millions of USD)</t>
  </si>
  <si>
    <t>Instruments</t>
  </si>
  <si>
    <t>USD</t>
  </si>
  <si>
    <t>JPY</t>
  </si>
  <si>
    <t>GBP</t>
  </si>
  <si>
    <t>CHF</t>
  </si>
  <si>
    <t>TOT</t>
  </si>
  <si>
    <t xml:space="preserve"> </t>
  </si>
  <si>
    <t>TOTAL</t>
  </si>
  <si>
    <t>Sold</t>
  </si>
  <si>
    <t>Bought</t>
  </si>
  <si>
    <t>TOTAL OTC OPTIONS</t>
  </si>
  <si>
    <t>TOTAL FX CONTRACTS</t>
  </si>
  <si>
    <t>FORWARD RATE</t>
  </si>
  <si>
    <t>AGREEMENTS</t>
  </si>
  <si>
    <t>OTC OPTIONS</t>
  </si>
  <si>
    <t>TOTAL CONTRACTS</t>
  </si>
  <si>
    <t>Table 1</t>
  </si>
  <si>
    <t>OUTRIGHT FORWARDS AND</t>
  </si>
  <si>
    <t>TOTAL INCLUDING GOLD</t>
  </si>
  <si>
    <t>CURRENCY SWAPS</t>
  </si>
  <si>
    <t>Memorandum items:</t>
  </si>
  <si>
    <t>Table 2</t>
  </si>
  <si>
    <t>SWAPS</t>
  </si>
  <si>
    <t>CONTRACTS</t>
  </si>
  <si>
    <t>Table 3</t>
  </si>
  <si>
    <t>Equity-linked derivatives</t>
  </si>
  <si>
    <t>Precious metals</t>
  </si>
  <si>
    <t>Other</t>
  </si>
  <si>
    <t>Credit</t>
  </si>
  <si>
    <t>US</t>
  </si>
  <si>
    <t>Total</t>
  </si>
  <si>
    <t>(other than gold)</t>
  </si>
  <si>
    <t>commo-dities</t>
  </si>
  <si>
    <t>deriva-tives</t>
  </si>
  <si>
    <t>FORWARDS AND SWAPS</t>
  </si>
  <si>
    <t>Table 4</t>
  </si>
  <si>
    <t>NOTIONAL AMOUNTS OUTSTANDING OF</t>
  </si>
  <si>
    <t>OTC DERIVATIVES CONTRACTS</t>
  </si>
  <si>
    <t>Forwards and swaps</t>
  </si>
  <si>
    <t>OTC options sold</t>
  </si>
  <si>
    <t>OTC options bought</t>
  </si>
  <si>
    <t>Risk category</t>
  </si>
  <si>
    <t>One year or less</t>
  </si>
  <si>
    <t>Over one year and up to five years</t>
  </si>
  <si>
    <t>Over five years</t>
  </si>
  <si>
    <t>FOREIGN EXCHANGE</t>
  </si>
  <si>
    <t>AND GOLD CONTRACTS</t>
  </si>
  <si>
    <t>INTEREST RATE</t>
  </si>
  <si>
    <t>EQUITY</t>
  </si>
  <si>
    <t>EUR</t>
  </si>
  <si>
    <t>¹  Any instrument whose price is assumed to be mainly determined by the price of an equity or a stock index, a commodity or the creditworthiness of a</t>
  </si>
  <si>
    <t>particular reference credit.  ²  Excluding Albania, Bulgaria, Hungary, Poland, Romania and the successor republics of the former Czechoslovakia, Soviet Union</t>
  </si>
  <si>
    <t>Other Asian ³</t>
  </si>
  <si>
    <t>¹  All instruments where all the legs are exposed to one and only one currency's interest rate, including all fixed/floating and floating/floating</t>
  </si>
  <si>
    <t>FOREIGN EXCHANGE SWAPS ³</t>
  </si>
  <si>
    <t>SINGLE-CURRENCY INTEREST RATE DERIVATIVES ¹</t>
  </si>
  <si>
    <t>EQUITY, COMMODITY, CREDIT AND "OTHER" DERIVATIVES ¹</t>
  </si>
  <si>
    <t>DKK</t>
  </si>
  <si>
    <t>BRL</t>
  </si>
  <si>
    <t>CZK</t>
  </si>
  <si>
    <t>HKD</t>
  </si>
  <si>
    <t>HUF</t>
  </si>
  <si>
    <t>KRW</t>
  </si>
  <si>
    <t>MXN</t>
  </si>
  <si>
    <t>PHP</t>
  </si>
  <si>
    <t>PLN</t>
  </si>
  <si>
    <t>RUB</t>
  </si>
  <si>
    <t>THB</t>
  </si>
  <si>
    <t>TRL</t>
  </si>
  <si>
    <t>TWD</t>
  </si>
  <si>
    <t>ZAR</t>
  </si>
  <si>
    <t>CNY</t>
  </si>
  <si>
    <t>IDR</t>
  </si>
  <si>
    <t>INR</t>
  </si>
  <si>
    <t>NZD</t>
  </si>
  <si>
    <t>FOREIGN EXCHANGE AND GOLD CONTRACTS ¹</t>
  </si>
  <si>
    <t xml:space="preserve">commodity or credit risk. </t>
  </si>
  <si>
    <t>NOK</t>
  </si>
  <si>
    <t>SGD</t>
  </si>
  <si>
    <t xml:space="preserve">¹  All instruments involving exposure to more than one currency, whether in interest rates or exchange rates.  ² Additional currencies in which the reporter </t>
  </si>
  <si>
    <t xml:space="preserve">has a material amount of contracts outstanding.  ³ If swaps are executed on a forward/forward basis, the two forward parts of the transaction should be reported separately.  </t>
  </si>
  <si>
    <t>Other ²</t>
  </si>
  <si>
    <t>single-currency interest rate contracts.  ²   Additional currencies in which the reporter has a material amount of contracts outstanding.</t>
  </si>
  <si>
    <t>³  Any instrument where the transaction is highly leveraged and/or the notional amount is variable and where a decomposition into</t>
  </si>
  <si>
    <t>Japanese</t>
  </si>
  <si>
    <t>European ²</t>
  </si>
  <si>
    <t>Gross positive market values</t>
  </si>
  <si>
    <t>Gross negative market values</t>
  </si>
  <si>
    <r>
      <t>deriva-tives</t>
    </r>
    <r>
      <rPr>
        <b/>
        <vertAlign val="superscript"/>
        <sz val="11"/>
        <rFont val="TimesNewRomanPS"/>
        <family val="0"/>
      </rPr>
      <t xml:space="preserve"> 4</t>
    </r>
  </si>
  <si>
    <r>
      <t>4</t>
    </r>
    <r>
      <rPr>
        <sz val="11"/>
        <rFont val="TimesNewRomanPS"/>
        <family val="0"/>
      </rPr>
      <t xml:space="preserve">  Inlcuding currency warrants and multicurrency swaptions. </t>
    </r>
    <r>
      <rPr>
        <vertAlign val="superscript"/>
        <sz val="11"/>
        <rFont val="TimesNewRomanPS"/>
        <family val="0"/>
      </rPr>
      <t xml:space="preserve"> 5</t>
    </r>
    <r>
      <rPr>
        <sz val="11"/>
        <rFont val="TimesNewRomanPS"/>
        <family val="0"/>
      </rPr>
      <t xml:space="preserve">  Any instrument where the transaction is highly leveraged and/or the notional amount is variable </t>
    </r>
  </si>
  <si>
    <r>
      <t xml:space="preserve">and Yugoslavia.  ³  All countries in Asia other than Japan.  </t>
    </r>
    <r>
      <rPr>
        <vertAlign val="superscript"/>
        <sz val="11"/>
        <rFont val="TimesNewRomanPS"/>
        <family val="0"/>
      </rPr>
      <t xml:space="preserve">4 </t>
    </r>
    <r>
      <rPr>
        <sz val="11"/>
        <rFont val="TimesNewRomanPS"/>
        <family val="0"/>
      </rPr>
      <t xml:space="preserve"> Any instrument which does not involve an exposure to foreign exchange, interest rate, equity,</t>
    </r>
  </si>
  <si>
    <r>
      <t xml:space="preserve">OTC OPTIONS </t>
    </r>
    <r>
      <rPr>
        <b/>
        <vertAlign val="superscript"/>
        <sz val="11"/>
        <rFont val="TimesNewRomanPS"/>
        <family val="0"/>
      </rPr>
      <t>4</t>
    </r>
  </si>
  <si>
    <r>
      <t xml:space="preserve">and where a decomposition into individual plain vanilla components is impractical or impossible.   </t>
    </r>
    <r>
      <rPr>
        <vertAlign val="superscript"/>
        <sz val="11"/>
        <rFont val="TimesNewRomanPS"/>
        <family val="0"/>
      </rPr>
      <t>6</t>
    </r>
    <r>
      <rPr>
        <sz val="11"/>
        <rFont val="TimesNewRomanPS"/>
        <family val="0"/>
      </rPr>
      <t xml:space="preserve"> Gross market values of total FX contracts.</t>
    </r>
  </si>
  <si>
    <t>Other products ³</t>
  </si>
  <si>
    <r>
      <t xml:space="preserve">individual plain vanilla components is impractical or impossible. </t>
    </r>
    <r>
      <rPr>
        <vertAlign val="superscript"/>
        <sz val="11"/>
        <rFont val="TimesNewRomanPS"/>
        <family val="0"/>
      </rPr>
      <t xml:space="preserve">  4 </t>
    </r>
    <r>
      <rPr>
        <sz val="11"/>
        <rFont val="TimesNewRomanPS"/>
        <family val="0"/>
      </rPr>
      <t>Gross market values of total interest rate contracts.</t>
    </r>
  </si>
  <si>
    <r>
      <t>Other products</t>
    </r>
    <r>
      <rPr>
        <vertAlign val="superscript"/>
        <sz val="11"/>
        <rFont val="TimesNewRomanPS"/>
        <family val="0"/>
      </rPr>
      <t xml:space="preserve"> 5</t>
    </r>
  </si>
  <si>
    <r>
      <t xml:space="preserve">Gross positive market values </t>
    </r>
    <r>
      <rPr>
        <vertAlign val="superscript"/>
        <sz val="11"/>
        <rFont val="TimesNewRomanPS"/>
        <family val="0"/>
      </rPr>
      <t>4</t>
    </r>
  </si>
  <si>
    <r>
      <t xml:space="preserve">Gross negative market values </t>
    </r>
    <r>
      <rPr>
        <vertAlign val="superscript"/>
        <sz val="11"/>
        <rFont val="TimesNewRomanPS"/>
        <family val="0"/>
      </rPr>
      <t>4</t>
    </r>
  </si>
  <si>
    <r>
      <t xml:space="preserve">Gross positive market values </t>
    </r>
    <r>
      <rPr>
        <vertAlign val="superscript"/>
        <sz val="11"/>
        <rFont val="TimesNewRomanPS"/>
        <family val="0"/>
      </rPr>
      <t>6</t>
    </r>
  </si>
  <si>
    <r>
      <t xml:space="preserve">Gross negative market values </t>
    </r>
    <r>
      <rPr>
        <vertAlign val="superscript"/>
        <sz val="11"/>
        <rFont val="TimesNewRomanPS"/>
        <family val="0"/>
      </rPr>
      <t>6</t>
    </r>
  </si>
  <si>
    <t>Nominal or notional principal amounts outstanding at end-June 2007</t>
  </si>
  <si>
    <t>by remaining maturity at end-June 2007</t>
  </si>
  <si>
    <t xml:space="preserve">     with reporting dealers</t>
  </si>
  <si>
    <t xml:space="preserve">     with other financial institutions</t>
  </si>
  <si>
    <t xml:space="preserve">     with non-financial customers</t>
  </si>
  <si>
    <t>Threshold</t>
  </si>
  <si>
    <t>ARS</t>
  </si>
  <si>
    <t>BHD</t>
  </si>
  <si>
    <t>CLP</t>
  </si>
  <si>
    <t>COP</t>
  </si>
  <si>
    <t>EEK</t>
  </si>
  <si>
    <t>ILS</t>
  </si>
  <si>
    <t>LTL</t>
  </si>
  <si>
    <t>LVL</t>
  </si>
  <si>
    <t>MYR</t>
  </si>
  <si>
    <t>PEN</t>
  </si>
  <si>
    <t>SAR</t>
  </si>
  <si>
    <t>SIT</t>
  </si>
  <si>
    <t>SKK</t>
  </si>
  <si>
    <t>OTHER</t>
  </si>
  <si>
    <t>Latin American</t>
  </si>
  <si>
    <t>Inter-tables</t>
  </si>
  <si>
    <t>TOTAL FX CONTRACTS INCLUDING GOLD</t>
  </si>
  <si>
    <t>TOTAL INTEREST RATE CONTRACTS</t>
  </si>
  <si>
    <t>REPORTING TABLE</t>
  </si>
  <si>
    <t># Errors</t>
  </si>
  <si>
    <t>OUT_1</t>
  </si>
  <si>
    <t>OUT_2</t>
  </si>
  <si>
    <t>OUT_3</t>
  </si>
  <si>
    <t>OUT_4</t>
  </si>
  <si>
    <t>CREDIT DEFAULT SWAPS</t>
  </si>
  <si>
    <t>Sovereigns</t>
  </si>
  <si>
    <t>SINGLE-NAME INSTRUMENTS</t>
  </si>
  <si>
    <t>MULTI-NAME INSTRUMENTS</t>
  </si>
  <si>
    <t>CDS_Sector</t>
  </si>
  <si>
    <t>Table 5</t>
  </si>
  <si>
    <t>Nominal or notional principal amounts outstanding and gross-market values at end-June 2007</t>
  </si>
  <si>
    <t>Amounts Outstanding</t>
  </si>
  <si>
    <t>Gross market values</t>
  </si>
  <si>
    <t>Non-sovereigns</t>
  </si>
  <si>
    <t>TOTAL CDS</t>
  </si>
  <si>
    <t>COMPLEMENTARY INFORMATION REQUIREMENTS</t>
  </si>
  <si>
    <t>Derivatives outstanding</t>
  </si>
  <si>
    <t>a)   The final number of participating institutions</t>
  </si>
  <si>
    <r>
      <t>1.</t>
    </r>
    <r>
      <rPr>
        <b/>
        <sz val="7"/>
        <rFont val="Arial"/>
        <family val="2"/>
      </rPr>
      <t xml:space="preserve">       </t>
    </r>
    <r>
      <rPr>
        <b/>
        <sz val="10"/>
        <rFont val="Arial"/>
        <family val="2"/>
      </rPr>
      <t>Information on coverage and concentration</t>
    </r>
  </si>
  <si>
    <t>BGN</t>
  </si>
  <si>
    <t>RON</t>
  </si>
  <si>
    <t>Triennial Central Bank Survey</t>
  </si>
  <si>
    <t>of Foreign Exchange and Derivatives Market Activity</t>
  </si>
  <si>
    <t>&lt; REPORTING COUNTRY &gt;</t>
  </si>
  <si>
    <t>SEK</t>
  </si>
  <si>
    <t>CAD</t>
  </si>
  <si>
    <t>AUD</t>
  </si>
  <si>
    <t>FORWARD RATE AGREEMENTS</t>
  </si>
  <si>
    <t>FOREIGN EXCHANGE
 AND GOLD CONTRACTS</t>
  </si>
  <si>
    <t>FOREIGN EXCHANGE CONTRACTS</t>
  </si>
  <si>
    <t>INTEREST RATE CONTRACTS</t>
  </si>
  <si>
    <t>EQUITY CONTRACTS</t>
  </si>
  <si>
    <t>Cty</t>
  </si>
  <si>
    <t>Country</t>
  </si>
  <si>
    <t>AR</t>
  </si>
  <si>
    <t>ARGENTINA</t>
  </si>
  <si>
    <t>AU</t>
  </si>
  <si>
    <t>AUSTRALIA</t>
  </si>
  <si>
    <t>AT</t>
  </si>
  <si>
    <t>AUSTRIA</t>
  </si>
  <si>
    <t>BH</t>
  </si>
  <si>
    <t>BAHRAIN</t>
  </si>
  <si>
    <t>BE</t>
  </si>
  <si>
    <t>BELGIUM</t>
  </si>
  <si>
    <t>BG</t>
  </si>
  <si>
    <t>BULGARIA</t>
  </si>
  <si>
    <t>BR</t>
  </si>
  <si>
    <t>BRAZIL</t>
  </si>
  <si>
    <t>CA</t>
  </si>
  <si>
    <t>CANADA</t>
  </si>
  <si>
    <t>CL</t>
  </si>
  <si>
    <t>CHILE</t>
  </si>
  <si>
    <t>CN</t>
  </si>
  <si>
    <t>CHINA</t>
  </si>
  <si>
    <t>CO</t>
  </si>
  <si>
    <t>COLOMBIA</t>
  </si>
  <si>
    <t>CZ</t>
  </si>
  <si>
    <t>CZECH REPUBLIC</t>
  </si>
  <si>
    <t>DK</t>
  </si>
  <si>
    <t>DENMARK</t>
  </si>
  <si>
    <t>EE</t>
  </si>
  <si>
    <t>ESTONIA</t>
  </si>
  <si>
    <t>FI</t>
  </si>
  <si>
    <t>FINLAND</t>
  </si>
  <si>
    <t>FR</t>
  </si>
  <si>
    <t>FRANCE</t>
  </si>
  <si>
    <t>Please select the reporting country</t>
  </si>
  <si>
    <t>DE</t>
  </si>
  <si>
    <t>GERMANY</t>
  </si>
  <si>
    <t>GR</t>
  </si>
  <si>
    <t>GREECE</t>
  </si>
  <si>
    <t>HK</t>
  </si>
  <si>
    <t>HONG KONG SAR</t>
  </si>
  <si>
    <t>HU</t>
  </si>
  <si>
    <t>HUNGARY</t>
  </si>
  <si>
    <t>IN</t>
  </si>
  <si>
    <t>INDIA</t>
  </si>
  <si>
    <t>ID</t>
  </si>
  <si>
    <t>INDONESIA</t>
  </si>
  <si>
    <t>IE</t>
  </si>
  <si>
    <t>IRELAND</t>
  </si>
  <si>
    <t>IL</t>
  </si>
  <si>
    <t>ISRAEL</t>
  </si>
  <si>
    <t>IT</t>
  </si>
  <si>
    <t>ITALY</t>
  </si>
  <si>
    <t>JP</t>
  </si>
  <si>
    <t>JAPAN</t>
  </si>
  <si>
    <t>KR</t>
  </si>
  <si>
    <t>KOREA</t>
  </si>
  <si>
    <t>LV</t>
  </si>
  <si>
    <t>LATVIA</t>
  </si>
  <si>
    <t>LT</t>
  </si>
  <si>
    <t>LITHUANIA</t>
  </si>
  <si>
    <t>LU</t>
  </si>
  <si>
    <t>LUXEMBOURG</t>
  </si>
  <si>
    <t>MY</t>
  </si>
  <si>
    <t>MALAYSIA</t>
  </si>
  <si>
    <t>MX</t>
  </si>
  <si>
    <t>MEXICO</t>
  </si>
  <si>
    <t>NL</t>
  </si>
  <si>
    <t>NETHERLANDS</t>
  </si>
  <si>
    <t>NZ</t>
  </si>
  <si>
    <t>NEW ZEALAND</t>
  </si>
  <si>
    <t>NO</t>
  </si>
  <si>
    <t>NORWAY</t>
  </si>
  <si>
    <t>PE</t>
  </si>
  <si>
    <t>PERU</t>
  </si>
  <si>
    <t>PH</t>
  </si>
  <si>
    <t>PHILIPPINES</t>
  </si>
  <si>
    <t>PL</t>
  </si>
  <si>
    <t>POLAND</t>
  </si>
  <si>
    <t>PT</t>
  </si>
  <si>
    <t>PORTUGAL</t>
  </si>
  <si>
    <t>RO</t>
  </si>
  <si>
    <t>ROMANIA</t>
  </si>
  <si>
    <t>RU</t>
  </si>
  <si>
    <t>RUSSIA</t>
  </si>
  <si>
    <t>SA</t>
  </si>
  <si>
    <t>SAUDI ARABIA</t>
  </si>
  <si>
    <t>SG</t>
  </si>
  <si>
    <t>SINGAPORE</t>
  </si>
  <si>
    <t>SK</t>
  </si>
  <si>
    <t>SLOVAKIA</t>
  </si>
  <si>
    <t>SI</t>
  </si>
  <si>
    <t>SLOVENIA</t>
  </si>
  <si>
    <t>ZA</t>
  </si>
  <si>
    <t>SOUTH AFRICA</t>
  </si>
  <si>
    <t>ES</t>
  </si>
  <si>
    <t>SPAIN</t>
  </si>
  <si>
    <t>SE</t>
  </si>
  <si>
    <t>SWEDEN</t>
  </si>
  <si>
    <t>CH</t>
  </si>
  <si>
    <t>SWITZERLAND</t>
  </si>
  <si>
    <t>TW</t>
  </si>
  <si>
    <t>TH</t>
  </si>
  <si>
    <t>THAILAND</t>
  </si>
  <si>
    <t>TR</t>
  </si>
  <si>
    <t>TURKEY</t>
  </si>
  <si>
    <t>GB</t>
  </si>
  <si>
    <t>UNITED KINGDOM</t>
  </si>
  <si>
    <t>UNITED STATES</t>
  </si>
  <si>
    <t>Instructions for consistency checks</t>
  </si>
  <si>
    <t>QUALITY CHECK</t>
  </si>
  <si>
    <t>Front</t>
  </si>
  <si>
    <t>Vertically</t>
  </si>
  <si>
    <t>Horizontally</t>
  </si>
  <si>
    <t>Across different tables</t>
  </si>
  <si>
    <t>First of all you need to select your country of residence from the drop down list located in the front sheet.</t>
  </si>
  <si>
    <r>
      <t>Counterparty breakdown:</t>
    </r>
    <r>
      <rPr>
        <sz val="10"/>
        <rFont val="Arial"/>
        <family val="2"/>
      </rPr>
      <t xml:space="preserve"> for each currency, the sum of the components reported for each counterparty should be equal to the total amount reported under the corresponding instrument.</t>
    </r>
  </si>
  <si>
    <r>
      <t>Currency breakdown:</t>
    </r>
    <r>
      <rPr>
        <sz val="10"/>
        <rFont val="Arial"/>
        <family val="2"/>
      </rPr>
      <t xml:space="preserve"> for each row, half of the sum of the amounts allocated to each currency should be equal to the total amount reported under the "Total" column.</t>
    </r>
  </si>
  <si>
    <r>
      <t>Market breakdown:</t>
    </r>
    <r>
      <rPr>
        <sz val="10"/>
        <rFont val="Arial"/>
        <family val="2"/>
      </rPr>
      <t xml:space="preserve"> for each row, the amounts reported in the column for totals should be equal to the sum of the amounts reported under each individual market.</t>
    </r>
  </si>
  <si>
    <t>Please enter the requested information on the coverage of the survey and the concentration of the survey using numeric values.</t>
  </si>
  <si>
    <t>CHINESE TAIPEI</t>
  </si>
  <si>
    <t/>
  </si>
  <si>
    <r>
      <t>b)   The estimated percentage coverage of their survey</t>
    </r>
    <r>
      <rPr>
        <vertAlign val="superscript"/>
        <sz val="10"/>
        <rFont val="Arial"/>
        <family val="2"/>
      </rPr>
      <t>1</t>
    </r>
  </si>
  <si>
    <t>c)   The number of institutions accounting for 75 percent of the reported totals.</t>
  </si>
  <si>
    <t>&lt;--     Negative values and non-numeric entries are not allowed</t>
  </si>
  <si>
    <t>&lt;--     Negative value and non-numeric entries are not allowed</t>
  </si>
  <si>
    <t>&lt;--     Value out of range. Please enter values from 0 to 100.</t>
  </si>
  <si>
    <r>
      <t xml:space="preserve">Other </t>
    </r>
    <r>
      <rPr>
        <b/>
        <vertAlign val="superscript"/>
        <sz val="11"/>
        <rFont val="TimesNewRomanPS"/>
        <family val="0"/>
      </rPr>
      <t>4</t>
    </r>
  </si>
  <si>
    <r>
      <t>Currency breakdown:</t>
    </r>
    <r>
      <rPr>
        <sz val="10"/>
        <rFont val="Arial"/>
        <family val="2"/>
      </rPr>
      <t xml:space="preserve"> for each row, the sum of the amounts allocated to each currency should be equal to the total amount reported under the "Total" column.</t>
    </r>
  </si>
  <si>
    <r>
      <t>Counterparty breakdown:</t>
    </r>
    <r>
      <rPr>
        <sz val="10"/>
        <rFont val="Arial"/>
        <family val="2"/>
      </rPr>
      <t xml:space="preserve"> for each column, the sum of the components reported for each counterparty should be equal to the total amount reported under the corresponding instrument.</t>
    </r>
  </si>
  <si>
    <r>
      <t>Counterparty breakdown:</t>
    </r>
    <r>
      <rPr>
        <sz val="10"/>
        <rFont val="Arial"/>
        <family val="2"/>
      </rPr>
      <t xml:space="preserve"> for each maturity, the sum of the components reported for each counterparty should be equal to the total amount reported under the corresponding instrument.</t>
    </r>
  </si>
  <si>
    <r>
      <t>Options Sold/Bought:</t>
    </r>
    <r>
      <rPr>
        <sz val="10"/>
        <rFont val="Arial"/>
        <family val="2"/>
      </rPr>
      <t xml:space="preserve">  for each currency, the sum of the amounts reported as total options sold and total options bought must be equal to the amount reported as total options.</t>
    </r>
  </si>
  <si>
    <r>
      <t>Total FX:</t>
    </r>
    <r>
      <rPr>
        <sz val="10"/>
        <rFont val="Arial"/>
        <family val="2"/>
      </rPr>
      <t xml:space="preserve"> for each currency, the sum of the amounts reported as total outright forwards and fx swaps, currency swaps, options  and other products should be equal to the amount reported under "total FX contracts".</t>
    </r>
  </si>
  <si>
    <r>
      <t>Including gold:</t>
    </r>
    <r>
      <rPr>
        <sz val="10"/>
        <rFont val="Arial"/>
        <family val="2"/>
      </rPr>
      <t xml:space="preserve"> the amount reported as "including gold" should be larger than the corresponding amount reported as "Total fx contracts".</t>
    </r>
  </si>
  <si>
    <r>
      <t>Options Sold/Bought:</t>
    </r>
    <r>
      <rPr>
        <sz val="10"/>
        <rFont val="Arial"/>
        <family val="2"/>
      </rPr>
      <t xml:space="preserve">  for each certain currency, the sum of the amounts reported as total options sold and total options bought must be equal to the amount reported as total options.</t>
    </r>
  </si>
  <si>
    <r>
      <t>Total IR:</t>
    </r>
    <r>
      <rPr>
        <sz val="10"/>
        <rFont val="Arial"/>
        <family val="2"/>
      </rPr>
      <t xml:space="preserve"> for each currency, the sum of the amounts reported as total FRAs, IR swaps, options  and other products should be equal to the amount reported under "total IR contracts".</t>
    </r>
  </si>
  <si>
    <r>
      <t>Total contracts:</t>
    </r>
    <r>
      <rPr>
        <sz val="10"/>
        <rFont val="Arial"/>
        <family val="2"/>
      </rPr>
      <t xml:space="preserve"> for each column, the sum of the amounts reported as total forwards&amp;swaps and options should be equal to the amount reported under "total contracts".</t>
    </r>
  </si>
  <si>
    <r>
      <t>Options Sold/Bought:</t>
    </r>
    <r>
      <rPr>
        <sz val="10"/>
        <rFont val="Arial"/>
        <family val="2"/>
      </rPr>
      <t xml:space="preserve">  for each column, the sum of the amounts reported as total options sold and total options bought must be equal to the amount reported as total options.</t>
    </r>
  </si>
  <si>
    <t xml:space="preserve">           Banks and securities firms</t>
  </si>
  <si>
    <t xml:space="preserve">           SPVs, SPCs or SPEs</t>
  </si>
  <si>
    <t xml:space="preserve">           Hedge funds</t>
  </si>
  <si>
    <t xml:space="preserve">           Other</t>
  </si>
  <si>
    <t>Notional amounts</t>
  </si>
  <si>
    <t>ALL CONTRACTS</t>
  </si>
  <si>
    <t>Central Bank Survey of Foreign Exchange and Derivatives Market Activity</t>
  </si>
  <si>
    <r>
      <t xml:space="preserve">OTC OPTIONS </t>
    </r>
    <r>
      <rPr>
        <b/>
        <vertAlign val="superscript"/>
        <sz val="11"/>
        <rFont val="Arial"/>
        <family val="2"/>
      </rPr>
      <t>4</t>
    </r>
  </si>
  <si>
    <r>
      <t>Other products</t>
    </r>
    <r>
      <rPr>
        <vertAlign val="superscript"/>
        <sz val="11"/>
        <rFont val="Arial"/>
        <family val="2"/>
      </rPr>
      <t xml:space="preserve"> 5</t>
    </r>
  </si>
  <si>
    <r>
      <t xml:space="preserve">Gross positive market values </t>
    </r>
    <r>
      <rPr>
        <vertAlign val="superscript"/>
        <sz val="11"/>
        <rFont val="Arial"/>
        <family val="2"/>
      </rPr>
      <t>6</t>
    </r>
  </si>
  <si>
    <r>
      <t xml:space="preserve">Gross negative market values </t>
    </r>
    <r>
      <rPr>
        <vertAlign val="superscript"/>
        <sz val="11"/>
        <rFont val="Arial"/>
        <family val="2"/>
      </rPr>
      <t>6</t>
    </r>
  </si>
  <si>
    <r>
      <t xml:space="preserve">Gross positive market values </t>
    </r>
    <r>
      <rPr>
        <vertAlign val="superscript"/>
        <sz val="11"/>
        <rFont val="Arial"/>
        <family val="2"/>
      </rPr>
      <t>4</t>
    </r>
  </si>
  <si>
    <r>
      <t xml:space="preserve">Gross negative market values </t>
    </r>
    <r>
      <rPr>
        <vertAlign val="superscript"/>
        <sz val="11"/>
        <rFont val="Arial"/>
        <family val="2"/>
      </rPr>
      <t>4</t>
    </r>
  </si>
  <si>
    <r>
      <t xml:space="preserve">¹  All instruments where all the legs are exposed to one and only one currency's interest rate, including all fixed/floating and floating/floating single-currency interest rate contracts.  ²   Additional currencies in which the reporter has a material amount of contracts outstanding. ³  Any instrument where the transaction is highly leveraged and/or the notional amount is variable and where a decomposition into individual plain vanilla components is impractical or impossible.  </t>
    </r>
    <r>
      <rPr>
        <vertAlign val="superscript"/>
        <sz val="11"/>
        <rFont val="Arial"/>
        <family val="2"/>
      </rPr>
      <t xml:space="preserve"> 4</t>
    </r>
    <r>
      <rPr>
        <sz val="11"/>
        <rFont val="Arial"/>
        <family val="2"/>
      </rPr>
      <t xml:space="preserve"> Gross market values of total interest rate contracts.</t>
    </r>
  </si>
  <si>
    <r>
      <t xml:space="preserve">¹  All instruments involving exposure to more than one currency, whether in interest rates or exchange rates.  ² Additional currencies in which the reporter has a material amount of contracts outstanding.  ³ If swaps are executed on a forward/forward basis, the two forward parts of the transaction should be reported separately. </t>
    </r>
    <r>
      <rPr>
        <vertAlign val="superscript"/>
        <sz val="11"/>
        <rFont val="Arial"/>
        <family val="2"/>
      </rPr>
      <t>4</t>
    </r>
    <r>
      <rPr>
        <sz val="11"/>
        <rFont val="Arial"/>
        <family val="2"/>
      </rPr>
      <t xml:space="preserve">  Including currency warrants and multicurrency swaptions.  </t>
    </r>
    <r>
      <rPr>
        <vertAlign val="superscript"/>
        <sz val="11"/>
        <rFont val="Arial"/>
        <family val="2"/>
      </rPr>
      <t>5</t>
    </r>
    <r>
      <rPr>
        <sz val="11"/>
        <rFont val="Arial"/>
        <family val="2"/>
      </rPr>
      <t xml:space="preserve">  Any instrument where the transaction is highly leveraged and/or the notional amount is variable and where a decomposition into individual plain vanilla components is impractical or impossible. </t>
    </r>
    <r>
      <rPr>
        <vertAlign val="superscript"/>
        <sz val="11"/>
        <rFont val="Arial"/>
        <family val="2"/>
      </rPr>
      <t>6</t>
    </r>
    <r>
      <rPr>
        <sz val="11"/>
        <rFont val="Arial"/>
        <family val="2"/>
      </rPr>
      <t xml:space="preserve"> Gross market values of total FX contracts.</t>
    </r>
  </si>
  <si>
    <t>Checking table</t>
  </si>
  <si>
    <r>
      <t xml:space="preserve">OTC OPTIONS </t>
    </r>
    <r>
      <rPr>
        <b/>
        <vertAlign val="superscript"/>
        <sz val="11"/>
        <color indexed="21"/>
        <rFont val="Arial"/>
        <family val="2"/>
      </rPr>
      <t>4</t>
    </r>
  </si>
  <si>
    <r>
      <t>Other products</t>
    </r>
    <r>
      <rPr>
        <vertAlign val="superscript"/>
        <sz val="11"/>
        <color indexed="21"/>
        <rFont val="Arial"/>
        <family val="2"/>
      </rPr>
      <t xml:space="preserve"> 5</t>
    </r>
  </si>
  <si>
    <r>
      <t xml:space="preserve">Gross positive market values </t>
    </r>
    <r>
      <rPr>
        <vertAlign val="superscript"/>
        <sz val="11"/>
        <color indexed="21"/>
        <rFont val="Arial"/>
        <family val="2"/>
      </rPr>
      <t>6</t>
    </r>
  </si>
  <si>
    <r>
      <t xml:space="preserve">Gross negative market values </t>
    </r>
    <r>
      <rPr>
        <vertAlign val="superscript"/>
        <sz val="11"/>
        <color indexed="21"/>
        <rFont val="Arial"/>
        <family val="2"/>
      </rPr>
      <t>6</t>
    </r>
  </si>
  <si>
    <t>Max</t>
  </si>
  <si>
    <t>Min</t>
  </si>
  <si>
    <t>Checking tables summary</t>
  </si>
  <si>
    <t>Table</t>
  </si>
  <si>
    <t>Maximum of the  differences</t>
  </si>
  <si>
    <t>O1</t>
  </si>
  <si>
    <t>O2</t>
  </si>
  <si>
    <t>O3</t>
  </si>
  <si>
    <t>O4</t>
  </si>
  <si>
    <t>O5</t>
  </si>
  <si>
    <t>TRY</t>
  </si>
  <si>
    <r>
      <t xml:space="preserve">Gross positive market values </t>
    </r>
    <r>
      <rPr>
        <vertAlign val="superscript"/>
        <sz val="11"/>
        <color indexed="21"/>
        <rFont val="Arial"/>
        <family val="2"/>
      </rPr>
      <t>4</t>
    </r>
  </si>
  <si>
    <r>
      <t xml:space="preserve">Gross negative market values </t>
    </r>
    <r>
      <rPr>
        <vertAlign val="superscript"/>
        <sz val="11"/>
        <color indexed="21"/>
        <rFont val="Arial"/>
        <family val="2"/>
      </rPr>
      <t>4</t>
    </r>
  </si>
  <si>
    <r>
      <t>deriva-tives</t>
    </r>
    <r>
      <rPr>
        <b/>
        <vertAlign val="superscript"/>
        <sz val="11"/>
        <color indexed="21"/>
        <rFont val="TimesNewRomanPS"/>
        <family val="0"/>
      </rPr>
      <t xml:space="preserve"> 5</t>
    </r>
  </si>
  <si>
    <r>
      <t xml:space="preserve">           CCPs</t>
    </r>
    <r>
      <rPr>
        <vertAlign val="superscript"/>
        <sz val="11"/>
        <color indexed="21"/>
        <rFont val="Arial"/>
        <family val="2"/>
      </rPr>
      <t>1</t>
    </r>
  </si>
  <si>
    <r>
      <t xml:space="preserve">           Insurance firms</t>
    </r>
    <r>
      <rPr>
        <vertAlign val="superscript"/>
        <sz val="11"/>
        <color indexed="21"/>
        <rFont val="Arial"/>
        <family val="2"/>
      </rPr>
      <t>3</t>
    </r>
    <r>
      <rPr>
        <sz val="11"/>
        <color indexed="21"/>
        <rFont val="Arial"/>
        <family val="2"/>
      </rPr>
      <t xml:space="preserve"> (including pension funds)</t>
    </r>
  </si>
  <si>
    <r>
      <t>Maturity breakdown:</t>
    </r>
    <r>
      <rPr>
        <sz val="10"/>
        <rFont val="Arial"/>
        <family val="2"/>
      </rPr>
      <t xml:space="preserve"> given a certain instrument and counterparty, the sum of the components reported for each maturity in table O4 should be equal to the total amount reported for the corresponding counterparty in tables O1, O2 or O3.</t>
    </r>
  </si>
  <si>
    <r>
      <t>Measure:</t>
    </r>
    <r>
      <rPr>
        <sz val="10"/>
        <rFont val="Arial"/>
        <family val="2"/>
      </rPr>
      <t xml:space="preserve"> the sum of notional amounts bought and sold should be larger that the sum of gross positive and negative market values. </t>
    </r>
  </si>
  <si>
    <r>
      <t>Totals:</t>
    </r>
    <r>
      <rPr>
        <sz val="10"/>
        <rFont val="Arial"/>
        <family val="2"/>
      </rPr>
      <t xml:space="preserve"> the total notional amounts and gross market values reported in table O5 for the CDS contracts should be smaller than the corresponding totals reported in table O3 for the credit derivatives contracts. Please note that the CDS contracts are a subset of the credit derivatives contracts.</t>
    </r>
  </si>
  <si>
    <t>NAO
&gt;GMV</t>
  </si>
  <si>
    <t>With
O3</t>
  </si>
  <si>
    <t>Info</t>
  </si>
  <si>
    <t>NAO &gt; GMV</t>
  </si>
  <si>
    <r>
      <t xml:space="preserve">deriva-tives </t>
    </r>
    <r>
      <rPr>
        <b/>
        <vertAlign val="superscript"/>
        <sz val="11"/>
        <rFont val="TimesNewRomanPS"/>
        <family val="0"/>
      </rPr>
      <t>5</t>
    </r>
  </si>
  <si>
    <r>
      <t>deriva-tives</t>
    </r>
    <r>
      <rPr>
        <b/>
        <vertAlign val="superscript"/>
        <sz val="11"/>
        <rFont val="TimesNewRomanPS"/>
        <family val="0"/>
      </rPr>
      <t xml:space="preserve"> 6</t>
    </r>
  </si>
  <si>
    <r>
      <t>1</t>
    </r>
    <r>
      <rPr>
        <sz val="11"/>
        <rFont val="TimesNewRomanPS"/>
        <family val="0"/>
      </rPr>
      <t xml:space="preserve">  Any instrument whose price is assumed to be mainly determined by the price of an equity or a stock index, a commodity or the creditworthiness of a particular reference credit.   </t>
    </r>
    <r>
      <rPr>
        <vertAlign val="superscript"/>
        <sz val="11"/>
        <rFont val="TimesNewRomanPS"/>
        <family val="0"/>
      </rPr>
      <t>2</t>
    </r>
    <r>
      <rPr>
        <sz val="11"/>
        <rFont val="TimesNewRomanPS"/>
        <family val="0"/>
      </rPr>
      <t xml:space="preserve"> Excluding Albania, Bulgaria, Hungary, Poland, Romania and the successor republics of the former Czechoslovakia, Soviet Union and Yugoslavia.   </t>
    </r>
    <r>
      <rPr>
        <vertAlign val="superscript"/>
        <sz val="11"/>
        <rFont val="TimesNewRomanPS"/>
        <family val="0"/>
      </rPr>
      <t>3</t>
    </r>
    <r>
      <rPr>
        <sz val="11"/>
        <rFont val="TimesNewRomanPS"/>
        <family val="0"/>
      </rPr>
      <t xml:space="preserve"> All countries in Asia other than Japan.   </t>
    </r>
    <r>
      <rPr>
        <vertAlign val="superscript"/>
        <sz val="11"/>
        <rFont val="TimesNewRomanPS"/>
        <family val="0"/>
      </rPr>
      <t xml:space="preserve">4 </t>
    </r>
    <r>
      <rPr>
        <sz val="11"/>
        <rFont val="TimesNewRomanPS"/>
        <family val="0"/>
      </rPr>
      <t xml:space="preserve">Africa, Australia, New Zealand and all other countries/regions not listed in the table.   </t>
    </r>
    <r>
      <rPr>
        <vertAlign val="superscript"/>
        <sz val="11"/>
        <rFont val="TimesNewRomanPS"/>
        <family val="0"/>
      </rPr>
      <t>5</t>
    </r>
    <r>
      <rPr>
        <sz val="11"/>
        <rFont val="TimesNewRomanPS"/>
        <family val="0"/>
      </rPr>
      <t xml:space="preserve"> Include CDS.   </t>
    </r>
    <r>
      <rPr>
        <vertAlign val="superscript"/>
        <sz val="11"/>
        <rFont val="TimesNewRomanPS"/>
        <family val="0"/>
      </rPr>
      <t>6</t>
    </r>
    <r>
      <rPr>
        <sz val="11"/>
        <rFont val="TimesNewRomanPS"/>
        <family val="0"/>
      </rPr>
      <t xml:space="preserve"> Any instrument which does not involve an exposure to foreign exchange, interest rate, equity, commodity or credit risk. </t>
    </r>
  </si>
  <si>
    <t>To ensure the quality of the reported data, several consistency checks have been implemented in the templates using arithmetical formulas. These checks and their corresponding formulas are available in the checking tables located  at bottom of each reporting table. If a data consistency issue is detected in any of the breakdowns listed in a given table or across different tables, the amount of the inconsistency is shown in red.  A summary of inconsistencies detected across all reporting tables is available in the sheet "Check". The main consistency checks performed in each table are listed below.</t>
  </si>
  <si>
    <t>Table O1</t>
  </si>
  <si>
    <t>Table O2</t>
  </si>
  <si>
    <t>Table O3</t>
  </si>
  <si>
    <t>Table O4</t>
  </si>
  <si>
    <t>Table O5</t>
  </si>
  <si>
    <t>Consistency with 
tables O1, O2 and O3</t>
  </si>
  <si>
    <t>Amounts Outstanding at end-June 2016</t>
  </si>
  <si>
    <t>2016 Central Bank Survey of Foreign Exchange and</t>
  </si>
  <si>
    <t>Nominal or notional principal amounts outstanding at end-June 2016</t>
  </si>
  <si>
    <t>Nominal or notional principal amounts outstanding at end-June 2016, by remaining maturity</t>
  </si>
  <si>
    <t>Nominal or notional principal amounts outstanding and gross-market values at end-June 2016</t>
  </si>
  <si>
    <t xml:space="preserve">              of which CCPs</t>
  </si>
  <si>
    <t xml:space="preserve">The modifications to the reporting forms, compared with the previous version used to collect positions at end-June 2013, are highlighted in orange.  </t>
  </si>
  <si>
    <t xml:space="preserve">Reporting Forms for the </t>
  </si>
  <si>
    <t xml:space="preserve">           CCPs</t>
  </si>
  <si>
    <r>
      <t>1</t>
    </r>
    <r>
      <rPr>
        <sz val="11"/>
        <rFont val="Arial"/>
        <family val="2"/>
      </rPr>
      <t xml:space="preserve"> Including reinsurance and financial guaranty firms.</t>
    </r>
  </si>
  <si>
    <r>
      <t xml:space="preserve">           Insurance firms</t>
    </r>
    <r>
      <rPr>
        <vertAlign val="superscript"/>
        <sz val="11"/>
        <rFont val="Arial"/>
        <family val="2"/>
      </rPr>
      <t>1</t>
    </r>
    <r>
      <rPr>
        <sz val="11"/>
        <rFont val="Arial"/>
        <family val="2"/>
      </rPr>
      <t xml:space="preserve"> (including pension funds)</t>
    </r>
  </si>
  <si>
    <r>
      <t>1</t>
    </r>
    <r>
      <rPr>
        <sz val="9"/>
        <rFont val="Arial"/>
        <family val="2"/>
      </rPr>
      <t xml:space="preserve"> In percentage and without % sign, ie 90% should be entered as 90</t>
    </r>
  </si>
  <si>
    <t>Version 3.0</t>
  </si>
</sst>
</file>

<file path=xl/styles.xml><?xml version="1.0" encoding="utf-8"?>
<styleSheet xmlns="http://schemas.openxmlformats.org/spreadsheetml/2006/main">
  <numFmts count="69">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0_);\(&quot;Sfr.&quot;#,##0\)"/>
    <numFmt numFmtId="165" formatCode="&quot;Sfr.&quot;#,##0_);[Red]\(&quot;Sfr.&quot;#,##0\)"/>
    <numFmt numFmtId="166" formatCode="&quot;Sfr.&quot;#,##0.00_);\(&quot;Sfr.&quot;#,##0.00\)"/>
    <numFmt numFmtId="167" formatCode="&quot;Sfr.&quot;#,##0.00_);[Red]\(&quot;Sfr.&quot;#,##0.00\)"/>
    <numFmt numFmtId="168" formatCode="_(&quot;Sfr.&quot;* #,##0_);_(&quot;Sfr.&quot;* \(#,##0\);_(&quot;Sfr.&quot;* &quot;-&quot;_);_(@_)"/>
    <numFmt numFmtId="169" formatCode="_(* #,##0_);_(* \(#,##0\);_(* &quot;-&quot;_);_(@_)"/>
    <numFmt numFmtId="170" formatCode="_(&quot;Sfr.&quot;* #,##0.00_);_(&quot;Sfr.&quot;* \(#,##0.00\);_(&quot;Sfr.&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Fr.&quot;\ #,##0;&quot;Fr.&quot;\ \-#,##0"/>
    <numFmt numFmtId="179" formatCode="&quot;Fr.&quot;\ #,##0;[Red]&quot;Fr.&quot;\ \-#,##0"/>
    <numFmt numFmtId="180" formatCode="&quot;Fr.&quot;\ #,##0.00;&quot;Fr.&quot;\ \-#,##0.00"/>
    <numFmt numFmtId="181" formatCode="&quot;Fr.&quot;\ #,##0.00;[Red]&quot;Fr.&quot;\ \-#,##0.00"/>
    <numFmt numFmtId="182" formatCode="mmm/yyyy"/>
    <numFmt numFmtId="183" formatCode="mmm\ yyyy"/>
    <numFmt numFmtId="184" formatCode="mmmm\ yyyy"/>
    <numFmt numFmtId="185" formatCode="#,##0.0"/>
    <numFmt numFmtId="186" formatCode="#,##0.000"/>
    <numFmt numFmtId="187" formatCode="[$-809]dddd\ dd\,\ mmmm\,\ yyyy"/>
    <numFmt numFmtId="188" formatCode="_(* #,##0_);_(* &quot;...&quot;_);_(* &quot;...&quot;_);_(@_)"/>
    <numFmt numFmtId="189" formatCode="&quot;Sfr.&quot;\ #,##0;&quot;Sfr.&quot;\ \-#,##0"/>
    <numFmt numFmtId="190" formatCode="&quot;Sfr.&quot;\ #,##0;[Red]&quot;Sfr.&quot;\ \-#,##0"/>
    <numFmt numFmtId="191" formatCode="&quot;Sfr.&quot;\ #,##0.00;&quot;Sfr.&quot;\ \-#,##0.00"/>
    <numFmt numFmtId="192" formatCode="&quot;Sfr.&quot;\ #,##0.00;[Red]&quot;Sfr.&quot;\ \-#,##0.00"/>
    <numFmt numFmtId="193" formatCode="_ &quot;Sfr.&quot;\ * #,##0_ ;_ &quot;Sfr.&quot;\ * \-#,##0_ ;_ &quot;Sfr.&quot;\ * &quot;-&quot;_ ;_ @_ "/>
    <numFmt numFmtId="194" formatCode="_ * #,##0_ ;_ * \-#,##0_ ;_ * &quot;-&quot;_ ;_ @_ "/>
    <numFmt numFmtId="195" formatCode="_ &quot;Sfr.&quot;\ * #,##0.00_ ;_ &quot;Sfr.&quot;\ * \-#,##0.00_ ;_ &quot;Sfr.&quot;\ * &quot;-&quot;??_ ;_ @_ "/>
    <numFmt numFmtId="196" formatCode="_ * #,##0.00_ ;_ * \-#,##0.00_ ;_ * &quot;-&quot;??_ ;_ @_ "/>
    <numFmt numFmtId="197" formatCode="_(* #,##0_);_(* \(#,##0\);_(* &quot;-&quot;??_);_(@_)"/>
    <numFmt numFmtId="198" formatCode="_(* #,##0_);_(* \(#,##0\);_(* &quot;&quot;??_);_(@_)"/>
    <numFmt numFmtId="199" formatCode="#,##0.0000"/>
    <numFmt numFmtId="200" formatCode="#,##0.0\ ;\–#,##0.0\ ;\–\ "/>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quot;£&quot;* #,##0.00_-;\-&quot;£&quot;* #,##0.00_-;_-&quot;£&quot;* &quot;-&quot;??_-;_-@_-"/>
    <numFmt numFmtId="207" formatCode="&quot;L.&quot;\ #,##0;\-&quot;L.&quot;\ #,##0"/>
    <numFmt numFmtId="208" formatCode="&quot;L.&quot;\ #,##0;[Red]\-&quot;L.&quot;\ #,##0"/>
    <numFmt numFmtId="209" formatCode="&quot;L.&quot;\ #,##0.00;\-&quot;L.&quot;\ #,##0.00"/>
    <numFmt numFmtId="210" formatCode="&quot;L.&quot;\ #,##0.00;[Red]\-&quot;L.&quot;\ #,##0.00"/>
    <numFmt numFmtId="211" formatCode="_-&quot;L.&quot;\ * #,##0_-;\-&quot;L.&quot;\ * #,##0_-;_-&quot;L.&quot;\ * &quot;-&quot;_-;_-@_-"/>
    <numFmt numFmtId="212" formatCode="_-&quot;L.&quot;\ * #,##0.00_-;\-&quot;L.&quot;\ * #,##0.00_-;_-&quot;L.&quot;\ * &quot;-&quot;??_-;_-@_-"/>
    <numFmt numFmtId="213" formatCode="0.0"/>
    <numFmt numFmtId="214" formatCode="mmmm\ d\,\ yyyy"/>
    <numFmt numFmtId="215" formatCode="#,###\ ;\–#,###\ ;\–\ "/>
    <numFmt numFmtId="216" formatCode="#,##0\ ;\–#,##0;\–\ "/>
    <numFmt numFmtId="217" formatCode="#,##0;\–#,##0;\–\ "/>
    <numFmt numFmtId="218" formatCode="#,##0.00000"/>
    <numFmt numFmtId="219" formatCode="0.0000"/>
    <numFmt numFmtId="220" formatCode="0.000"/>
    <numFmt numFmtId="221" formatCode="&quot;Yes&quot;;&quot;Yes&quot;;&quot;No&quot;"/>
    <numFmt numFmtId="222" formatCode="&quot;True&quot;;&quot;True&quot;;&quot;False&quot;"/>
    <numFmt numFmtId="223" formatCode="&quot;On&quot;;&quot;On&quot;;&quot;Off&quot;"/>
    <numFmt numFmtId="224" formatCode="[$€-2]\ #,##0.00_);[Red]\([$€-2]\ #,##0.00\)"/>
  </numFmts>
  <fonts count="128">
    <font>
      <sz val="9"/>
      <name val="Helvetica 65"/>
      <family val="0"/>
    </font>
    <font>
      <b/>
      <sz val="9"/>
      <name val="Helvetica 65"/>
      <family val="0"/>
    </font>
    <font>
      <i/>
      <sz val="9"/>
      <name val="Helvetica 65"/>
      <family val="0"/>
    </font>
    <font>
      <b/>
      <i/>
      <sz val="9"/>
      <name val="Helvetica 65"/>
      <family val="0"/>
    </font>
    <font>
      <sz val="6"/>
      <name val="TimesNewRomanPS"/>
      <family val="0"/>
    </font>
    <font>
      <sz val="9"/>
      <name val="TimesNewRomanPS"/>
      <family val="0"/>
    </font>
    <font>
      <sz val="14"/>
      <name val="TimesNewRomanPS"/>
      <family val="0"/>
    </font>
    <font>
      <b/>
      <i/>
      <sz val="11"/>
      <name val="TimesNewRomanPS"/>
      <family val="0"/>
    </font>
    <font>
      <sz val="11"/>
      <name val="TimesNewRomanPS"/>
      <family val="0"/>
    </font>
    <font>
      <b/>
      <sz val="18"/>
      <name val="TimesNewRomanPS"/>
      <family val="0"/>
    </font>
    <font>
      <b/>
      <u val="single"/>
      <sz val="11"/>
      <name val="TimesNewRomanPS"/>
      <family val="0"/>
    </font>
    <font>
      <u val="single"/>
      <sz val="11"/>
      <name val="TimesNewRomanPS"/>
      <family val="0"/>
    </font>
    <font>
      <b/>
      <sz val="11"/>
      <name val="TimesNewRomanPS"/>
      <family val="0"/>
    </font>
    <font>
      <b/>
      <i/>
      <sz val="12"/>
      <name val="TimesNewRomanPS"/>
      <family val="0"/>
    </font>
    <font>
      <sz val="10"/>
      <name val="TimesNewRomanPS"/>
      <family val="0"/>
    </font>
    <font>
      <b/>
      <i/>
      <sz val="14"/>
      <name val="TimesNewRomanPS"/>
      <family val="0"/>
    </font>
    <font>
      <b/>
      <sz val="14"/>
      <name val="TimesNewRomanPS"/>
      <family val="0"/>
    </font>
    <font>
      <sz val="14"/>
      <name val="Helvetica 65"/>
      <family val="0"/>
    </font>
    <font>
      <sz val="11"/>
      <name val="Helvetica 65"/>
      <family val="0"/>
    </font>
    <font>
      <vertAlign val="superscript"/>
      <sz val="11"/>
      <name val="TimesNewRomanPS"/>
      <family val="0"/>
    </font>
    <font>
      <b/>
      <vertAlign val="superscript"/>
      <sz val="11"/>
      <name val="TimesNewRomanPS"/>
      <family val="0"/>
    </font>
    <font>
      <b/>
      <sz val="14"/>
      <name val="Helvetica 65"/>
      <family val="0"/>
    </font>
    <font>
      <b/>
      <sz val="11"/>
      <color indexed="17"/>
      <name val="Arial"/>
      <family val="2"/>
    </font>
    <font>
      <b/>
      <sz val="11"/>
      <color indexed="61"/>
      <name val="Helvetica 65"/>
      <family val="0"/>
    </font>
    <font>
      <b/>
      <sz val="11"/>
      <color indexed="18"/>
      <name val="Helvetica 65"/>
      <family val="0"/>
    </font>
    <font>
      <b/>
      <sz val="12"/>
      <color indexed="53"/>
      <name val="Helvetica 65"/>
      <family val="0"/>
    </font>
    <font>
      <b/>
      <sz val="11"/>
      <color indexed="40"/>
      <name val="Helvetica 65"/>
      <family val="0"/>
    </font>
    <font>
      <b/>
      <sz val="11"/>
      <color indexed="43"/>
      <name val="Arial"/>
      <family val="2"/>
    </font>
    <font>
      <sz val="10"/>
      <name val="Arial"/>
      <family val="0"/>
    </font>
    <font>
      <u val="single"/>
      <sz val="10"/>
      <color indexed="36"/>
      <name val="Arial"/>
      <family val="0"/>
    </font>
    <font>
      <u val="single"/>
      <sz val="10"/>
      <color indexed="12"/>
      <name val="Arial"/>
      <family val="0"/>
    </font>
    <font>
      <sz val="12"/>
      <name val="Arial"/>
      <family val="2"/>
    </font>
    <font>
      <b/>
      <sz val="12"/>
      <name val="Arial"/>
      <family val="2"/>
    </font>
    <font>
      <b/>
      <sz val="11"/>
      <name val="Helvetica 65"/>
      <family val="0"/>
    </font>
    <font>
      <sz val="11"/>
      <color indexed="9"/>
      <name val="Helvetica 65"/>
      <family val="0"/>
    </font>
    <font>
      <sz val="11"/>
      <color indexed="9"/>
      <name val="TimesNewRomanPS"/>
      <family val="0"/>
    </font>
    <font>
      <b/>
      <sz val="11"/>
      <color indexed="48"/>
      <name val="Helvetica 65"/>
      <family val="0"/>
    </font>
    <font>
      <b/>
      <sz val="11"/>
      <color indexed="50"/>
      <name val="Arial"/>
      <family val="2"/>
    </font>
    <font>
      <b/>
      <sz val="11"/>
      <color indexed="57"/>
      <name val="Arial"/>
      <family val="2"/>
    </font>
    <font>
      <b/>
      <sz val="11"/>
      <color indexed="49"/>
      <name val="Arial"/>
      <family val="2"/>
    </font>
    <font>
      <sz val="8"/>
      <name val="Helvetica 65"/>
      <family val="0"/>
    </font>
    <font>
      <b/>
      <sz val="12"/>
      <name val="TimesNewRomanPS"/>
      <family val="0"/>
    </font>
    <font>
      <sz val="12"/>
      <name val="TimesNewRomanPS"/>
      <family val="0"/>
    </font>
    <font>
      <u val="single"/>
      <sz val="12"/>
      <name val="TimesNewRomanPS"/>
      <family val="0"/>
    </font>
    <font>
      <b/>
      <u val="single"/>
      <sz val="12"/>
      <name val="TimesNewRomanPS"/>
      <family val="0"/>
    </font>
    <font>
      <sz val="9"/>
      <name val="Arial"/>
      <family val="2"/>
    </font>
    <font>
      <sz val="8"/>
      <name val="Arial"/>
      <family val="0"/>
    </font>
    <font>
      <b/>
      <sz val="11"/>
      <color indexed="54"/>
      <name val="Helvetica 65"/>
      <family val="0"/>
    </font>
    <font>
      <sz val="10"/>
      <color indexed="60"/>
      <name val="Arial"/>
      <family val="0"/>
    </font>
    <font>
      <b/>
      <sz val="11"/>
      <color indexed="60"/>
      <name val="Arial"/>
      <family val="2"/>
    </font>
    <font>
      <sz val="9"/>
      <color indexed="9"/>
      <name val="TimesNewRomanPS"/>
      <family val="0"/>
    </font>
    <font>
      <b/>
      <sz val="10"/>
      <name val="Arial"/>
      <family val="2"/>
    </font>
    <font>
      <b/>
      <sz val="14"/>
      <name val="Arial"/>
      <family val="2"/>
    </font>
    <font>
      <sz val="14"/>
      <name val="Arial"/>
      <family val="2"/>
    </font>
    <font>
      <b/>
      <sz val="7"/>
      <name val="Arial"/>
      <family val="2"/>
    </font>
    <font>
      <b/>
      <sz val="16"/>
      <color indexed="12"/>
      <name val="Helvetica 65"/>
      <family val="0"/>
    </font>
    <font>
      <b/>
      <sz val="14"/>
      <color indexed="12"/>
      <name val="Helvetica 65"/>
      <family val="0"/>
    </font>
    <font>
      <b/>
      <sz val="14"/>
      <color indexed="8"/>
      <name val="Helvetica 65"/>
      <family val="0"/>
    </font>
    <font>
      <b/>
      <sz val="14"/>
      <color indexed="20"/>
      <name val="Helvetica 65"/>
      <family val="0"/>
    </font>
    <font>
      <sz val="10"/>
      <color indexed="8"/>
      <name val="Arial"/>
      <family val="0"/>
    </font>
    <font>
      <b/>
      <sz val="10"/>
      <name val="Helvetica 65"/>
      <family val="0"/>
    </font>
    <font>
      <b/>
      <sz val="18"/>
      <color indexed="43"/>
      <name val="Arial"/>
      <family val="2"/>
    </font>
    <font>
      <b/>
      <u val="single"/>
      <sz val="10"/>
      <name val="Arial"/>
      <family val="2"/>
    </font>
    <font>
      <vertAlign val="superscript"/>
      <sz val="10"/>
      <name val="Arial"/>
      <family val="2"/>
    </font>
    <font>
      <b/>
      <sz val="12"/>
      <color indexed="22"/>
      <name val="Arial"/>
      <family val="2"/>
    </font>
    <font>
      <sz val="10"/>
      <color indexed="9"/>
      <name val="Arial"/>
      <family val="2"/>
    </font>
    <font>
      <b/>
      <i/>
      <sz val="10"/>
      <name val="Arial"/>
      <family val="2"/>
    </font>
    <font>
      <b/>
      <sz val="11"/>
      <name val="Arial"/>
      <family val="2"/>
    </font>
    <font>
      <sz val="11"/>
      <name val="Arial"/>
      <family val="2"/>
    </font>
    <font>
      <vertAlign val="superscript"/>
      <sz val="11"/>
      <name val="Arial"/>
      <family val="2"/>
    </font>
    <font>
      <b/>
      <i/>
      <sz val="14"/>
      <name val="Arial"/>
      <family val="2"/>
    </font>
    <font>
      <b/>
      <vertAlign val="superscript"/>
      <sz val="11"/>
      <name val="Arial"/>
      <family val="2"/>
    </font>
    <font>
      <sz val="11"/>
      <color indexed="21"/>
      <name val="Arial"/>
      <family val="2"/>
    </font>
    <font>
      <sz val="11"/>
      <color indexed="21"/>
      <name val="TimesNewRomanPS"/>
      <family val="0"/>
    </font>
    <font>
      <b/>
      <u val="single"/>
      <sz val="11"/>
      <color indexed="21"/>
      <name val="TimesNewRomanPS"/>
      <family val="0"/>
    </font>
    <font>
      <b/>
      <sz val="11"/>
      <color indexed="21"/>
      <name val="Arial"/>
      <family val="2"/>
    </font>
    <font>
      <b/>
      <vertAlign val="superscript"/>
      <sz val="11"/>
      <color indexed="21"/>
      <name val="Arial"/>
      <family val="2"/>
    </font>
    <font>
      <u val="single"/>
      <sz val="11"/>
      <color indexed="21"/>
      <name val="TimesNewRomanPS"/>
      <family val="0"/>
    </font>
    <font>
      <vertAlign val="superscript"/>
      <sz val="11"/>
      <color indexed="21"/>
      <name val="Arial"/>
      <family val="2"/>
    </font>
    <font>
      <sz val="9"/>
      <color indexed="21"/>
      <name val="Arial"/>
      <family val="2"/>
    </font>
    <font>
      <sz val="11"/>
      <color indexed="21"/>
      <name val="Helvetica 65"/>
      <family val="0"/>
    </font>
    <font>
      <sz val="9"/>
      <color indexed="21"/>
      <name val="Helvetica 65"/>
      <family val="0"/>
    </font>
    <font>
      <b/>
      <sz val="11"/>
      <color indexed="21"/>
      <name val="TimesNewRomanPS"/>
      <family val="0"/>
    </font>
    <font>
      <b/>
      <vertAlign val="superscript"/>
      <sz val="11"/>
      <color indexed="21"/>
      <name val="TimesNewRomanPS"/>
      <family val="0"/>
    </font>
    <font>
      <b/>
      <sz val="14"/>
      <color indexed="21"/>
      <name val="Helvetica 65"/>
      <family val="0"/>
    </font>
    <font>
      <b/>
      <sz val="11"/>
      <color indexed="21"/>
      <name val="Helvetica 65"/>
      <family val="0"/>
    </font>
    <font>
      <sz val="9"/>
      <color indexed="21"/>
      <name val="TimesNewRomanPS"/>
      <family val="0"/>
    </font>
    <font>
      <sz val="10"/>
      <color indexed="21"/>
      <name val="Arial"/>
      <family val="0"/>
    </font>
    <font>
      <sz val="12"/>
      <color indexed="21"/>
      <name val="TimesNewRomanPS"/>
      <family val="0"/>
    </font>
    <font>
      <u val="single"/>
      <sz val="12"/>
      <color indexed="21"/>
      <name val="TimesNewRomanPS"/>
      <family val="0"/>
    </font>
    <font>
      <b/>
      <u val="single"/>
      <sz val="12"/>
      <color indexed="21"/>
      <name val="TimesNewRomanPS"/>
      <family val="0"/>
    </font>
    <font>
      <b/>
      <sz val="16"/>
      <color indexed="10"/>
      <name val="Arial"/>
      <family val="2"/>
    </font>
    <font>
      <b/>
      <sz val="10"/>
      <color indexed="21"/>
      <name val="Arial"/>
      <family val="2"/>
    </font>
    <font>
      <vertAlign val="superscript"/>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0625">
        <bgColor indexed="43"/>
      </patternFill>
    </fill>
    <fill>
      <patternFill patternType="solid">
        <fgColor indexed="22"/>
        <bgColor indexed="64"/>
      </patternFill>
    </fill>
    <fill>
      <patternFill patternType="gray0625">
        <bgColor indexed="22"/>
      </patternFill>
    </fill>
    <fill>
      <patternFill patternType="solid">
        <fgColor indexed="22"/>
        <bgColor indexed="64"/>
      </patternFill>
    </fill>
    <fill>
      <patternFill patternType="gray125">
        <bgColor indexed="9"/>
      </patternFill>
    </fill>
    <fill>
      <patternFill patternType="solid">
        <fgColor indexed="41"/>
        <bgColor indexed="64"/>
      </patternFill>
    </fill>
    <fill>
      <patternFill patternType="gray125">
        <bgColor indexed="43"/>
      </patternFill>
    </fill>
    <fill>
      <patternFill patternType="solid">
        <fgColor indexed="60"/>
        <bgColor indexed="64"/>
      </patternFill>
    </fill>
    <fill>
      <patternFill patternType="solid">
        <fgColor rgb="FFFFC0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style="thin"/>
      <right style="thin">
        <color indexed="8"/>
      </right>
      <top>
        <color indexed="63"/>
      </top>
      <bottom style="thin"/>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color indexed="63"/>
      </right>
      <top style="medium"/>
      <bottom style="medium"/>
    </border>
    <border>
      <left>
        <color indexed="63"/>
      </left>
      <right style="dotted"/>
      <top style="medium"/>
      <bottom style="thin"/>
    </border>
    <border>
      <left>
        <color indexed="63"/>
      </left>
      <right style="dotted"/>
      <top style="thin"/>
      <bottom style="thin"/>
    </border>
    <border>
      <left>
        <color indexed="63"/>
      </left>
      <right style="dotted"/>
      <top>
        <color indexed="63"/>
      </top>
      <bottom>
        <color indexed="63"/>
      </bottom>
    </border>
    <border>
      <left style="thin">
        <color indexed="8"/>
      </left>
      <right style="medium"/>
      <top>
        <color indexed="63"/>
      </top>
      <bottom>
        <color indexed="63"/>
      </bottom>
    </border>
    <border>
      <left style="thin"/>
      <right style="dashed"/>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color indexed="8"/>
      </right>
      <top>
        <color indexed="63"/>
      </top>
      <bottom>
        <color indexed="63"/>
      </bottom>
    </border>
    <border>
      <left style="dashed"/>
      <right style="thin">
        <color indexed="8"/>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thin"/>
    </border>
    <border>
      <left style="thin">
        <color indexed="8"/>
      </left>
      <right style="thin">
        <color indexed="8"/>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medium"/>
    </border>
    <border>
      <left style="thin">
        <color indexed="8"/>
      </left>
      <right style="thin"/>
      <top>
        <color indexed="63"/>
      </top>
      <bottom>
        <color indexed="63"/>
      </bottom>
    </border>
    <border>
      <left style="medium"/>
      <right style="thin">
        <color indexed="8"/>
      </right>
      <top style="medium"/>
      <bottom style="medium"/>
    </border>
    <border>
      <left style="thin">
        <color indexed="8"/>
      </left>
      <right style="medium"/>
      <top style="medium"/>
      <bottom style="medium"/>
    </border>
    <border>
      <left style="medium"/>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thin">
        <color indexed="22"/>
      </right>
      <top>
        <color indexed="63"/>
      </top>
      <bottom style="thin">
        <color indexed="22"/>
      </bottom>
    </border>
    <border>
      <left style="thin">
        <color indexed="22"/>
      </left>
      <right style="medium"/>
      <top>
        <color indexed="63"/>
      </top>
      <bottom style="thin">
        <color indexed="22"/>
      </bottom>
    </border>
    <border>
      <left style="medium"/>
      <right style="thin">
        <color indexed="22"/>
      </right>
      <top style="thin">
        <color indexed="22"/>
      </top>
      <bottom style="medium"/>
    </border>
    <border>
      <left style="thin">
        <color indexed="22"/>
      </left>
      <right style="medium"/>
      <top style="thin">
        <color indexed="22"/>
      </top>
      <bottom style="medium"/>
    </border>
    <border>
      <left>
        <color indexed="63"/>
      </left>
      <right>
        <color indexed="63"/>
      </right>
      <top style="thin"/>
      <bottom style="double"/>
    </border>
    <border>
      <left style="thin">
        <color indexed="8"/>
      </left>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style="thin"/>
      <right style="thin">
        <color indexed="8"/>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43" fontId="28"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71" fontId="28" fillId="0" borderId="0" applyFon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30"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59" fillId="0" borderId="0">
      <alignment/>
      <protection/>
    </xf>
    <xf numFmtId="0" fontId="0" fillId="32" borderId="7" applyNumberFormat="0" applyFont="0" applyAlignment="0" applyProtection="0"/>
    <xf numFmtId="0" fontId="124" fillId="27" borderId="8" applyNumberFormat="0" applyAlignment="0" applyProtection="0"/>
    <xf numFmtId="9" fontId="0" fillId="0" borderId="0" applyFont="0" applyFill="0" applyBorder="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0" borderId="0" applyNumberFormat="0" applyFill="0" applyBorder="0" applyAlignment="0" applyProtection="0"/>
  </cellStyleXfs>
  <cellXfs count="810">
    <xf numFmtId="0" fontId="0" fillId="0" borderId="0" xfId="0" applyAlignment="1">
      <alignment/>
    </xf>
    <xf numFmtId="0" fontId="0" fillId="33" borderId="0" xfId="0" applyFill="1" applyAlignment="1">
      <alignment vertical="center"/>
    </xf>
    <xf numFmtId="0" fontId="18" fillId="33" borderId="0" xfId="0" applyFont="1" applyFill="1" applyAlignment="1">
      <alignment vertical="center"/>
    </xf>
    <xf numFmtId="0" fontId="8" fillId="33" borderId="10" xfId="0" applyFont="1" applyFill="1" applyBorder="1" applyAlignment="1">
      <alignment horizontal="centerContinuous" vertical="center" wrapText="1"/>
    </xf>
    <xf numFmtId="0" fontId="12" fillId="33" borderId="11" xfId="0" applyFont="1" applyFill="1" applyBorder="1" applyAlignment="1">
      <alignment horizontal="center" vertical="center"/>
    </xf>
    <xf numFmtId="0" fontId="10" fillId="33" borderId="12" xfId="0" applyFont="1" applyFill="1" applyBorder="1" applyAlignment="1">
      <alignment vertical="center"/>
    </xf>
    <xf numFmtId="0" fontId="18" fillId="33" borderId="0" xfId="0" applyFont="1" applyFill="1" applyBorder="1" applyAlignment="1">
      <alignment vertical="center"/>
    </xf>
    <xf numFmtId="0" fontId="8" fillId="33" borderId="12" xfId="0" applyFont="1" applyFill="1" applyBorder="1" applyAlignment="1">
      <alignment vertical="center"/>
    </xf>
    <xf numFmtId="0" fontId="8" fillId="33" borderId="0" xfId="0" applyFont="1" applyFill="1" applyBorder="1" applyAlignment="1">
      <alignment vertical="center"/>
    </xf>
    <xf numFmtId="0" fontId="8" fillId="33" borderId="12" xfId="0" applyFont="1" applyFill="1" applyBorder="1" applyAlignment="1" quotePrefix="1">
      <alignment vertical="center"/>
    </xf>
    <xf numFmtId="0" fontId="11" fillId="33" borderId="12" xfId="0" applyFont="1" applyFill="1" applyBorder="1" applyAlignment="1">
      <alignment vertical="center"/>
    </xf>
    <xf numFmtId="0" fontId="11" fillId="33" borderId="10" xfId="0" applyFont="1" applyFill="1" applyBorder="1" applyAlignment="1">
      <alignment vertical="center"/>
    </xf>
    <xf numFmtId="0" fontId="8" fillId="33" borderId="0" xfId="0" applyFont="1" applyFill="1" applyAlignment="1">
      <alignment vertical="center"/>
    </xf>
    <xf numFmtId="0" fontId="19" fillId="33" borderId="0" xfId="0" applyFont="1" applyFill="1" applyBorder="1" applyAlignment="1">
      <alignment vertical="center"/>
    </xf>
    <xf numFmtId="0" fontId="5" fillId="33" borderId="0" xfId="0" applyFont="1" applyFill="1" applyBorder="1" applyAlignment="1">
      <alignment vertical="center"/>
    </xf>
    <xf numFmtId="0" fontId="4" fillId="33" borderId="0" xfId="0" applyFont="1" applyFill="1" applyAlignment="1">
      <alignment vertical="center"/>
    </xf>
    <xf numFmtId="0" fontId="0" fillId="33" borderId="0" xfId="0" applyFill="1" applyAlignment="1">
      <alignment/>
    </xf>
    <xf numFmtId="0" fontId="8" fillId="33" borderId="13" xfId="0" applyFont="1" applyFill="1" applyBorder="1" applyAlignment="1">
      <alignment horizontal="centerContinuous" vertical="center" wrapText="1"/>
    </xf>
    <xf numFmtId="0" fontId="12" fillId="33" borderId="14" xfId="0" applyFont="1" applyFill="1" applyBorder="1" applyAlignment="1">
      <alignment horizontal="centerContinuous" vertical="center"/>
    </xf>
    <xf numFmtId="0" fontId="8" fillId="33" borderId="15"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12" fillId="33" borderId="17" xfId="0" applyFont="1" applyFill="1" applyBorder="1" applyAlignment="1">
      <alignment horizontal="centerContinuous" wrapText="1"/>
    </xf>
    <xf numFmtId="0" fontId="12" fillId="33" borderId="18" xfId="0" applyFont="1" applyFill="1" applyBorder="1" applyAlignment="1">
      <alignment horizontal="center" wrapText="1"/>
    </xf>
    <xf numFmtId="0" fontId="12" fillId="33" borderId="11" xfId="0" applyFont="1" applyFill="1" applyBorder="1" applyAlignment="1">
      <alignment horizontal="centerContinuous" vertical="center" wrapText="1"/>
    </xf>
    <xf numFmtId="0" fontId="12" fillId="33" borderId="19" xfId="0" applyFont="1" applyFill="1" applyBorder="1" applyAlignment="1">
      <alignment horizontal="centerContinuous" vertical="top" wrapText="1"/>
    </xf>
    <xf numFmtId="0" fontId="12" fillId="33" borderId="20" xfId="0" applyFont="1" applyFill="1" applyBorder="1" applyAlignment="1">
      <alignment horizontal="centerContinuous" vertical="top" wrapText="1"/>
    </xf>
    <xf numFmtId="0" fontId="12" fillId="33" borderId="15" xfId="0" applyFont="1" applyFill="1" applyBorder="1" applyAlignment="1">
      <alignment horizontal="centerContinuous" vertical="center"/>
    </xf>
    <xf numFmtId="0" fontId="8" fillId="33" borderId="0" xfId="0" applyFont="1" applyFill="1" applyBorder="1" applyAlignment="1" quotePrefix="1">
      <alignment horizontal="left" vertical="center"/>
    </xf>
    <xf numFmtId="0" fontId="16" fillId="34" borderId="0" xfId="0" applyFont="1" applyFill="1" applyAlignment="1">
      <alignment horizontal="left" vertical="center"/>
    </xf>
    <xf numFmtId="0" fontId="15" fillId="34" borderId="0" xfId="0" applyFont="1" applyFill="1" applyBorder="1" applyAlignment="1">
      <alignment horizontal="left" vertical="center"/>
    </xf>
    <xf numFmtId="0" fontId="6" fillId="34" borderId="0" xfId="0" applyFont="1" applyFill="1" applyAlignment="1">
      <alignment horizontal="center" vertical="center"/>
    </xf>
    <xf numFmtId="0" fontId="15" fillId="34" borderId="0" xfId="0" applyFont="1" applyFill="1" applyAlignment="1">
      <alignment horizontal="right" vertical="center"/>
    </xf>
    <xf numFmtId="0" fontId="17" fillId="34" borderId="0" xfId="0" applyFont="1" applyFill="1" applyAlignment="1">
      <alignment vertical="center"/>
    </xf>
    <xf numFmtId="0" fontId="6" fillId="34" borderId="0" xfId="0" applyFont="1" applyFill="1" applyBorder="1" applyAlignment="1">
      <alignment vertical="center"/>
    </xf>
    <xf numFmtId="0" fontId="6" fillId="34" borderId="0" xfId="0" applyFont="1" applyFill="1" applyBorder="1" applyAlignment="1">
      <alignment horizontal="centerContinuous" vertical="center"/>
    </xf>
    <xf numFmtId="0" fontId="6" fillId="34" borderId="0" xfId="0" applyFont="1" applyFill="1" applyAlignment="1">
      <alignment horizontal="centerContinuous" vertical="center"/>
    </xf>
    <xf numFmtId="0" fontId="16" fillId="34" borderId="0" xfId="0" applyFont="1" applyFill="1" applyAlignment="1">
      <alignment horizontal="centerContinuous" vertical="center"/>
    </xf>
    <xf numFmtId="0" fontId="17" fillId="34" borderId="0" xfId="0" applyFont="1" applyFill="1" applyBorder="1" applyAlignment="1">
      <alignment vertical="center"/>
    </xf>
    <xf numFmtId="0" fontId="16" fillId="34" borderId="0" xfId="0" applyFont="1" applyFill="1" applyBorder="1" applyAlignment="1">
      <alignment horizontal="centerContinuous" vertical="center"/>
    </xf>
    <xf numFmtId="0" fontId="17" fillId="34" borderId="0" xfId="0" applyFont="1" applyFill="1" applyBorder="1" applyAlignment="1">
      <alignment horizontal="centerContinuous" vertical="center"/>
    </xf>
    <xf numFmtId="0" fontId="15" fillId="34" borderId="0" xfId="0" applyFont="1" applyFill="1" applyAlignment="1">
      <alignment horizontal="centerContinuous" vertical="center"/>
    </xf>
    <xf numFmtId="0" fontId="9" fillId="34" borderId="0" xfId="0" applyFont="1" applyFill="1" applyBorder="1" applyAlignment="1">
      <alignment horizontal="centerContinuous" vertical="center"/>
    </xf>
    <xf numFmtId="0" fontId="13" fillId="34" borderId="0" xfId="0" applyFont="1" applyFill="1" applyAlignment="1">
      <alignment horizontal="centerContinuous" vertical="center"/>
    </xf>
    <xf numFmtId="0" fontId="4" fillId="34" borderId="0" xfId="0" applyFont="1" applyFill="1" applyAlignment="1">
      <alignment horizontal="centerContinuous" vertical="center"/>
    </xf>
    <xf numFmtId="0" fontId="5" fillId="34" borderId="0" xfId="0" applyFont="1" applyFill="1" applyAlignment="1">
      <alignment horizontal="centerContinuous" vertical="center"/>
    </xf>
    <xf numFmtId="0" fontId="0" fillId="34" borderId="0" xfId="0" applyFill="1" applyAlignment="1">
      <alignment vertical="center"/>
    </xf>
    <xf numFmtId="0" fontId="8" fillId="34" borderId="13" xfId="0" applyFont="1" applyFill="1" applyBorder="1" applyAlignment="1">
      <alignment vertical="center"/>
    </xf>
    <xf numFmtId="0" fontId="8" fillId="34" borderId="17" xfId="0" applyFont="1" applyFill="1" applyBorder="1" applyAlignment="1">
      <alignment vertical="center"/>
    </xf>
    <xf numFmtId="0" fontId="8" fillId="34" borderId="21" xfId="0" applyFont="1" applyFill="1" applyBorder="1" applyAlignment="1">
      <alignment vertical="center"/>
    </xf>
    <xf numFmtId="0" fontId="18" fillId="34" borderId="0" xfId="0" applyFont="1" applyFill="1" applyAlignment="1">
      <alignment vertical="center"/>
    </xf>
    <xf numFmtId="0" fontId="8" fillId="34" borderId="10" xfId="0" applyFont="1" applyFill="1" applyBorder="1" applyAlignment="1">
      <alignment horizontal="centerContinuous" vertical="center" wrapText="1"/>
    </xf>
    <xf numFmtId="0" fontId="8" fillId="34" borderId="19" xfId="0" applyFont="1" applyFill="1" applyBorder="1" applyAlignment="1">
      <alignment horizontal="centerContinuous" vertical="top" wrapText="1"/>
    </xf>
    <xf numFmtId="0" fontId="8" fillId="34" borderId="22" xfId="0" applyFont="1" applyFill="1" applyBorder="1" applyAlignment="1">
      <alignment horizontal="centerContinuous" vertical="center" wrapText="1"/>
    </xf>
    <xf numFmtId="0" fontId="12" fillId="34" borderId="11" xfId="0" applyFont="1" applyFill="1" applyBorder="1" applyAlignment="1">
      <alignment horizontal="center" vertical="center"/>
    </xf>
    <xf numFmtId="0" fontId="10" fillId="34" borderId="12" xfId="0" applyFont="1" applyFill="1" applyBorder="1" applyAlignment="1">
      <alignment vertical="center"/>
    </xf>
    <xf numFmtId="0" fontId="12" fillId="34" borderId="0" xfId="0" applyFont="1" applyFill="1" applyBorder="1" applyAlignment="1">
      <alignment vertical="center"/>
    </xf>
    <xf numFmtId="0" fontId="10" fillId="34" borderId="0" xfId="0" applyFont="1" applyFill="1" applyBorder="1" applyAlignment="1">
      <alignment vertical="center"/>
    </xf>
    <xf numFmtId="0" fontId="8" fillId="34" borderId="23" xfId="0" applyFont="1" applyFill="1" applyBorder="1" applyAlignment="1">
      <alignment horizontal="center" vertical="center"/>
    </xf>
    <xf numFmtId="0" fontId="18" fillId="34" borderId="0" xfId="0" applyFont="1" applyFill="1" applyBorder="1" applyAlignment="1">
      <alignment vertical="center"/>
    </xf>
    <xf numFmtId="0" fontId="8" fillId="34" borderId="12" xfId="0" applyFont="1" applyFill="1" applyBorder="1" applyAlignment="1">
      <alignment vertical="center"/>
    </xf>
    <xf numFmtId="0" fontId="8" fillId="34" borderId="0" xfId="0" applyFont="1" applyFill="1" applyBorder="1" applyAlignment="1" quotePrefix="1">
      <alignment horizontal="left" vertical="center"/>
    </xf>
    <xf numFmtId="0" fontId="8" fillId="34" borderId="0" xfId="0" applyFont="1" applyFill="1" applyBorder="1" applyAlignment="1">
      <alignment vertical="center"/>
    </xf>
    <xf numFmtId="0" fontId="8" fillId="34" borderId="12" xfId="0" applyFont="1" applyFill="1" applyBorder="1" applyAlignment="1" quotePrefix="1">
      <alignment vertical="center"/>
    </xf>
    <xf numFmtId="0" fontId="18" fillId="35" borderId="23" xfId="0" applyFont="1" applyFill="1" applyBorder="1" applyAlignment="1">
      <alignment horizontal="center" vertical="center"/>
    </xf>
    <xf numFmtId="0" fontId="8" fillId="34" borderId="0" xfId="0" applyFont="1" applyFill="1" applyBorder="1" applyAlignment="1" quotePrefix="1">
      <alignment vertical="center"/>
    </xf>
    <xf numFmtId="0" fontId="18" fillId="34" borderId="23" xfId="0" applyFont="1" applyFill="1" applyBorder="1" applyAlignment="1">
      <alignment horizontal="center" vertical="center"/>
    </xf>
    <xf numFmtId="0" fontId="11" fillId="34" borderId="12" xfId="0" applyFont="1" applyFill="1" applyBorder="1" applyAlignment="1">
      <alignment vertical="center"/>
    </xf>
    <xf numFmtId="0" fontId="11" fillId="34" borderId="0" xfId="0" applyFont="1" applyFill="1" applyBorder="1" applyAlignment="1">
      <alignment vertical="center"/>
    </xf>
    <xf numFmtId="0" fontId="8" fillId="34" borderId="0" xfId="0" applyFont="1" applyFill="1" applyBorder="1" applyAlignment="1">
      <alignment horizontal="left" vertical="center"/>
    </xf>
    <xf numFmtId="0" fontId="11" fillId="34" borderId="10" xfId="0" applyFont="1" applyFill="1" applyBorder="1" applyAlignment="1">
      <alignment vertical="center"/>
    </xf>
    <xf numFmtId="0" fontId="8" fillId="34" borderId="19" xfId="0" applyFont="1" applyFill="1" applyBorder="1" applyAlignment="1">
      <alignment horizontal="left" vertical="center"/>
    </xf>
    <xf numFmtId="0" fontId="12" fillId="34" borderId="19" xfId="0" applyFont="1" applyFill="1" applyBorder="1" applyAlignment="1">
      <alignment vertical="center"/>
    </xf>
    <xf numFmtId="0" fontId="8" fillId="34" borderId="0" xfId="0" applyFont="1" applyFill="1" applyAlignment="1">
      <alignment vertical="center"/>
    </xf>
    <xf numFmtId="0" fontId="19" fillId="34" borderId="0" xfId="0" applyFont="1" applyFill="1" applyBorder="1" applyAlignment="1">
      <alignment vertical="center"/>
    </xf>
    <xf numFmtId="0" fontId="5" fillId="34" borderId="0" xfId="0" applyFont="1" applyFill="1" applyBorder="1" applyAlignment="1">
      <alignment vertical="center"/>
    </xf>
    <xf numFmtId="0" fontId="4" fillId="34" borderId="0" xfId="0" applyFont="1" applyFill="1" applyAlignment="1">
      <alignment vertical="center"/>
    </xf>
    <xf numFmtId="0" fontId="0" fillId="34" borderId="0" xfId="0" applyFill="1" applyAlignment="1">
      <alignment/>
    </xf>
    <xf numFmtId="0" fontId="21" fillId="36" borderId="24" xfId="0" applyFont="1" applyFill="1" applyBorder="1" applyAlignment="1">
      <alignment vertical="center"/>
    </xf>
    <xf numFmtId="0" fontId="21" fillId="36" borderId="25" xfId="0" applyFont="1" applyFill="1" applyBorder="1" applyAlignment="1">
      <alignment horizontal="center" vertical="center"/>
    </xf>
    <xf numFmtId="3" fontId="22" fillId="34" borderId="26" xfId="0" applyNumberFormat="1" applyFont="1" applyFill="1" applyBorder="1" applyAlignment="1" applyProtection="1">
      <alignment horizontal="center" vertical="center"/>
      <protection locked="0"/>
    </xf>
    <xf numFmtId="3" fontId="18" fillId="34" borderId="23" xfId="0" applyNumberFormat="1" applyFont="1" applyFill="1" applyBorder="1" applyAlignment="1" quotePrefix="1">
      <alignment horizontal="center" vertical="center"/>
    </xf>
    <xf numFmtId="3" fontId="18" fillId="35" borderId="23" xfId="0" applyNumberFormat="1" applyFont="1" applyFill="1" applyBorder="1" applyAlignment="1">
      <alignment horizontal="center" vertical="center"/>
    </xf>
    <xf numFmtId="3" fontId="18" fillId="34" borderId="23" xfId="0" applyNumberFormat="1" applyFont="1" applyFill="1" applyBorder="1" applyAlignment="1">
      <alignment horizontal="center" vertical="center"/>
    </xf>
    <xf numFmtId="3" fontId="8" fillId="34" borderId="23" xfId="0" applyNumberFormat="1" applyFont="1" applyFill="1" applyBorder="1" applyAlignment="1">
      <alignment horizontal="center" vertical="center"/>
    </xf>
    <xf numFmtId="3" fontId="18" fillId="34" borderId="20" xfId="0" applyNumberFormat="1" applyFont="1" applyFill="1" applyBorder="1" applyAlignment="1" quotePrefix="1">
      <alignment horizontal="center" vertical="center"/>
    </xf>
    <xf numFmtId="3" fontId="17" fillId="34" borderId="0" xfId="0" applyNumberFormat="1" applyFont="1" applyFill="1" applyAlignment="1">
      <alignment vertical="center"/>
    </xf>
    <xf numFmtId="3" fontId="23" fillId="34" borderId="26" xfId="0" applyNumberFormat="1" applyFont="1" applyFill="1" applyBorder="1" applyAlignment="1" applyProtection="1">
      <alignment horizontal="center" vertical="center"/>
      <protection locked="0"/>
    </xf>
    <xf numFmtId="3" fontId="6" fillId="34" borderId="0" xfId="0" applyNumberFormat="1" applyFont="1" applyFill="1" applyAlignment="1">
      <alignment horizontal="centerContinuous" vertical="center"/>
    </xf>
    <xf numFmtId="3" fontId="24" fillId="34" borderId="26" xfId="0" applyNumberFormat="1" applyFont="1" applyFill="1" applyBorder="1" applyAlignment="1" applyProtection="1">
      <alignment horizontal="center" vertical="center"/>
      <protection locked="0"/>
    </xf>
    <xf numFmtId="3" fontId="25" fillId="34" borderId="26" xfId="0" applyNumberFormat="1" applyFont="1" applyFill="1" applyBorder="1" applyAlignment="1" applyProtection="1">
      <alignment horizontal="center" vertical="center"/>
      <protection locked="0"/>
    </xf>
    <xf numFmtId="3" fontId="25" fillId="34" borderId="27" xfId="0" applyNumberFormat="1" applyFont="1" applyFill="1" applyBorder="1" applyAlignment="1" applyProtection="1">
      <alignment horizontal="center" vertical="center"/>
      <protection locked="0"/>
    </xf>
    <xf numFmtId="3" fontId="23" fillId="34" borderId="23" xfId="0" applyNumberFormat="1" applyFont="1" applyFill="1" applyBorder="1" applyAlignment="1" quotePrefix="1">
      <alignment horizontal="center" vertical="center"/>
    </xf>
    <xf numFmtId="3" fontId="26" fillId="34" borderId="23" xfId="0" applyNumberFormat="1" applyFont="1" applyFill="1" applyBorder="1" applyAlignment="1" quotePrefix="1">
      <alignment horizontal="center" vertical="center"/>
    </xf>
    <xf numFmtId="0" fontId="0" fillId="33" borderId="0" xfId="0" applyFill="1" applyBorder="1" applyAlignment="1">
      <alignment/>
    </xf>
    <xf numFmtId="0" fontId="6" fillId="34" borderId="0" xfId="0" applyFont="1" applyFill="1" applyBorder="1" applyAlignment="1">
      <alignment horizontal="center" vertical="center"/>
    </xf>
    <xf numFmtId="0" fontId="16" fillId="34" borderId="0" xfId="0" applyFont="1" applyFill="1" applyBorder="1" applyAlignment="1">
      <alignment horizontal="center" vertical="center"/>
    </xf>
    <xf numFmtId="0" fontId="15" fillId="34" borderId="0" xfId="0" applyFont="1" applyFill="1" applyAlignment="1">
      <alignment horizontal="center" vertical="center"/>
    </xf>
    <xf numFmtId="0" fontId="12" fillId="34" borderId="0" xfId="0" applyFont="1" applyFill="1" applyBorder="1" applyAlignment="1">
      <alignment horizontal="centerContinuous" vertical="center"/>
    </xf>
    <xf numFmtId="0" fontId="7" fillId="34" borderId="0" xfId="0" applyFont="1" applyFill="1" applyAlignment="1">
      <alignment horizontal="centerContinuous" vertical="center"/>
    </xf>
    <xf numFmtId="0" fontId="8" fillId="34" borderId="0" xfId="0" applyFont="1" applyFill="1" applyAlignment="1">
      <alignment horizontal="centerContinuous" vertical="center"/>
    </xf>
    <xf numFmtId="0" fontId="13" fillId="34" borderId="0" xfId="0" applyFont="1" applyFill="1" applyAlignment="1">
      <alignment horizontal="center" vertical="center"/>
    </xf>
    <xf numFmtId="0" fontId="18" fillId="34" borderId="18" xfId="0" applyFont="1" applyFill="1" applyBorder="1" applyAlignment="1">
      <alignment horizontal="centerContinuous" vertical="center"/>
    </xf>
    <xf numFmtId="0" fontId="8" fillId="34" borderId="19" xfId="0" applyFont="1" applyFill="1" applyBorder="1" applyAlignment="1">
      <alignment horizontal="centerContinuous" vertical="center" wrapText="1"/>
    </xf>
    <xf numFmtId="0" fontId="12" fillId="34" borderId="20" xfId="0" applyFont="1" applyFill="1" applyBorder="1" applyAlignment="1">
      <alignment horizontal="center" vertical="top"/>
    </xf>
    <xf numFmtId="0" fontId="8" fillId="34" borderId="18" xfId="0" applyFont="1" applyFill="1" applyBorder="1" applyAlignment="1">
      <alignment horizontal="center" vertical="center"/>
    </xf>
    <xf numFmtId="0" fontId="8" fillId="34" borderId="19" xfId="0" applyFont="1" applyFill="1" applyBorder="1" applyAlignment="1">
      <alignment vertical="center"/>
    </xf>
    <xf numFmtId="3" fontId="18" fillId="34" borderId="20" xfId="0" applyNumberFormat="1" applyFont="1" applyFill="1" applyBorder="1" applyAlignment="1">
      <alignment horizontal="center" vertical="center"/>
    </xf>
    <xf numFmtId="0" fontId="0" fillId="34" borderId="0" xfId="0" applyFont="1" applyFill="1" applyAlignment="1">
      <alignment vertical="center"/>
    </xf>
    <xf numFmtId="0" fontId="14" fillId="34" borderId="0" xfId="0" applyFont="1" applyFill="1" applyBorder="1" applyAlignment="1">
      <alignment vertical="center"/>
    </xf>
    <xf numFmtId="0" fontId="18" fillId="34" borderId="23" xfId="0" applyFont="1" applyFill="1" applyBorder="1" applyAlignment="1">
      <alignment vertical="center"/>
    </xf>
    <xf numFmtId="3" fontId="18" fillId="34" borderId="0" xfId="0" applyNumberFormat="1" applyFont="1" applyFill="1" applyAlignment="1">
      <alignment vertical="center"/>
    </xf>
    <xf numFmtId="0" fontId="8" fillId="34" borderId="13" xfId="0" applyFont="1" applyFill="1" applyBorder="1" applyAlignment="1">
      <alignment horizontal="centerContinuous" vertical="center" wrapText="1"/>
    </xf>
    <xf numFmtId="0" fontId="8" fillId="34" borderId="17" xfId="0" applyFont="1" applyFill="1" applyBorder="1" applyAlignment="1">
      <alignment horizontal="centerContinuous" wrapText="1"/>
    </xf>
    <xf numFmtId="0" fontId="8" fillId="34" borderId="17" xfId="0" applyFont="1" applyFill="1" applyBorder="1" applyAlignment="1">
      <alignment horizontal="centerContinuous" vertical="center" wrapText="1"/>
    </xf>
    <xf numFmtId="0" fontId="12" fillId="34" borderId="14" xfId="0" applyFont="1" applyFill="1" applyBorder="1" applyAlignment="1">
      <alignment horizontal="centerContinuous" vertical="center"/>
    </xf>
    <xf numFmtId="0" fontId="8" fillId="34" borderId="15" xfId="0" applyFont="1" applyFill="1" applyBorder="1" applyAlignment="1">
      <alignment horizontal="centerContinuous" vertical="center"/>
    </xf>
    <xf numFmtId="0" fontId="8" fillId="34" borderId="16" xfId="0" applyFont="1" applyFill="1" applyBorder="1" applyAlignment="1">
      <alignment horizontal="centerContinuous" vertical="center"/>
    </xf>
    <xf numFmtId="0" fontId="12" fillId="34" borderId="17" xfId="0" applyFont="1" applyFill="1" applyBorder="1" applyAlignment="1">
      <alignment horizontal="centerContinuous" wrapText="1"/>
    </xf>
    <xf numFmtId="0" fontId="12" fillId="34" borderId="18" xfId="0" applyFont="1" applyFill="1" applyBorder="1" applyAlignment="1">
      <alignment horizontal="center" wrapText="1"/>
    </xf>
    <xf numFmtId="0" fontId="12" fillId="34" borderId="11" xfId="0" applyFont="1" applyFill="1" applyBorder="1" applyAlignment="1">
      <alignment horizontal="centerContinuous" vertical="center" wrapText="1"/>
    </xf>
    <xf numFmtId="0" fontId="12" fillId="34" borderId="19" xfId="0" applyFont="1" applyFill="1" applyBorder="1" applyAlignment="1">
      <alignment horizontal="centerContinuous" vertical="top" wrapText="1"/>
    </xf>
    <xf numFmtId="0" fontId="12" fillId="34" borderId="20" xfId="0" applyFont="1" applyFill="1" applyBorder="1" applyAlignment="1">
      <alignment horizontal="centerContinuous" vertical="top" wrapText="1"/>
    </xf>
    <xf numFmtId="0" fontId="12" fillId="34" borderId="16" xfId="0" applyFont="1" applyFill="1" applyBorder="1" applyAlignment="1">
      <alignment horizontal="centerContinuous" vertical="center" wrapText="1"/>
    </xf>
    <xf numFmtId="0" fontId="8" fillId="34" borderId="28" xfId="0" applyFont="1" applyFill="1" applyBorder="1" applyAlignment="1">
      <alignment horizontal="center" vertical="center"/>
    </xf>
    <xf numFmtId="3" fontId="18" fillId="34" borderId="28" xfId="0" applyNumberFormat="1" applyFont="1" applyFill="1" applyBorder="1" applyAlignment="1">
      <alignment horizontal="center" vertical="center"/>
    </xf>
    <xf numFmtId="0" fontId="12" fillId="34" borderId="11" xfId="0" applyFont="1" applyFill="1" applyBorder="1" applyAlignment="1">
      <alignment horizontal="center" vertical="center" wrapText="1"/>
    </xf>
    <xf numFmtId="0" fontId="12" fillId="34" borderId="14" xfId="0" applyFont="1" applyFill="1" applyBorder="1" applyAlignment="1">
      <alignment vertical="center" wrapText="1"/>
    </xf>
    <xf numFmtId="0" fontId="12" fillId="34" borderId="29" xfId="0" applyFont="1" applyFill="1" applyBorder="1" applyAlignment="1">
      <alignment horizontal="centerContinuous" vertical="center"/>
    </xf>
    <xf numFmtId="0" fontId="18" fillId="34" borderId="30" xfId="0" applyFont="1" applyFill="1" applyBorder="1" applyAlignment="1">
      <alignment horizontal="centerContinuous" vertical="center"/>
    </xf>
    <xf numFmtId="0" fontId="8" fillId="34" borderId="31" xfId="0" applyFont="1" applyFill="1" applyBorder="1" applyAlignment="1">
      <alignment horizontal="centerContinuous" vertical="center"/>
    </xf>
    <xf numFmtId="0" fontId="8" fillId="34" borderId="32" xfId="0" applyFont="1" applyFill="1" applyBorder="1" applyAlignment="1">
      <alignment horizontal="centerContinuous" vertical="center"/>
    </xf>
    <xf numFmtId="0" fontId="12" fillId="34" borderId="33" xfId="0" applyFont="1" applyFill="1" applyBorder="1" applyAlignment="1">
      <alignment horizontal="centerContinuous" vertical="center" wrapText="1"/>
    </xf>
    <xf numFmtId="0" fontId="12" fillId="36" borderId="34" xfId="0" applyFont="1" applyFill="1" applyBorder="1" applyAlignment="1">
      <alignment vertical="center" wrapText="1"/>
    </xf>
    <xf numFmtId="0" fontId="18" fillId="34" borderId="35" xfId="0" applyFont="1" applyFill="1" applyBorder="1" applyAlignment="1">
      <alignment horizontal="center" vertical="center"/>
    </xf>
    <xf numFmtId="0" fontId="18" fillId="36" borderId="36" xfId="0" applyFont="1" applyFill="1" applyBorder="1" applyAlignment="1">
      <alignment horizontal="center" vertical="center"/>
    </xf>
    <xf numFmtId="3" fontId="18" fillId="35" borderId="35" xfId="0" applyNumberFormat="1" applyFont="1" applyFill="1" applyBorder="1" applyAlignment="1">
      <alignment horizontal="center" vertical="center"/>
    </xf>
    <xf numFmtId="3" fontId="18" fillId="37" borderId="36" xfId="0" applyNumberFormat="1" applyFont="1" applyFill="1" applyBorder="1" applyAlignment="1">
      <alignment horizontal="center" vertical="center"/>
    </xf>
    <xf numFmtId="3" fontId="18" fillId="34" borderId="35" xfId="0" applyNumberFormat="1" applyFont="1" applyFill="1" applyBorder="1" applyAlignment="1">
      <alignment horizontal="center" vertical="center"/>
    </xf>
    <xf numFmtId="3" fontId="18" fillId="36" borderId="36" xfId="0" applyNumberFormat="1" applyFont="1" applyFill="1" applyBorder="1" applyAlignment="1">
      <alignment horizontal="center" vertical="center"/>
    </xf>
    <xf numFmtId="3" fontId="18" fillId="34" borderId="35" xfId="0" applyNumberFormat="1" applyFont="1" applyFill="1" applyBorder="1" applyAlignment="1" quotePrefix="1">
      <alignment horizontal="center" vertical="center"/>
    </xf>
    <xf numFmtId="0" fontId="12" fillId="34" borderId="37" xfId="0" applyFont="1" applyFill="1" applyBorder="1" applyAlignment="1">
      <alignment horizontal="centerContinuous" vertical="center"/>
    </xf>
    <xf numFmtId="0" fontId="21" fillId="36" borderId="38" xfId="0" applyFont="1" applyFill="1" applyBorder="1" applyAlignment="1">
      <alignment vertical="center"/>
    </xf>
    <xf numFmtId="0" fontId="8" fillId="34" borderId="39" xfId="0" applyFont="1" applyFill="1" applyBorder="1" applyAlignment="1">
      <alignment horizontal="centerContinuous" vertical="center"/>
    </xf>
    <xf numFmtId="0" fontId="12" fillId="36" borderId="40" xfId="0" applyFont="1" applyFill="1" applyBorder="1" applyAlignment="1">
      <alignment vertical="center" wrapText="1"/>
    </xf>
    <xf numFmtId="0" fontId="18" fillId="36" borderId="41" xfId="0" applyFont="1" applyFill="1" applyBorder="1" applyAlignment="1">
      <alignment horizontal="center" vertical="center"/>
    </xf>
    <xf numFmtId="3" fontId="18" fillId="36" borderId="41" xfId="0" applyNumberFormat="1" applyFont="1" applyFill="1" applyBorder="1" applyAlignment="1">
      <alignment horizontal="center" vertical="center"/>
    </xf>
    <xf numFmtId="3" fontId="27" fillId="36" borderId="42" xfId="0" applyNumberFormat="1" applyFont="1" applyFill="1" applyBorder="1" applyAlignment="1" applyProtection="1">
      <alignment horizontal="center" vertical="center"/>
      <protection locked="0"/>
    </xf>
    <xf numFmtId="185" fontId="18" fillId="34" borderId="0" xfId="0" applyNumberFormat="1" applyFont="1" applyFill="1" applyAlignment="1">
      <alignment vertical="center"/>
    </xf>
    <xf numFmtId="3" fontId="27" fillId="36" borderId="43" xfId="0" applyNumberFormat="1" applyFont="1" applyFill="1" applyBorder="1" applyAlignment="1" applyProtection="1">
      <alignment horizontal="center" vertical="center"/>
      <protection locked="0"/>
    </xf>
    <xf numFmtId="3" fontId="18" fillId="36" borderId="43" xfId="0" applyNumberFormat="1" applyFont="1" applyFill="1" applyBorder="1" applyAlignment="1">
      <alignment horizontal="center" vertical="center"/>
    </xf>
    <xf numFmtId="3" fontId="27" fillId="36" borderId="44" xfId="0" applyNumberFormat="1" applyFont="1" applyFill="1" applyBorder="1" applyAlignment="1" applyProtection="1">
      <alignment horizontal="center" vertical="center"/>
      <protection locked="0"/>
    </xf>
    <xf numFmtId="0" fontId="12" fillId="36" borderId="45" xfId="0" applyFont="1" applyFill="1" applyBorder="1" applyAlignment="1">
      <alignment vertical="center" wrapText="1"/>
    </xf>
    <xf numFmtId="0" fontId="18" fillId="36" borderId="44" xfId="0" applyFont="1" applyFill="1" applyBorder="1" applyAlignment="1">
      <alignment horizontal="center" vertical="center"/>
    </xf>
    <xf numFmtId="3" fontId="18" fillId="36" borderId="44" xfId="0" applyNumberFormat="1" applyFont="1" applyFill="1" applyBorder="1" applyAlignment="1">
      <alignment horizontal="center" vertical="center"/>
    </xf>
    <xf numFmtId="3" fontId="33" fillId="34" borderId="23" xfId="0" applyNumberFormat="1" applyFont="1" applyFill="1" applyBorder="1" applyAlignment="1" quotePrefix="1">
      <alignment horizontal="center" vertical="center"/>
    </xf>
    <xf numFmtId="3" fontId="18" fillId="33" borderId="0" xfId="0" applyNumberFormat="1" applyFont="1" applyFill="1" applyBorder="1" applyAlignment="1" quotePrefix="1">
      <alignment horizontal="center" vertical="center"/>
    </xf>
    <xf numFmtId="3" fontId="33" fillId="34" borderId="23" xfId="0" applyNumberFormat="1" applyFont="1" applyFill="1" applyBorder="1" applyAlignment="1">
      <alignment horizontal="center" vertical="center"/>
    </xf>
    <xf numFmtId="0" fontId="12" fillId="34" borderId="0" xfId="0" applyFont="1" applyFill="1" applyBorder="1" applyAlignment="1" quotePrefix="1">
      <alignment horizontal="left" vertical="center"/>
    </xf>
    <xf numFmtId="3" fontId="33" fillId="35" borderId="23" xfId="0" applyNumberFormat="1" applyFont="1" applyFill="1" applyBorder="1" applyAlignment="1">
      <alignment horizontal="center" vertical="center"/>
    </xf>
    <xf numFmtId="3" fontId="18" fillId="33" borderId="0" xfId="0" applyNumberFormat="1" applyFont="1" applyFill="1" applyBorder="1" applyAlignment="1">
      <alignment horizontal="center" vertical="center"/>
    </xf>
    <xf numFmtId="0" fontId="34" fillId="34" borderId="23" xfId="0" applyFont="1" applyFill="1" applyBorder="1" applyAlignment="1" quotePrefix="1">
      <alignment horizontal="center" vertical="center"/>
    </xf>
    <xf numFmtId="0" fontId="35" fillId="34" borderId="23" xfId="0" applyFont="1" applyFill="1" applyBorder="1" applyAlignment="1">
      <alignment horizontal="center" vertical="center"/>
    </xf>
    <xf numFmtId="0" fontId="34" fillId="34" borderId="23" xfId="0" applyFont="1" applyFill="1" applyBorder="1" applyAlignment="1">
      <alignment horizontal="center" vertical="center"/>
    </xf>
    <xf numFmtId="0" fontId="34" fillId="34" borderId="20" xfId="0" applyFont="1" applyFill="1" applyBorder="1" applyAlignment="1" quotePrefix="1">
      <alignment horizontal="center" vertical="center"/>
    </xf>
    <xf numFmtId="0" fontId="0" fillId="33" borderId="0" xfId="0" applyFont="1" applyFill="1" applyAlignment="1">
      <alignment/>
    </xf>
    <xf numFmtId="3" fontId="36" fillId="34" borderId="23" xfId="0" applyNumberFormat="1" applyFont="1" applyFill="1" applyBorder="1" applyAlignment="1" quotePrefix="1">
      <alignment horizontal="center" vertical="center"/>
    </xf>
    <xf numFmtId="3" fontId="37" fillId="34" borderId="46" xfId="0" applyNumberFormat="1" applyFont="1" applyFill="1" applyBorder="1" applyAlignment="1" applyProtection="1">
      <alignment horizontal="center" vertical="center"/>
      <protection locked="0"/>
    </xf>
    <xf numFmtId="3" fontId="38" fillId="34" borderId="46" xfId="0" applyNumberFormat="1" applyFont="1" applyFill="1" applyBorder="1" applyAlignment="1" applyProtection="1">
      <alignment horizontal="center" vertical="center"/>
      <protection locked="0"/>
    </xf>
    <xf numFmtId="3" fontId="39" fillId="34" borderId="28" xfId="0" applyNumberFormat="1" applyFont="1" applyFill="1" applyBorder="1" applyAlignment="1" applyProtection="1">
      <alignment horizontal="center" vertical="center"/>
      <protection locked="0"/>
    </xf>
    <xf numFmtId="3" fontId="37" fillId="34" borderId="47" xfId="0" applyNumberFormat="1" applyFont="1" applyFill="1" applyBorder="1" applyAlignment="1" applyProtection="1">
      <alignment horizontal="center" vertical="center"/>
      <protection locked="0"/>
    </xf>
    <xf numFmtId="3" fontId="33" fillId="37" borderId="41" xfId="0" applyNumberFormat="1" applyFont="1" applyFill="1" applyBorder="1" applyAlignment="1">
      <alignment horizontal="center" vertical="center"/>
    </xf>
    <xf numFmtId="0" fontId="0" fillId="34" borderId="0" xfId="0" applyFill="1" applyAlignment="1">
      <alignment horizontal="center"/>
    </xf>
    <xf numFmtId="0" fontId="0" fillId="36" borderId="48" xfId="0" applyFill="1" applyBorder="1" applyAlignment="1">
      <alignmen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4" borderId="48" xfId="0" applyFill="1" applyBorder="1" applyAlignment="1">
      <alignment/>
    </xf>
    <xf numFmtId="0" fontId="0" fillId="34" borderId="52" xfId="0" applyFill="1" applyBorder="1" applyAlignment="1">
      <alignment vertical="center"/>
    </xf>
    <xf numFmtId="0" fontId="0" fillId="34" borderId="30" xfId="0" applyFill="1" applyBorder="1" applyAlignment="1">
      <alignment horizontal="center" vertical="center"/>
    </xf>
    <xf numFmtId="0" fontId="0" fillId="34" borderId="49" xfId="0" applyFill="1" applyBorder="1" applyAlignment="1">
      <alignment/>
    </xf>
    <xf numFmtId="0" fontId="1" fillId="34" borderId="44" xfId="0" applyFont="1" applyFill="1" applyBorder="1" applyAlignment="1">
      <alignment horizontal="center" vertical="center"/>
    </xf>
    <xf numFmtId="0" fontId="0" fillId="34" borderId="53" xfId="0" applyFill="1" applyBorder="1" applyAlignment="1">
      <alignment/>
    </xf>
    <xf numFmtId="0" fontId="1" fillId="34" borderId="28" xfId="0" applyFont="1" applyFill="1" applyBorder="1" applyAlignment="1">
      <alignment vertical="center"/>
    </xf>
    <xf numFmtId="0" fontId="0" fillId="34" borderId="44" xfId="0" applyFill="1" applyBorder="1" applyAlignment="1">
      <alignment/>
    </xf>
    <xf numFmtId="3" fontId="0" fillId="34" borderId="0" xfId="0" applyNumberFormat="1" applyFill="1" applyBorder="1" applyAlignment="1">
      <alignment horizontal="center" vertical="center"/>
    </xf>
    <xf numFmtId="3" fontId="22" fillId="34" borderId="35" xfId="0" applyNumberFormat="1" applyFont="1" applyFill="1" applyBorder="1" applyAlignment="1" applyProtection="1">
      <alignment horizontal="center" vertical="center"/>
      <protection locked="0"/>
    </xf>
    <xf numFmtId="3" fontId="22" fillId="34" borderId="23" xfId="0" applyNumberFormat="1" applyFont="1" applyFill="1" applyBorder="1" applyAlignment="1" applyProtection="1">
      <alignment horizontal="center" vertical="center"/>
      <protection locked="0"/>
    </xf>
    <xf numFmtId="3" fontId="22" fillId="34" borderId="54" xfId="0" applyNumberFormat="1" applyFont="1" applyFill="1" applyBorder="1" applyAlignment="1" applyProtection="1">
      <alignment horizontal="center" vertical="center"/>
      <protection locked="0"/>
    </xf>
    <xf numFmtId="3" fontId="18" fillId="33" borderId="0" xfId="0" applyNumberFormat="1" applyFont="1" applyFill="1" applyBorder="1" applyAlignment="1">
      <alignment vertical="center"/>
    </xf>
    <xf numFmtId="3" fontId="33" fillId="34" borderId="35" xfId="0" applyNumberFormat="1" applyFont="1" applyFill="1" applyBorder="1" applyAlignment="1" quotePrefix="1">
      <alignment horizontal="center" vertical="center"/>
    </xf>
    <xf numFmtId="3" fontId="33" fillId="35" borderId="35"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3" fontId="22" fillId="34" borderId="28" xfId="0" applyNumberFormat="1" applyFont="1" applyFill="1" applyBorder="1" applyAlignment="1" applyProtection="1">
      <alignment horizontal="center" vertical="center"/>
      <protection locked="0"/>
    </xf>
    <xf numFmtId="3" fontId="22" fillId="34" borderId="55" xfId="0" applyNumberFormat="1" applyFont="1" applyFill="1" applyBorder="1" applyAlignment="1" applyProtection="1">
      <alignment horizontal="center" vertical="center"/>
      <protection locked="0"/>
    </xf>
    <xf numFmtId="3" fontId="22" fillId="34" borderId="56" xfId="0" applyNumberFormat="1" applyFont="1" applyFill="1" applyBorder="1" applyAlignment="1" applyProtection="1">
      <alignment horizontal="center" vertical="center"/>
      <protection locked="0"/>
    </xf>
    <xf numFmtId="3" fontId="22" fillId="34" borderId="57" xfId="0" applyNumberFormat="1" applyFont="1" applyFill="1" applyBorder="1" applyAlignment="1" applyProtection="1">
      <alignment horizontal="center" vertical="center"/>
      <protection locked="0"/>
    </xf>
    <xf numFmtId="0" fontId="6" fillId="33" borderId="0" xfId="62" applyFont="1" applyFill="1" applyAlignment="1">
      <alignment horizontal="centerContinuous" vertical="center"/>
      <protection/>
    </xf>
    <xf numFmtId="0" fontId="5" fillId="33" borderId="0" xfId="62" applyFont="1" applyFill="1">
      <alignment/>
      <protection/>
    </xf>
    <xf numFmtId="0" fontId="28" fillId="33" borderId="0" xfId="62" applyFill="1" applyAlignment="1">
      <alignment vertical="center"/>
      <protection/>
    </xf>
    <xf numFmtId="0" fontId="28" fillId="33" borderId="0" xfId="62" applyFill="1">
      <alignment/>
      <protection/>
    </xf>
    <xf numFmtId="0" fontId="16" fillId="34" borderId="0" xfId="62" applyFont="1" applyFill="1" applyAlignment="1">
      <alignment horizontal="left" vertical="center"/>
      <protection/>
    </xf>
    <xf numFmtId="0" fontId="12" fillId="34" borderId="0" xfId="62" applyFont="1" applyFill="1" applyBorder="1" applyAlignment="1">
      <alignment horizontal="centerContinuous" vertical="center"/>
      <protection/>
    </xf>
    <xf numFmtId="0" fontId="6" fillId="34" borderId="0" xfId="62" applyFont="1" applyFill="1" applyAlignment="1">
      <alignment horizontal="centerContinuous" vertical="center"/>
      <protection/>
    </xf>
    <xf numFmtId="0" fontId="5" fillId="34" borderId="0" xfId="62" applyFont="1" applyFill="1">
      <alignment/>
      <protection/>
    </xf>
    <xf numFmtId="0" fontId="16" fillId="34" borderId="0" xfId="62" applyFont="1" applyFill="1" applyBorder="1" applyAlignment="1">
      <alignment horizontal="center" vertical="center"/>
      <protection/>
    </xf>
    <xf numFmtId="0" fontId="28" fillId="34" borderId="0" xfId="62" applyFill="1" applyAlignment="1">
      <alignment vertical="center"/>
      <protection/>
    </xf>
    <xf numFmtId="0" fontId="15" fillId="34" borderId="0" xfId="62" applyFont="1" applyFill="1" applyAlignment="1">
      <alignment horizontal="center" vertical="center"/>
      <protection/>
    </xf>
    <xf numFmtId="0" fontId="41" fillId="34" borderId="0" xfId="62" applyFont="1" applyFill="1" applyBorder="1" applyAlignment="1">
      <alignment horizontal="centerContinuous" vertical="center"/>
      <protection/>
    </xf>
    <xf numFmtId="0" fontId="7" fillId="34" borderId="0" xfId="62" applyFont="1" applyFill="1" applyAlignment="1">
      <alignment horizontal="centerContinuous" vertical="center"/>
      <protection/>
    </xf>
    <xf numFmtId="0" fontId="15" fillId="34" borderId="0" xfId="62" applyFont="1" applyFill="1" applyAlignment="1">
      <alignment horizontal="centerContinuous" vertical="center"/>
      <protection/>
    </xf>
    <xf numFmtId="0" fontId="5" fillId="34" borderId="14" xfId="62" applyFont="1" applyFill="1" applyBorder="1">
      <alignment/>
      <protection/>
    </xf>
    <xf numFmtId="0" fontId="5" fillId="34" borderId="15" xfId="62" applyFont="1" applyFill="1" applyBorder="1">
      <alignment/>
      <protection/>
    </xf>
    <xf numFmtId="0" fontId="12" fillId="34" borderId="15" xfId="62" applyFont="1" applyFill="1" applyBorder="1" applyAlignment="1">
      <alignment horizontal="center" vertical="center"/>
      <protection/>
    </xf>
    <xf numFmtId="0" fontId="8" fillId="34" borderId="15" xfId="62" applyFont="1" applyFill="1" applyBorder="1" applyAlignment="1">
      <alignment horizontal="center" vertical="center"/>
      <protection/>
    </xf>
    <xf numFmtId="0" fontId="8" fillId="34" borderId="16" xfId="62" applyFont="1" applyFill="1" applyBorder="1" applyAlignment="1">
      <alignment horizontal="center" vertical="center"/>
      <protection/>
    </xf>
    <xf numFmtId="0" fontId="8" fillId="34" borderId="13" xfId="62" applyFont="1" applyFill="1" applyBorder="1" applyAlignment="1">
      <alignment horizontal="center" vertical="center"/>
      <protection/>
    </xf>
    <xf numFmtId="0" fontId="28" fillId="34" borderId="0" xfId="62" applyFill="1">
      <alignment/>
      <protection/>
    </xf>
    <xf numFmtId="0" fontId="8" fillId="34" borderId="12" xfId="62" applyFont="1" applyFill="1" applyBorder="1" applyAlignment="1">
      <alignment horizontal="center" vertical="center"/>
      <protection/>
    </xf>
    <xf numFmtId="0" fontId="8" fillId="34" borderId="10" xfId="62" applyFont="1" applyFill="1" applyBorder="1" applyAlignment="1">
      <alignment horizontal="center" vertical="center"/>
      <protection/>
    </xf>
    <xf numFmtId="0" fontId="42" fillId="34" borderId="12" xfId="62" applyFont="1" applyFill="1" applyBorder="1" applyAlignment="1" quotePrefix="1">
      <alignment vertical="center"/>
      <protection/>
    </xf>
    <xf numFmtId="0" fontId="12" fillId="34" borderId="0" xfId="62" applyFont="1" applyFill="1" applyBorder="1" applyAlignment="1">
      <alignment vertical="center"/>
      <protection/>
    </xf>
    <xf numFmtId="0" fontId="8" fillId="34" borderId="28" xfId="62" applyFont="1" applyFill="1" applyBorder="1" applyAlignment="1">
      <alignment vertical="center"/>
      <protection/>
    </xf>
    <xf numFmtId="0" fontId="18" fillId="34" borderId="23" xfId="44" applyNumberFormat="1" applyFont="1" applyFill="1" applyBorder="1" applyAlignment="1">
      <alignment horizontal="center" vertical="center"/>
    </xf>
    <xf numFmtId="0" fontId="43" fillId="34" borderId="12" xfId="62" applyFont="1" applyFill="1" applyBorder="1" applyAlignment="1">
      <alignment vertical="center"/>
      <protection/>
    </xf>
    <xf numFmtId="0" fontId="18" fillId="35" borderId="23" xfId="44" applyNumberFormat="1" applyFont="1" applyFill="1" applyBorder="1" applyAlignment="1">
      <alignment horizontal="center" vertical="center"/>
    </xf>
    <xf numFmtId="0" fontId="42" fillId="34" borderId="12" xfId="62" applyFont="1" applyFill="1" applyBorder="1" applyAlignment="1">
      <alignment vertical="center"/>
      <protection/>
    </xf>
    <xf numFmtId="0" fontId="44" fillId="34" borderId="12" xfId="62" applyFont="1" applyFill="1" applyBorder="1" applyAlignment="1">
      <alignment vertical="center"/>
      <protection/>
    </xf>
    <xf numFmtId="0" fontId="44" fillId="34" borderId="10" xfId="62" applyFont="1" applyFill="1" applyBorder="1" applyAlignment="1">
      <alignment vertical="center"/>
      <protection/>
    </xf>
    <xf numFmtId="0" fontId="8" fillId="34" borderId="19" xfId="62" applyFont="1" applyFill="1" applyBorder="1" applyAlignment="1">
      <alignment vertical="center"/>
      <protection/>
    </xf>
    <xf numFmtId="0" fontId="18" fillId="35" borderId="20" xfId="44" applyNumberFormat="1" applyFont="1" applyFill="1" applyBorder="1" applyAlignment="1">
      <alignment horizontal="center" vertical="center"/>
    </xf>
    <xf numFmtId="0" fontId="42" fillId="34" borderId="0" xfId="62" applyFont="1" applyFill="1" applyAlignment="1">
      <alignment vertical="center"/>
      <protection/>
    </xf>
    <xf numFmtId="0" fontId="19" fillId="34" borderId="0" xfId="62" applyFont="1" applyFill="1" applyAlignment="1">
      <alignment vertical="center"/>
      <protection/>
    </xf>
    <xf numFmtId="0" fontId="8" fillId="34" borderId="0" xfId="62" applyFont="1" applyFill="1" applyAlignment="1">
      <alignment vertical="center"/>
      <protection/>
    </xf>
    <xf numFmtId="0" fontId="8" fillId="34" borderId="0" xfId="62" applyFont="1" applyFill="1">
      <alignment/>
      <protection/>
    </xf>
    <xf numFmtId="0" fontId="42" fillId="34" borderId="0" xfId="62" applyFont="1" applyFill="1" applyBorder="1" applyAlignment="1">
      <alignment/>
      <protection/>
    </xf>
    <xf numFmtId="0" fontId="42" fillId="34" borderId="0" xfId="62" applyFont="1" applyFill="1" applyAlignment="1">
      <alignment/>
      <protection/>
    </xf>
    <xf numFmtId="0" fontId="8" fillId="34" borderId="0" xfId="62" applyFont="1" applyFill="1" applyBorder="1" applyAlignment="1">
      <alignment vertical="center"/>
      <protection/>
    </xf>
    <xf numFmtId="0" fontId="12" fillId="34" borderId="19" xfId="62" applyFont="1" applyFill="1" applyBorder="1" applyAlignment="1" quotePrefix="1">
      <alignment horizontal="left" vertical="center"/>
      <protection/>
    </xf>
    <xf numFmtId="3" fontId="47" fillId="34" borderId="58" xfId="0" applyNumberFormat="1" applyFont="1" applyFill="1" applyBorder="1" applyAlignment="1" applyProtection="1">
      <alignment horizontal="center" vertical="center"/>
      <protection locked="0"/>
    </xf>
    <xf numFmtId="0" fontId="48" fillId="34" borderId="0" xfId="62" applyFont="1" applyFill="1">
      <alignment/>
      <protection/>
    </xf>
    <xf numFmtId="0" fontId="49" fillId="34" borderId="23" xfId="62" applyFont="1" applyFill="1" applyBorder="1">
      <alignment/>
      <protection/>
    </xf>
    <xf numFmtId="0" fontId="49" fillId="34" borderId="23" xfId="62" applyFont="1" applyFill="1" applyBorder="1" applyAlignment="1">
      <alignment horizontal="center"/>
      <protection/>
    </xf>
    <xf numFmtId="3" fontId="50" fillId="33" borderId="0" xfId="62" applyNumberFormat="1" applyFont="1" applyFill="1">
      <alignment/>
      <protection/>
    </xf>
    <xf numFmtId="0" fontId="45" fillId="33" borderId="0" xfId="59" applyFont="1" applyFill="1" applyBorder="1" applyAlignment="1">
      <alignment horizontal="center" vertical="center"/>
      <protection/>
    </xf>
    <xf numFmtId="215" fontId="18" fillId="33" borderId="26" xfId="0" applyNumberFormat="1" applyFont="1" applyFill="1" applyBorder="1" applyAlignment="1" applyProtection="1">
      <alignment horizontal="center" vertical="center"/>
      <protection locked="0"/>
    </xf>
    <xf numFmtId="215" fontId="18" fillId="33" borderId="59" xfId="0" applyNumberFormat="1" applyFont="1" applyFill="1" applyBorder="1" applyAlignment="1" applyProtection="1">
      <alignment horizontal="center" vertical="center"/>
      <protection locked="0"/>
    </xf>
    <xf numFmtId="0" fontId="28" fillId="33" borderId="0" xfId="61" applyFill="1">
      <alignment/>
      <protection/>
    </xf>
    <xf numFmtId="0" fontId="21" fillId="36" borderId="25" xfId="0" applyFont="1" applyFill="1" applyBorder="1" applyAlignment="1" quotePrefix="1">
      <alignment horizontal="center" vertical="center"/>
    </xf>
    <xf numFmtId="0" fontId="0" fillId="34" borderId="60" xfId="0" applyFill="1" applyBorder="1" applyAlignment="1">
      <alignment/>
    </xf>
    <xf numFmtId="0" fontId="1" fillId="34" borderId="22" xfId="0" applyFont="1" applyFill="1" applyBorder="1" applyAlignment="1">
      <alignment vertical="center"/>
    </xf>
    <xf numFmtId="0" fontId="0" fillId="34" borderId="19" xfId="0" applyFill="1" applyBorder="1" applyAlignment="1">
      <alignment horizontal="center" vertical="center"/>
    </xf>
    <xf numFmtId="0" fontId="0" fillId="34" borderId="61" xfId="0" applyFill="1" applyBorder="1" applyAlignment="1">
      <alignment/>
    </xf>
    <xf numFmtId="3" fontId="27" fillId="36" borderId="62" xfId="0" applyNumberFormat="1" applyFont="1" applyFill="1" applyBorder="1" applyAlignment="1" applyProtection="1">
      <alignment horizontal="center" vertical="center"/>
      <protection locked="0"/>
    </xf>
    <xf numFmtId="3" fontId="27" fillId="36" borderId="56" xfId="0" applyNumberFormat="1" applyFont="1" applyFill="1" applyBorder="1" applyAlignment="1" applyProtection="1">
      <alignment horizontal="center" vertical="center"/>
      <protection locked="0"/>
    </xf>
    <xf numFmtId="0" fontId="18" fillId="34" borderId="13" xfId="0" applyFont="1" applyFill="1" applyBorder="1" applyAlignment="1">
      <alignment horizontal="centerContinuous" vertical="center"/>
    </xf>
    <xf numFmtId="3" fontId="25" fillId="34" borderId="54" xfId="0" applyNumberFormat="1" applyFont="1" applyFill="1" applyBorder="1" applyAlignment="1" applyProtection="1">
      <alignment horizontal="center" vertical="center"/>
      <protection locked="0"/>
    </xf>
    <xf numFmtId="3" fontId="18" fillId="33" borderId="26" xfId="0" applyNumberFormat="1" applyFont="1" applyFill="1" applyBorder="1" applyAlignment="1" applyProtection="1">
      <alignment horizontal="center" vertical="center"/>
      <protection locked="0"/>
    </xf>
    <xf numFmtId="3" fontId="18" fillId="33" borderId="59" xfId="0" applyNumberFormat="1" applyFont="1" applyFill="1" applyBorder="1" applyAlignment="1" applyProtection="1">
      <alignment horizontal="center" vertical="center"/>
      <protection locked="0"/>
    </xf>
    <xf numFmtId="0" fontId="28" fillId="34" borderId="0" xfId="60" applyFill="1">
      <alignment/>
      <protection/>
    </xf>
    <xf numFmtId="0" fontId="1" fillId="33" borderId="0" xfId="60" applyFont="1" applyFill="1" applyBorder="1" applyAlignment="1">
      <alignment horizontal="center"/>
      <protection/>
    </xf>
    <xf numFmtId="0" fontId="28" fillId="33" borderId="0" xfId="60" applyFill="1" applyBorder="1">
      <alignment/>
      <protection/>
    </xf>
    <xf numFmtId="182" fontId="1" fillId="33" borderId="0" xfId="60" applyNumberFormat="1" applyFont="1" applyFill="1" applyBorder="1" applyAlignment="1" quotePrefix="1">
      <alignment horizontal="right"/>
      <protection/>
    </xf>
    <xf numFmtId="0" fontId="28" fillId="33" borderId="19" xfId="60" applyFill="1" applyBorder="1">
      <alignment/>
      <protection/>
    </xf>
    <xf numFmtId="0" fontId="8" fillId="34" borderId="28" xfId="0" applyFont="1" applyFill="1" applyBorder="1" applyAlignment="1" applyProtection="1">
      <alignment horizontal="center" vertical="center"/>
      <protection locked="0"/>
    </xf>
    <xf numFmtId="0" fontId="8" fillId="34" borderId="23" xfId="0" applyFont="1" applyFill="1" applyBorder="1" applyAlignment="1" applyProtection="1">
      <alignment horizontal="center" vertical="center"/>
      <protection locked="0"/>
    </xf>
    <xf numFmtId="3" fontId="18" fillId="34" borderId="23" xfId="0" applyNumberFormat="1" applyFont="1" applyFill="1" applyBorder="1" applyAlignment="1" applyProtection="1">
      <alignment horizontal="center" vertical="center"/>
      <protection locked="0"/>
    </xf>
    <xf numFmtId="3" fontId="18" fillId="34" borderId="28" xfId="0" applyNumberFormat="1" applyFont="1" applyFill="1" applyBorder="1" applyAlignment="1" applyProtection="1" quotePrefix="1">
      <alignment horizontal="center" vertical="center"/>
      <protection locked="0"/>
    </xf>
    <xf numFmtId="3" fontId="18" fillId="34" borderId="23" xfId="0" applyNumberFormat="1" applyFont="1" applyFill="1" applyBorder="1" applyAlignment="1" applyProtection="1" quotePrefix="1">
      <alignment horizontal="center" vertical="center"/>
      <protection locked="0"/>
    </xf>
    <xf numFmtId="215" fontId="18" fillId="34" borderId="26" xfId="0" applyNumberFormat="1" applyFont="1" applyFill="1" applyBorder="1" applyAlignment="1" applyProtection="1">
      <alignment horizontal="center" vertical="center"/>
      <protection locked="0"/>
    </xf>
    <xf numFmtId="3" fontId="18" fillId="35" borderId="23" xfId="0" applyNumberFormat="1" applyFont="1" applyFill="1" applyBorder="1" applyAlignment="1" applyProtection="1">
      <alignment horizontal="center" vertical="center"/>
      <protection locked="0"/>
    </xf>
    <xf numFmtId="3" fontId="8" fillId="34" borderId="23" xfId="0" applyNumberFormat="1" applyFont="1" applyFill="1" applyBorder="1" applyAlignment="1" applyProtection="1">
      <alignment horizontal="center" vertical="center"/>
      <protection locked="0"/>
    </xf>
    <xf numFmtId="3" fontId="18" fillId="34" borderId="28" xfId="0" applyNumberFormat="1" applyFont="1" applyFill="1" applyBorder="1" applyAlignment="1" applyProtection="1">
      <alignment horizontal="center" vertical="center"/>
      <protection locked="0"/>
    </xf>
    <xf numFmtId="0" fontId="18" fillId="34" borderId="28" xfId="0" applyFont="1" applyFill="1" applyBorder="1" applyAlignment="1" applyProtection="1">
      <alignment horizontal="center" vertical="center"/>
      <protection locked="0"/>
    </xf>
    <xf numFmtId="215" fontId="18" fillId="34" borderId="54" xfId="0" applyNumberFormat="1" applyFont="1" applyFill="1" applyBorder="1" applyAlignment="1" applyProtection="1">
      <alignment horizontal="center" vertical="center"/>
      <protection locked="0"/>
    </xf>
    <xf numFmtId="3" fontId="18" fillId="34" borderId="20" xfId="0" applyNumberFormat="1" applyFont="1" applyFill="1" applyBorder="1" applyAlignment="1" applyProtection="1" quotePrefix="1">
      <alignment horizontal="center" vertical="center"/>
      <protection locked="0"/>
    </xf>
    <xf numFmtId="3" fontId="18" fillId="34" borderId="22" xfId="0" applyNumberFormat="1" applyFont="1" applyFill="1" applyBorder="1" applyAlignment="1" applyProtection="1" quotePrefix="1">
      <alignment horizontal="center" vertical="center"/>
      <protection locked="0"/>
    </xf>
    <xf numFmtId="215" fontId="18" fillId="34" borderId="27" xfId="0" applyNumberFormat="1" applyFont="1" applyFill="1" applyBorder="1" applyAlignment="1" applyProtection="1">
      <alignment horizontal="center" vertical="center"/>
      <protection locked="0"/>
    </xf>
    <xf numFmtId="0" fontId="10" fillId="33" borderId="12" xfId="0" applyFont="1" applyFill="1" applyBorder="1" applyAlignment="1">
      <alignment/>
    </xf>
    <xf numFmtId="3" fontId="18" fillId="33" borderId="23" xfId="0" applyNumberFormat="1" applyFont="1" applyFill="1" applyBorder="1" applyAlignment="1" applyProtection="1">
      <alignment horizontal="center"/>
      <protection locked="0"/>
    </xf>
    <xf numFmtId="0" fontId="18" fillId="33" borderId="0" xfId="0" applyFont="1" applyFill="1" applyAlignment="1">
      <alignment/>
    </xf>
    <xf numFmtId="0" fontId="18" fillId="33" borderId="0" xfId="0" applyFont="1" applyFill="1" applyBorder="1" applyAlignment="1">
      <alignment/>
    </xf>
    <xf numFmtId="0" fontId="8" fillId="33" borderId="12" xfId="0" applyFont="1" applyFill="1" applyBorder="1" applyAlignment="1">
      <alignment/>
    </xf>
    <xf numFmtId="215" fontId="18" fillId="33" borderId="26" xfId="0" applyNumberFormat="1"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3" fontId="58" fillId="34" borderId="26" xfId="0" applyNumberFormat="1" applyFont="1" applyFill="1" applyBorder="1" applyAlignment="1" applyProtection="1">
      <alignment horizontal="center" vertical="center"/>
      <protection locked="0"/>
    </xf>
    <xf numFmtId="0" fontId="11" fillId="33" borderId="12" xfId="0" applyFont="1" applyFill="1" applyBorder="1" applyAlignment="1">
      <alignment/>
    </xf>
    <xf numFmtId="3" fontId="18" fillId="34" borderId="26" xfId="0" applyNumberFormat="1" applyFont="1" applyFill="1" applyBorder="1" applyAlignment="1" applyProtection="1">
      <alignment horizontal="center" vertical="center"/>
      <protection locked="0"/>
    </xf>
    <xf numFmtId="3" fontId="18" fillId="34" borderId="59" xfId="0" applyNumberFormat="1" applyFont="1" applyFill="1" applyBorder="1" applyAlignment="1" applyProtection="1">
      <alignment horizontal="center" vertical="center"/>
      <protection locked="0"/>
    </xf>
    <xf numFmtId="215" fontId="18" fillId="34" borderId="26" xfId="0" applyNumberFormat="1" applyFont="1" applyFill="1" applyBorder="1" applyAlignment="1" applyProtection="1">
      <alignment horizontal="center"/>
      <protection locked="0"/>
    </xf>
    <xf numFmtId="0" fontId="12" fillId="34" borderId="23" xfId="0" applyFont="1" applyFill="1" applyBorder="1" applyAlignment="1" applyProtection="1">
      <alignment horizontal="center" vertical="center"/>
      <protection locked="0"/>
    </xf>
    <xf numFmtId="0" fontId="12" fillId="33" borderId="23" xfId="0" applyFont="1" applyFill="1" applyBorder="1" applyAlignment="1" applyProtection="1">
      <alignment horizontal="center"/>
      <protection locked="0"/>
    </xf>
    <xf numFmtId="3" fontId="8" fillId="33" borderId="23" xfId="0" applyNumberFormat="1" applyFont="1" applyFill="1" applyBorder="1" applyAlignment="1" applyProtection="1">
      <alignment horizontal="center"/>
      <protection locked="0"/>
    </xf>
    <xf numFmtId="3" fontId="18" fillId="33" borderId="0" xfId="0" applyNumberFormat="1" applyFont="1" applyFill="1" applyBorder="1" applyAlignment="1" quotePrefix="1">
      <alignment horizontal="center"/>
    </xf>
    <xf numFmtId="0" fontId="8" fillId="33" borderId="12" xfId="0" applyFont="1" applyFill="1" applyBorder="1" applyAlignment="1" quotePrefix="1">
      <alignment/>
    </xf>
    <xf numFmtId="215" fontId="18" fillId="34" borderId="46" xfId="0" applyNumberFormat="1" applyFont="1" applyFill="1" applyBorder="1" applyAlignment="1" applyProtection="1">
      <alignment horizontal="center"/>
      <protection locked="0"/>
    </xf>
    <xf numFmtId="3" fontId="58" fillId="33" borderId="0" xfId="0" applyNumberFormat="1" applyFont="1" applyFill="1" applyBorder="1" applyAlignment="1" applyProtection="1">
      <alignment horizontal="center" vertical="center"/>
      <protection locked="0"/>
    </xf>
    <xf numFmtId="215" fontId="18" fillId="34" borderId="63" xfId="0" applyNumberFormat="1" applyFont="1" applyFill="1" applyBorder="1" applyAlignment="1" applyProtection="1">
      <alignment horizontal="center"/>
      <protection locked="0"/>
    </xf>
    <xf numFmtId="0" fontId="42" fillId="33" borderId="12" xfId="62" applyFont="1" applyFill="1" applyBorder="1" applyAlignment="1" quotePrefix="1">
      <alignment/>
      <protection/>
    </xf>
    <xf numFmtId="0" fontId="28" fillId="33" borderId="0" xfId="62" applyFill="1" applyAlignment="1">
      <alignment/>
      <protection/>
    </xf>
    <xf numFmtId="0" fontId="59" fillId="38" borderId="64" xfId="63" applyFont="1" applyFill="1" applyBorder="1" applyAlignment="1">
      <alignment horizontal="center"/>
      <protection/>
    </xf>
    <xf numFmtId="0" fontId="59" fillId="38" borderId="65" xfId="63" applyFont="1" applyFill="1" applyBorder="1" applyAlignment="1">
      <alignment horizontal="center"/>
      <protection/>
    </xf>
    <xf numFmtId="0" fontId="59" fillId="0" borderId="66" xfId="63" applyFont="1" applyFill="1" applyBorder="1" applyAlignment="1">
      <alignment wrapText="1"/>
      <protection/>
    </xf>
    <xf numFmtId="0" fontId="59" fillId="0" borderId="67" xfId="63" applyFont="1" applyFill="1" applyBorder="1" applyAlignment="1">
      <alignment wrapText="1"/>
      <protection/>
    </xf>
    <xf numFmtId="0" fontId="59" fillId="0" borderId="68" xfId="63" applyFont="1" applyFill="1" applyBorder="1" applyAlignment="1">
      <alignment wrapText="1"/>
      <protection/>
    </xf>
    <xf numFmtId="0" fontId="59" fillId="0" borderId="69" xfId="63" applyFont="1" applyFill="1" applyBorder="1" applyAlignment="1">
      <alignment wrapText="1"/>
      <protection/>
    </xf>
    <xf numFmtId="0" fontId="59" fillId="0" borderId="67" xfId="63" applyFont="1" applyFill="1" applyBorder="1" applyAlignment="1" quotePrefix="1">
      <alignment horizontal="left" wrapText="1"/>
      <protection/>
    </xf>
    <xf numFmtId="0" fontId="59" fillId="0" borderId="67" xfId="63" applyFont="1" applyFill="1" applyBorder="1" applyAlignment="1">
      <alignment horizontal="left" wrapText="1"/>
      <protection/>
    </xf>
    <xf numFmtId="0" fontId="59" fillId="0" borderId="70" xfId="63" applyFont="1" applyFill="1" applyBorder="1" applyAlignment="1">
      <alignment wrapText="1"/>
      <protection/>
    </xf>
    <xf numFmtId="0" fontId="59" fillId="0" borderId="71" xfId="63" applyFont="1" applyFill="1" applyBorder="1" applyAlignment="1">
      <alignment wrapText="1"/>
      <protection/>
    </xf>
    <xf numFmtId="0" fontId="52" fillId="33" borderId="72" xfId="0" applyFont="1" applyFill="1" applyBorder="1" applyAlignment="1">
      <alignment horizontal="center" vertical="center"/>
    </xf>
    <xf numFmtId="0" fontId="0" fillId="33" borderId="0" xfId="0" applyFill="1" applyAlignment="1">
      <alignment horizontal="center"/>
    </xf>
    <xf numFmtId="0" fontId="32" fillId="33" borderId="0" xfId="0" applyNumberFormat="1" applyFont="1" applyFill="1" applyBorder="1" applyAlignment="1">
      <alignment horizontal="left" vertical="center" wrapText="1"/>
    </xf>
    <xf numFmtId="0" fontId="0" fillId="33" borderId="72" xfId="0" applyFill="1" applyBorder="1" applyAlignment="1">
      <alignment vertical="center"/>
    </xf>
    <xf numFmtId="0" fontId="32" fillId="33" borderId="0" xfId="0" applyFont="1" applyFill="1" applyAlignment="1">
      <alignment horizontal="center"/>
    </xf>
    <xf numFmtId="0" fontId="62" fillId="33" borderId="0" xfId="0" applyFont="1" applyFill="1" applyAlignment="1">
      <alignment horizontal="right"/>
    </xf>
    <xf numFmtId="0" fontId="51" fillId="33" borderId="0" xfId="0" applyFont="1" applyFill="1" applyBorder="1" applyAlignment="1" quotePrefix="1">
      <alignment horizontal="left" vertical="center" wrapText="1"/>
    </xf>
    <xf numFmtId="0" fontId="51" fillId="33" borderId="0" xfId="0" applyFont="1" applyFill="1" applyAlignment="1" quotePrefix="1">
      <alignment horizontal="center" vertical="center" wrapText="1"/>
    </xf>
    <xf numFmtId="0" fontId="28" fillId="33" borderId="0" xfId="0" applyFont="1" applyFill="1" applyAlignment="1">
      <alignment horizontal="left" vertical="center" wrapText="1"/>
    </xf>
    <xf numFmtId="0" fontId="51" fillId="33" borderId="0" xfId="0" applyFont="1" applyFill="1" applyAlignment="1" quotePrefix="1">
      <alignment horizontal="left" vertical="center" wrapText="1"/>
    </xf>
    <xf numFmtId="0" fontId="51" fillId="33" borderId="0" xfId="0" applyFont="1" applyFill="1" applyBorder="1" applyAlignment="1" quotePrefix="1">
      <alignment horizontal="left" vertical="top" wrapText="1"/>
    </xf>
    <xf numFmtId="0" fontId="51" fillId="33" borderId="0" xfId="0" applyFont="1" applyFill="1" applyBorder="1" applyAlignment="1" quotePrefix="1">
      <alignment vertical="center"/>
    </xf>
    <xf numFmtId="0" fontId="62" fillId="33" borderId="0" xfId="0" applyFont="1" applyFill="1" applyAlignment="1">
      <alignment horizontal="right" vertical="top"/>
    </xf>
    <xf numFmtId="0" fontId="28" fillId="33" borderId="0" xfId="59" applyFont="1" applyFill="1" applyBorder="1">
      <alignment/>
      <protection/>
    </xf>
    <xf numFmtId="0" fontId="53" fillId="33" borderId="0" xfId="59" applyFont="1" applyFill="1" applyBorder="1">
      <alignment/>
      <protection/>
    </xf>
    <xf numFmtId="0" fontId="52" fillId="33" borderId="0" xfId="59" applyFont="1" applyFill="1" applyBorder="1" applyAlignment="1">
      <alignment horizontal="left"/>
      <protection/>
    </xf>
    <xf numFmtId="0" fontId="28" fillId="33" borderId="0" xfId="59" applyFont="1" applyFill="1" applyBorder="1" applyAlignment="1">
      <alignment/>
      <protection/>
    </xf>
    <xf numFmtId="0" fontId="51" fillId="33" borderId="0" xfId="59" applyFont="1" applyFill="1" applyBorder="1" applyAlignment="1" quotePrefix="1">
      <alignment horizontal="left" vertical="center"/>
      <protection/>
    </xf>
    <xf numFmtId="0" fontId="51" fillId="33" borderId="0" xfId="59" applyFont="1" applyFill="1" applyBorder="1" applyAlignment="1">
      <alignment horizontal="justify" vertical="center"/>
      <protection/>
    </xf>
    <xf numFmtId="0" fontId="28" fillId="33" borderId="0" xfId="59" applyFont="1" applyFill="1" applyBorder="1" applyAlignment="1" quotePrefix="1">
      <alignment horizontal="left"/>
      <protection/>
    </xf>
    <xf numFmtId="0" fontId="28" fillId="33" borderId="0" xfId="59" applyFont="1" applyFill="1" applyBorder="1" applyAlignment="1">
      <alignment horizontal="justify"/>
      <protection/>
    </xf>
    <xf numFmtId="0" fontId="28" fillId="33" borderId="0" xfId="61" applyFill="1" applyBorder="1">
      <alignment/>
      <protection/>
    </xf>
    <xf numFmtId="3" fontId="18" fillId="33" borderId="73" xfId="0" applyNumberFormat="1" applyFont="1" applyFill="1" applyBorder="1" applyAlignment="1" applyProtection="1">
      <alignment horizontal="center" vertical="center"/>
      <protection locked="0"/>
    </xf>
    <xf numFmtId="215" fontId="18" fillId="33" borderId="73" xfId="0" applyNumberFormat="1" applyFont="1" applyFill="1" applyBorder="1" applyAlignment="1" applyProtection="1">
      <alignment horizontal="center" vertical="center"/>
      <protection locked="0"/>
    </xf>
    <xf numFmtId="0" fontId="12" fillId="33" borderId="11" xfId="0" applyFont="1" applyFill="1" applyBorder="1" applyAlignment="1" quotePrefix="1">
      <alignment horizontal="center" vertical="center"/>
    </xf>
    <xf numFmtId="0" fontId="66" fillId="33" borderId="0" xfId="0" applyFont="1" applyFill="1" applyAlignment="1">
      <alignment vertical="center"/>
    </xf>
    <xf numFmtId="0" fontId="28" fillId="33" borderId="0" xfId="0" applyFont="1" applyFill="1" applyAlignment="1" quotePrefix="1">
      <alignment vertical="center" wrapText="1"/>
    </xf>
    <xf numFmtId="0" fontId="28" fillId="33" borderId="0" xfId="0" applyFont="1" applyFill="1" applyAlignment="1">
      <alignment horizontal="center"/>
    </xf>
    <xf numFmtId="0" fontId="28" fillId="33" borderId="0" xfId="0" applyFont="1" applyFill="1" applyAlignment="1">
      <alignment/>
    </xf>
    <xf numFmtId="0" fontId="28" fillId="33" borderId="0" xfId="0" applyFont="1" applyFill="1" applyAlignment="1">
      <alignment horizontal="left"/>
    </xf>
    <xf numFmtId="0" fontId="28" fillId="33" borderId="0" xfId="0" applyFont="1" applyFill="1" applyBorder="1" applyAlignment="1">
      <alignment horizontal="left" vertical="top" wrapText="1"/>
    </xf>
    <xf numFmtId="0" fontId="8" fillId="33" borderId="12" xfId="62" applyFont="1" applyFill="1" applyBorder="1" applyAlignment="1">
      <alignment horizontal="center" vertical="center"/>
      <protection/>
    </xf>
    <xf numFmtId="3" fontId="18" fillId="39" borderId="23" xfId="0" applyNumberFormat="1" applyFont="1" applyFill="1" applyBorder="1" applyAlignment="1" applyProtection="1">
      <alignment horizontal="center" vertical="center"/>
      <protection locked="0"/>
    </xf>
    <xf numFmtId="0" fontId="67" fillId="33" borderId="0" xfId="62" applyFont="1" applyFill="1" applyBorder="1" applyAlignment="1">
      <alignment horizontal="centerContinuous" vertical="center"/>
      <protection/>
    </xf>
    <xf numFmtId="0" fontId="67" fillId="33" borderId="0" xfId="62" applyFont="1" applyFill="1" applyBorder="1" applyAlignment="1">
      <alignment vertical="center"/>
      <protection/>
    </xf>
    <xf numFmtId="0" fontId="67" fillId="33" borderId="0" xfId="62" applyFont="1" applyFill="1" applyBorder="1" applyAlignment="1">
      <alignment/>
      <protection/>
    </xf>
    <xf numFmtId="0" fontId="68" fillId="33" borderId="0" xfId="0" applyFont="1" applyFill="1" applyBorder="1" applyAlignment="1" quotePrefix="1">
      <alignment horizontal="left" vertical="center"/>
    </xf>
    <xf numFmtId="0" fontId="68" fillId="0" borderId="28" xfId="0" applyFont="1" applyFill="1" applyBorder="1" applyAlignment="1" quotePrefix="1">
      <alignment vertical="center"/>
    </xf>
    <xf numFmtId="0" fontId="68" fillId="33" borderId="0" xfId="62" applyFont="1" applyFill="1">
      <alignment/>
      <protection/>
    </xf>
    <xf numFmtId="0" fontId="52" fillId="33" borderId="0" xfId="0" applyFont="1" applyFill="1" applyAlignment="1">
      <alignment horizontal="left" vertical="center"/>
    </xf>
    <xf numFmtId="0" fontId="52" fillId="33" borderId="0" xfId="62" applyFont="1" applyFill="1" applyAlignment="1">
      <alignment horizontal="left" vertical="center"/>
      <protection/>
    </xf>
    <xf numFmtId="0" fontId="53" fillId="33" borderId="0" xfId="62" applyFont="1" applyFill="1" applyAlignment="1">
      <alignment vertical="center"/>
      <protection/>
    </xf>
    <xf numFmtId="0" fontId="52" fillId="33" borderId="0" xfId="62" applyFont="1" applyFill="1" applyBorder="1" applyAlignment="1">
      <alignment vertical="center"/>
      <protection/>
    </xf>
    <xf numFmtId="0" fontId="70" fillId="33" borderId="0" xfId="62" applyFont="1" applyFill="1" applyAlignment="1">
      <alignment vertical="center"/>
      <protection/>
    </xf>
    <xf numFmtId="0" fontId="28" fillId="33" borderId="0" xfId="62" applyFill="1" applyAlignment="1">
      <alignment vertical="top"/>
      <protection/>
    </xf>
    <xf numFmtId="0" fontId="12" fillId="33" borderId="13" xfId="0" applyFont="1" applyFill="1" applyBorder="1" applyAlignment="1">
      <alignment horizontal="center" wrapText="1"/>
    </xf>
    <xf numFmtId="0" fontId="12" fillId="33" borderId="10" xfId="0" applyFont="1" applyFill="1" applyBorder="1" applyAlignment="1">
      <alignment horizontal="centerContinuous" vertical="top" wrapText="1"/>
    </xf>
    <xf numFmtId="0" fontId="8" fillId="33" borderId="12" xfId="0" applyFont="1" applyFill="1" applyBorder="1" applyAlignment="1" applyProtection="1">
      <alignment horizontal="center"/>
      <protection locked="0"/>
    </xf>
    <xf numFmtId="3" fontId="8" fillId="33" borderId="12" xfId="0" applyNumberFormat="1" applyFont="1" applyFill="1" applyBorder="1" applyAlignment="1" applyProtection="1">
      <alignment horizontal="center"/>
      <protection locked="0"/>
    </xf>
    <xf numFmtId="3" fontId="18" fillId="33" borderId="12" xfId="0" applyNumberFormat="1" applyFont="1" applyFill="1" applyBorder="1" applyAlignment="1" applyProtection="1">
      <alignment horizontal="center"/>
      <protection locked="0"/>
    </xf>
    <xf numFmtId="0" fontId="18" fillId="33" borderId="21" xfId="0" applyFont="1" applyFill="1" applyBorder="1" applyAlignment="1">
      <alignment vertical="center"/>
    </xf>
    <xf numFmtId="0" fontId="18" fillId="33" borderId="28" xfId="0" applyFont="1" applyFill="1" applyBorder="1" applyAlignment="1">
      <alignment vertical="center"/>
    </xf>
    <xf numFmtId="0" fontId="18" fillId="33" borderId="28" xfId="0" applyFont="1" applyFill="1" applyBorder="1" applyAlignment="1">
      <alignment/>
    </xf>
    <xf numFmtId="0" fontId="18" fillId="33" borderId="22" xfId="0" applyFont="1" applyFill="1" applyBorder="1" applyAlignment="1">
      <alignment vertical="center"/>
    </xf>
    <xf numFmtId="0" fontId="68" fillId="33" borderId="19" xfId="0" applyFont="1" applyFill="1" applyBorder="1" applyAlignment="1">
      <alignment horizontal="centerContinuous" vertical="top" wrapText="1"/>
    </xf>
    <xf numFmtId="0" fontId="67" fillId="33" borderId="0" xfId="0" applyFont="1" applyFill="1" applyBorder="1" applyAlignment="1">
      <alignment vertical="center"/>
    </xf>
    <xf numFmtId="0" fontId="67" fillId="33" borderId="0" xfId="0" applyFont="1" applyFill="1" applyBorder="1" applyAlignment="1" quotePrefix="1">
      <alignment horizontal="left" wrapText="1"/>
    </xf>
    <xf numFmtId="0" fontId="68" fillId="33" borderId="0" xfId="0" applyFont="1" applyFill="1" applyBorder="1" applyAlignment="1">
      <alignment vertical="center"/>
    </xf>
    <xf numFmtId="0" fontId="67" fillId="33" borderId="0" xfId="0" applyFont="1" applyFill="1" applyBorder="1" applyAlignment="1">
      <alignment/>
    </xf>
    <xf numFmtId="0" fontId="68" fillId="33" borderId="0" xfId="0" applyFont="1" applyFill="1" applyBorder="1" applyAlignment="1">
      <alignment horizontal="left" vertical="center"/>
    </xf>
    <xf numFmtId="0" fontId="68" fillId="33" borderId="19" xfId="0" applyFont="1" applyFill="1" applyBorder="1" applyAlignment="1">
      <alignment horizontal="left" vertical="center"/>
    </xf>
    <xf numFmtId="0" fontId="68" fillId="33" borderId="0" xfId="0" applyFont="1" applyFill="1" applyAlignment="1">
      <alignment/>
    </xf>
    <xf numFmtId="0" fontId="67" fillId="33" borderId="0" xfId="0" applyFont="1" applyFill="1" applyBorder="1" applyAlignment="1" quotePrefix="1">
      <alignment horizontal="left" vertical="center" wrapText="1"/>
    </xf>
    <xf numFmtId="0" fontId="67" fillId="33" borderId="0" xfId="0" applyFont="1" applyFill="1" applyBorder="1" applyAlignment="1" quotePrefix="1">
      <alignment horizontal="left" vertical="center"/>
    </xf>
    <xf numFmtId="0" fontId="68" fillId="33" borderId="19" xfId="0" applyFont="1" applyFill="1" applyBorder="1" applyAlignment="1">
      <alignment vertical="center"/>
    </xf>
    <xf numFmtId="0" fontId="68" fillId="33" borderId="0" xfId="0" applyFont="1" applyFill="1" applyAlignment="1">
      <alignment vertical="center"/>
    </xf>
    <xf numFmtId="0" fontId="67" fillId="33" borderId="17" xfId="0" applyFont="1" applyFill="1" applyBorder="1" applyAlignment="1">
      <alignment horizontal="centerContinuous" wrapText="1"/>
    </xf>
    <xf numFmtId="0" fontId="68" fillId="33" borderId="19" xfId="0" applyFont="1" applyFill="1" applyBorder="1" applyAlignment="1">
      <alignment horizontal="centerContinuous" vertical="center" wrapText="1"/>
    </xf>
    <xf numFmtId="0" fontId="68" fillId="33" borderId="17" xfId="0" applyFont="1" applyFill="1" applyBorder="1" applyAlignment="1">
      <alignment horizontal="centerContinuous" vertical="center" wrapText="1"/>
    </xf>
    <xf numFmtId="0" fontId="67" fillId="33" borderId="0" xfId="0" applyFont="1" applyFill="1" applyBorder="1" applyAlignment="1" quotePrefix="1">
      <alignment horizontal="left"/>
    </xf>
    <xf numFmtId="0" fontId="67" fillId="33" borderId="14" xfId="0" applyFont="1" applyFill="1" applyBorder="1" applyAlignment="1">
      <alignment horizontal="centerContinuous" vertical="center"/>
    </xf>
    <xf numFmtId="0" fontId="68" fillId="33" borderId="17" xfId="0" applyFont="1" applyFill="1" applyBorder="1" applyAlignment="1">
      <alignment horizontal="centerContinuous" vertical="center"/>
    </xf>
    <xf numFmtId="0" fontId="68" fillId="33" borderId="16" xfId="0" applyFont="1" applyFill="1" applyBorder="1" applyAlignment="1">
      <alignment horizontal="centerContinuous" vertical="center"/>
    </xf>
    <xf numFmtId="0" fontId="67" fillId="33" borderId="15" xfId="0" applyFont="1" applyFill="1" applyBorder="1" applyAlignment="1">
      <alignment horizontal="centerContinuous" vertical="center"/>
    </xf>
    <xf numFmtId="0" fontId="68" fillId="33" borderId="15" xfId="0" applyFont="1" applyFill="1" applyBorder="1" applyAlignment="1">
      <alignment horizontal="centerContinuous" vertical="center"/>
    </xf>
    <xf numFmtId="0" fontId="67" fillId="33" borderId="17" xfId="0" applyFont="1" applyFill="1" applyBorder="1" applyAlignment="1">
      <alignment horizontal="centerContinuous" vertical="center"/>
    </xf>
    <xf numFmtId="0" fontId="67" fillId="33" borderId="11" xfId="0" applyFont="1" applyFill="1" applyBorder="1" applyAlignment="1">
      <alignment horizontal="centerContinuous" vertical="center" wrapText="1"/>
    </xf>
    <xf numFmtId="0" fontId="67" fillId="33" borderId="16" xfId="0" applyFont="1" applyFill="1" applyBorder="1" applyAlignment="1">
      <alignment horizontal="centerContinuous" vertical="center" wrapText="1"/>
    </xf>
    <xf numFmtId="0" fontId="67" fillId="33" borderId="14" xfId="0" applyFont="1" applyFill="1" applyBorder="1" applyAlignment="1">
      <alignment horizontal="centerContinuous" vertical="center" wrapText="1"/>
    </xf>
    <xf numFmtId="3" fontId="68" fillId="39" borderId="23" xfId="0" applyNumberFormat="1" applyFont="1" applyFill="1" applyBorder="1" applyAlignment="1" applyProtection="1">
      <alignment horizontal="center" vertical="center"/>
      <protection locked="0"/>
    </xf>
    <xf numFmtId="3" fontId="68" fillId="39" borderId="28" xfId="0" applyNumberFormat="1" applyFont="1" applyFill="1" applyBorder="1" applyAlignment="1" applyProtection="1">
      <alignment horizontal="center" vertical="center"/>
      <protection locked="0"/>
    </xf>
    <xf numFmtId="3" fontId="68" fillId="39" borderId="12" xfId="0" applyNumberFormat="1" applyFont="1" applyFill="1" applyBorder="1" applyAlignment="1" applyProtection="1">
      <alignment horizontal="center" vertical="center"/>
      <protection locked="0"/>
    </xf>
    <xf numFmtId="215" fontId="68" fillId="33" borderId="46" xfId="0" applyNumberFormat="1" applyFont="1" applyFill="1" applyBorder="1" applyAlignment="1" applyProtection="1">
      <alignment horizontal="center" vertical="center"/>
      <protection locked="0"/>
    </xf>
    <xf numFmtId="215" fontId="68" fillId="33" borderId="26" xfId="0" applyNumberFormat="1" applyFont="1" applyFill="1" applyBorder="1" applyAlignment="1" applyProtection="1">
      <alignment horizontal="center" vertical="center"/>
      <protection locked="0"/>
    </xf>
    <xf numFmtId="215" fontId="68" fillId="33" borderId="73" xfId="0" applyNumberFormat="1" applyFont="1" applyFill="1" applyBorder="1" applyAlignment="1" applyProtection="1">
      <alignment horizontal="center" vertical="center"/>
      <protection locked="0"/>
    </xf>
    <xf numFmtId="215" fontId="68" fillId="33" borderId="28" xfId="0" applyNumberFormat="1" applyFont="1" applyFill="1" applyBorder="1" applyAlignment="1" applyProtection="1">
      <alignment horizontal="center" vertical="center"/>
      <protection locked="0"/>
    </xf>
    <xf numFmtId="215" fontId="68" fillId="33" borderId="54" xfId="0" applyNumberFormat="1" applyFont="1" applyFill="1" applyBorder="1" applyAlignment="1" applyProtection="1">
      <alignment horizontal="center"/>
      <protection locked="0"/>
    </xf>
    <xf numFmtId="215" fontId="68" fillId="33" borderId="26" xfId="0" applyNumberFormat="1" applyFont="1" applyFill="1" applyBorder="1" applyAlignment="1" applyProtection="1">
      <alignment horizontal="center"/>
      <protection locked="0"/>
    </xf>
    <xf numFmtId="215" fontId="68" fillId="33" borderId="63" xfId="0" applyNumberFormat="1" applyFont="1" applyFill="1" applyBorder="1" applyAlignment="1" applyProtection="1">
      <alignment horizontal="center"/>
      <protection locked="0"/>
    </xf>
    <xf numFmtId="215" fontId="68" fillId="33" borderId="46" xfId="0" applyNumberFormat="1" applyFont="1" applyFill="1" applyBorder="1" applyAlignment="1" applyProtection="1">
      <alignment horizontal="center"/>
      <protection locked="0"/>
    </xf>
    <xf numFmtId="215" fontId="68" fillId="33" borderId="73" xfId="0" applyNumberFormat="1" applyFont="1" applyFill="1" applyBorder="1" applyAlignment="1" applyProtection="1">
      <alignment horizontal="center"/>
      <protection locked="0"/>
    </xf>
    <xf numFmtId="215" fontId="68" fillId="33" borderId="28" xfId="0" applyNumberFormat="1" applyFont="1" applyFill="1" applyBorder="1" applyAlignment="1" applyProtection="1">
      <alignment horizontal="center"/>
      <protection locked="0"/>
    </xf>
    <xf numFmtId="3" fontId="68" fillId="33" borderId="54" xfId="0" applyNumberFormat="1" applyFont="1" applyFill="1" applyBorder="1" applyAlignment="1" applyProtection="1">
      <alignment horizontal="center" vertical="center"/>
      <protection locked="0"/>
    </xf>
    <xf numFmtId="3" fontId="68" fillId="33" borderId="26" xfId="0" applyNumberFormat="1" applyFont="1" applyFill="1" applyBorder="1" applyAlignment="1" applyProtection="1">
      <alignment horizontal="center" vertical="center"/>
      <protection locked="0"/>
    </xf>
    <xf numFmtId="3" fontId="68" fillId="33" borderId="63" xfId="0" applyNumberFormat="1" applyFont="1" applyFill="1" applyBorder="1" applyAlignment="1" applyProtection="1">
      <alignment horizontal="center" vertical="center"/>
      <protection locked="0"/>
    </xf>
    <xf numFmtId="3" fontId="68" fillId="33" borderId="46" xfId="0" applyNumberFormat="1" applyFont="1" applyFill="1" applyBorder="1" applyAlignment="1" applyProtection="1">
      <alignment horizontal="center" vertical="center"/>
      <protection locked="0"/>
    </xf>
    <xf numFmtId="3" fontId="68" fillId="33" borderId="73" xfId="0" applyNumberFormat="1" applyFont="1" applyFill="1" applyBorder="1" applyAlignment="1" applyProtection="1">
      <alignment horizontal="center" vertical="center"/>
      <protection locked="0"/>
    </xf>
    <xf numFmtId="215" fontId="68" fillId="33" borderId="54" xfId="0" applyNumberFormat="1" applyFont="1" applyFill="1" applyBorder="1" applyAlignment="1" applyProtection="1">
      <alignment horizontal="center" vertical="center"/>
      <protection locked="0"/>
    </xf>
    <xf numFmtId="215" fontId="68" fillId="33" borderId="63" xfId="0" applyNumberFormat="1" applyFont="1" applyFill="1" applyBorder="1" applyAlignment="1" applyProtection="1">
      <alignment horizontal="center" vertical="center"/>
      <protection locked="0"/>
    </xf>
    <xf numFmtId="215" fontId="68" fillId="33" borderId="27" xfId="0" applyNumberFormat="1" applyFont="1" applyFill="1" applyBorder="1" applyAlignment="1" applyProtection="1">
      <alignment horizontal="center" vertical="center"/>
      <protection locked="0"/>
    </xf>
    <xf numFmtId="215" fontId="68" fillId="33" borderId="59" xfId="0" applyNumberFormat="1" applyFont="1" applyFill="1" applyBorder="1" applyAlignment="1" applyProtection="1">
      <alignment horizontal="center" vertical="center"/>
      <protection locked="0"/>
    </xf>
    <xf numFmtId="215" fontId="68" fillId="33" borderId="58" xfId="0" applyNumberFormat="1" applyFont="1" applyFill="1" applyBorder="1" applyAlignment="1" applyProtection="1">
      <alignment horizontal="center" vertical="center"/>
      <protection locked="0"/>
    </xf>
    <xf numFmtId="215" fontId="68" fillId="33" borderId="74" xfId="0" applyNumberFormat="1" applyFont="1" applyFill="1" applyBorder="1" applyAlignment="1" applyProtection="1">
      <alignment horizontal="center" vertical="center"/>
      <protection locked="0"/>
    </xf>
    <xf numFmtId="215" fontId="68" fillId="33" borderId="75" xfId="0" applyNumberFormat="1" applyFont="1" applyFill="1" applyBorder="1" applyAlignment="1" applyProtection="1">
      <alignment horizontal="center" vertical="center"/>
      <protection locked="0"/>
    </xf>
    <xf numFmtId="215" fontId="68" fillId="33" borderId="22" xfId="0" applyNumberFormat="1" applyFont="1" applyFill="1" applyBorder="1" applyAlignment="1" applyProtection="1">
      <alignment horizontal="center" vertical="center"/>
      <protection locked="0"/>
    </xf>
    <xf numFmtId="0" fontId="67" fillId="33" borderId="15" xfId="62" applyFont="1" applyFill="1" applyBorder="1" applyAlignment="1">
      <alignment horizontal="center" vertical="center"/>
      <protection/>
    </xf>
    <xf numFmtId="0" fontId="68" fillId="33" borderId="15" xfId="62" applyFont="1" applyFill="1" applyBorder="1" applyAlignment="1">
      <alignment horizontal="center" vertical="center"/>
      <protection/>
    </xf>
    <xf numFmtId="0" fontId="68" fillId="33" borderId="16" xfId="62" applyFont="1" applyFill="1" applyBorder="1" applyAlignment="1">
      <alignment horizontal="center" vertical="center"/>
      <protection/>
    </xf>
    <xf numFmtId="215" fontId="68" fillId="33" borderId="23" xfId="44" applyNumberFormat="1" applyFont="1" applyFill="1" applyBorder="1" applyAlignment="1" applyProtection="1">
      <alignment horizontal="center"/>
      <protection locked="0"/>
    </xf>
    <xf numFmtId="215" fontId="68" fillId="33" borderId="12" xfId="44" applyNumberFormat="1" applyFont="1" applyFill="1" applyBorder="1" applyAlignment="1" applyProtection="1">
      <alignment horizontal="center"/>
      <protection locked="0"/>
    </xf>
    <xf numFmtId="215" fontId="68" fillId="33" borderId="23" xfId="44" applyNumberFormat="1" applyFont="1" applyFill="1" applyBorder="1" applyAlignment="1" applyProtection="1">
      <alignment horizontal="center" vertical="top"/>
      <protection locked="0"/>
    </xf>
    <xf numFmtId="0" fontId="68" fillId="33" borderId="14" xfId="62" applyFont="1" applyFill="1" applyBorder="1">
      <alignment/>
      <protection/>
    </xf>
    <xf numFmtId="0" fontId="68" fillId="33" borderId="15" xfId="62" applyFont="1" applyFill="1" applyBorder="1">
      <alignment/>
      <protection/>
    </xf>
    <xf numFmtId="0" fontId="68" fillId="33" borderId="21" xfId="62" applyFont="1" applyFill="1" applyBorder="1" applyAlignment="1">
      <alignment/>
      <protection/>
    </xf>
    <xf numFmtId="0" fontId="68" fillId="33" borderId="28" xfId="62" applyFont="1" applyFill="1" applyBorder="1">
      <alignment/>
      <protection/>
    </xf>
    <xf numFmtId="0" fontId="68" fillId="33" borderId="28" xfId="62" applyFont="1" applyFill="1" applyBorder="1" applyAlignment="1">
      <alignment/>
      <protection/>
    </xf>
    <xf numFmtId="0" fontId="68" fillId="33" borderId="22" xfId="62" applyFont="1" applyFill="1" applyBorder="1" applyAlignment="1">
      <alignment vertical="top"/>
      <protection/>
    </xf>
    <xf numFmtId="3" fontId="18" fillId="33" borderId="75" xfId="0" applyNumberFormat="1" applyFont="1" applyFill="1" applyBorder="1" applyAlignment="1" applyProtection="1">
      <alignment horizontal="center" vertical="center"/>
      <protection locked="0"/>
    </xf>
    <xf numFmtId="0" fontId="68" fillId="33" borderId="14" xfId="0" applyFont="1" applyFill="1" applyBorder="1" applyAlignment="1">
      <alignment vertical="center"/>
    </xf>
    <xf numFmtId="0" fontId="68" fillId="33" borderId="16" xfId="0" applyFont="1" applyFill="1" applyBorder="1" applyAlignment="1">
      <alignment horizontal="justify" vertical="center" wrapText="1"/>
    </xf>
    <xf numFmtId="3" fontId="68" fillId="33" borderId="59" xfId="0" applyNumberFormat="1" applyFont="1" applyFill="1" applyBorder="1" applyAlignment="1" applyProtection="1">
      <alignment horizontal="center" vertical="center"/>
      <protection locked="0"/>
    </xf>
    <xf numFmtId="0" fontId="68" fillId="33" borderId="16" xfId="0" applyFont="1" applyFill="1" applyBorder="1" applyAlignment="1">
      <alignment vertical="center"/>
    </xf>
    <xf numFmtId="0" fontId="68" fillId="33" borderId="22" xfId="0" applyFont="1" applyFill="1" applyBorder="1" applyAlignment="1">
      <alignment vertical="center"/>
    </xf>
    <xf numFmtId="0" fontId="68" fillId="33" borderId="28" xfId="0" applyFont="1" applyFill="1" applyBorder="1" applyAlignment="1">
      <alignment vertical="center"/>
    </xf>
    <xf numFmtId="0" fontId="68" fillId="33" borderId="23" xfId="0" applyFont="1" applyFill="1" applyBorder="1" applyAlignment="1" applyProtection="1">
      <alignment horizontal="center"/>
      <protection locked="0"/>
    </xf>
    <xf numFmtId="0" fontId="68" fillId="33" borderId="28" xfId="0" applyFont="1" applyFill="1" applyBorder="1" applyAlignment="1" applyProtection="1">
      <alignment horizontal="center"/>
      <protection locked="0"/>
    </xf>
    <xf numFmtId="0" fontId="68" fillId="33" borderId="12" xfId="0" applyFont="1" applyFill="1" applyBorder="1" applyAlignment="1" applyProtection="1">
      <alignment horizontal="center"/>
      <protection locked="0"/>
    </xf>
    <xf numFmtId="0" fontId="68" fillId="33" borderId="28" xfId="0" applyFont="1" applyFill="1" applyBorder="1" applyAlignment="1">
      <alignment/>
    </xf>
    <xf numFmtId="3" fontId="68" fillId="33" borderId="26" xfId="0" applyNumberFormat="1" applyFont="1" applyFill="1" applyBorder="1" applyAlignment="1" applyProtection="1" quotePrefix="1">
      <alignment horizontal="left" vertical="center"/>
      <protection locked="0"/>
    </xf>
    <xf numFmtId="3" fontId="68" fillId="33" borderId="23" xfId="0" applyNumberFormat="1" applyFont="1" applyFill="1" applyBorder="1" applyAlignment="1" applyProtection="1">
      <alignment horizontal="center"/>
      <protection locked="0"/>
    </xf>
    <xf numFmtId="3" fontId="68" fillId="33" borderId="12" xfId="0" applyNumberFormat="1" applyFont="1" applyFill="1" applyBorder="1" applyAlignment="1" applyProtection="1" quotePrefix="1">
      <alignment horizontal="center"/>
      <protection locked="0"/>
    </xf>
    <xf numFmtId="3" fontId="68" fillId="33" borderId="28" xfId="0" applyNumberFormat="1" applyFont="1" applyFill="1" applyBorder="1" applyAlignment="1" applyProtection="1">
      <alignment horizontal="center"/>
      <protection locked="0"/>
    </xf>
    <xf numFmtId="3" fontId="68" fillId="33" borderId="12" xfId="0" applyNumberFormat="1" applyFont="1" applyFill="1" applyBorder="1" applyAlignment="1" applyProtection="1">
      <alignment horizontal="center"/>
      <protection locked="0"/>
    </xf>
    <xf numFmtId="0" fontId="8" fillId="33" borderId="14" xfId="0" applyFont="1" applyFill="1" applyBorder="1" applyAlignment="1">
      <alignment vertical="center"/>
    </xf>
    <xf numFmtId="0" fontId="68" fillId="33" borderId="16" xfId="0" applyFont="1" applyFill="1" applyBorder="1" applyAlignment="1">
      <alignment horizontal="centerContinuous" vertical="top" wrapText="1"/>
    </xf>
    <xf numFmtId="0" fontId="67" fillId="33" borderId="11" xfId="0" applyFont="1" applyFill="1" applyBorder="1" applyAlignment="1">
      <alignment horizontal="center" vertical="center"/>
    </xf>
    <xf numFmtId="0" fontId="67" fillId="33" borderId="14" xfId="0" applyFont="1" applyFill="1" applyBorder="1" applyAlignment="1">
      <alignment horizontal="center" vertical="center"/>
    </xf>
    <xf numFmtId="0" fontId="68" fillId="33" borderId="16" xfId="0" applyFont="1" applyFill="1" applyBorder="1" applyAlignment="1">
      <alignment horizontal="center" vertical="center"/>
    </xf>
    <xf numFmtId="0" fontId="72" fillId="34" borderId="14" xfId="0" applyFont="1" applyFill="1" applyBorder="1" applyAlignment="1" applyProtection="1">
      <alignment vertical="center"/>
      <protection locked="0"/>
    </xf>
    <xf numFmtId="0" fontId="72" fillId="34" borderId="0" xfId="0" applyFont="1" applyFill="1" applyBorder="1" applyAlignment="1">
      <alignment vertical="center"/>
    </xf>
    <xf numFmtId="0" fontId="72" fillId="0" borderId="0" xfId="0" applyFont="1" applyFill="1" applyBorder="1" applyAlignment="1" applyProtection="1">
      <alignment vertical="center"/>
      <protection locked="0"/>
    </xf>
    <xf numFmtId="0" fontId="72" fillId="0" borderId="0" xfId="0" applyFont="1" applyFill="1" applyBorder="1" applyAlignment="1">
      <alignment vertical="center"/>
    </xf>
    <xf numFmtId="0" fontId="72" fillId="34" borderId="16" xfId="0" applyFont="1" applyFill="1" applyBorder="1" applyAlignment="1" applyProtection="1">
      <alignment vertical="center"/>
      <protection locked="0"/>
    </xf>
    <xf numFmtId="0" fontId="73" fillId="34" borderId="14" xfId="0" applyFont="1" applyFill="1" applyBorder="1" applyAlignment="1">
      <alignment vertical="center"/>
    </xf>
    <xf numFmtId="0" fontId="74" fillId="34" borderId="12" xfId="0" applyFont="1" applyFill="1" applyBorder="1" applyAlignment="1">
      <alignment/>
    </xf>
    <xf numFmtId="0" fontId="75" fillId="34" borderId="0" xfId="0" applyFont="1" applyFill="1" applyBorder="1" applyAlignment="1" quotePrefix="1">
      <alignment horizontal="left" wrapText="1"/>
    </xf>
    <xf numFmtId="0" fontId="73" fillId="34" borderId="12" xfId="0" applyFont="1" applyFill="1" applyBorder="1" applyAlignment="1">
      <alignment vertical="center"/>
    </xf>
    <xf numFmtId="0" fontId="72" fillId="34" borderId="0" xfId="0" applyFont="1" applyFill="1" applyBorder="1" applyAlignment="1" quotePrefix="1">
      <alignment horizontal="left" vertical="center"/>
    </xf>
    <xf numFmtId="0" fontId="73" fillId="34" borderId="12" xfId="0" applyFont="1" applyFill="1" applyBorder="1" applyAlignment="1" quotePrefix="1">
      <alignment vertical="center"/>
    </xf>
    <xf numFmtId="0" fontId="75" fillId="34" borderId="0" xfId="0" applyFont="1" applyFill="1" applyBorder="1" applyAlignment="1">
      <alignment/>
    </xf>
    <xf numFmtId="0" fontId="77" fillId="34" borderId="12" xfId="0" applyFont="1" applyFill="1" applyBorder="1" applyAlignment="1">
      <alignment vertical="center"/>
    </xf>
    <xf numFmtId="0" fontId="74" fillId="34" borderId="12" xfId="0" applyFont="1" applyFill="1" applyBorder="1" applyAlignment="1">
      <alignment vertical="center"/>
    </xf>
    <xf numFmtId="0" fontId="72" fillId="34" borderId="0" xfId="0" applyFont="1" applyFill="1" applyBorder="1" applyAlignment="1">
      <alignment horizontal="left" vertical="center"/>
    </xf>
    <xf numFmtId="0" fontId="75" fillId="34" borderId="0" xfId="0" applyFont="1" applyFill="1" applyBorder="1" applyAlignment="1">
      <alignment vertical="center"/>
    </xf>
    <xf numFmtId="0" fontId="77" fillId="34" borderId="12" xfId="0" applyFont="1" applyFill="1" applyBorder="1" applyAlignment="1">
      <alignment/>
    </xf>
    <xf numFmtId="0" fontId="77" fillId="34" borderId="10" xfId="0" applyFont="1" applyFill="1" applyBorder="1" applyAlignment="1">
      <alignment vertical="center"/>
    </xf>
    <xf numFmtId="0" fontId="72" fillId="34" borderId="19" xfId="0" applyFont="1" applyFill="1" applyBorder="1" applyAlignment="1">
      <alignment horizontal="left" vertical="center"/>
    </xf>
    <xf numFmtId="1" fontId="79" fillId="34" borderId="54" xfId="0" applyNumberFormat="1" applyFont="1" applyFill="1" applyBorder="1" applyAlignment="1" applyProtection="1">
      <alignment horizontal="center" vertical="center"/>
      <protection locked="0"/>
    </xf>
    <xf numFmtId="3" fontId="57" fillId="34" borderId="23" xfId="0" applyNumberFormat="1" applyFont="1" applyFill="1" applyBorder="1" applyAlignment="1" applyProtection="1">
      <alignment horizontal="center" vertical="center"/>
      <protection locked="0"/>
    </xf>
    <xf numFmtId="0" fontId="72" fillId="34" borderId="11" xfId="0" applyFont="1" applyFill="1" applyBorder="1" applyAlignment="1">
      <alignment horizontal="center" vertical="center"/>
    </xf>
    <xf numFmtId="0" fontId="68" fillId="33" borderId="16" xfId="0" applyFont="1" applyFill="1" applyBorder="1" applyAlignment="1">
      <alignment horizontal="centerContinuous" vertical="center" wrapText="1"/>
    </xf>
    <xf numFmtId="0" fontId="72" fillId="34" borderId="16" xfId="0" applyFont="1" applyFill="1" applyBorder="1" applyAlignment="1">
      <alignment horizontal="centerContinuous" vertical="center" wrapText="1"/>
    </xf>
    <xf numFmtId="3" fontId="57" fillId="34" borderId="18" xfId="0" applyNumberFormat="1" applyFont="1" applyFill="1" applyBorder="1" applyAlignment="1" applyProtection="1">
      <alignment horizontal="center" vertical="center"/>
      <protection locked="0"/>
    </xf>
    <xf numFmtId="1" fontId="79" fillId="34" borderId="23" xfId="0" applyNumberFormat="1" applyFont="1" applyFill="1" applyBorder="1" applyAlignment="1" applyProtection="1">
      <alignment horizontal="center" vertical="center"/>
      <protection locked="0"/>
    </xf>
    <xf numFmtId="1" fontId="79" fillId="34" borderId="20" xfId="0" applyNumberFormat="1" applyFont="1" applyFill="1" applyBorder="1" applyAlignment="1" applyProtection="1">
      <alignment horizontal="center" vertical="center"/>
      <protection locked="0"/>
    </xf>
    <xf numFmtId="0" fontId="45" fillId="40" borderId="13" xfId="0" applyFont="1" applyFill="1" applyBorder="1" applyAlignment="1" applyProtection="1">
      <alignment horizontal="left" vertical="center"/>
      <protection locked="0"/>
    </xf>
    <xf numFmtId="1" fontId="45" fillId="40" borderId="21" xfId="0" applyNumberFormat="1" applyFont="1" applyFill="1" applyBorder="1" applyAlignment="1" applyProtection="1">
      <alignment vertical="center"/>
      <protection locked="0"/>
    </xf>
    <xf numFmtId="0" fontId="45" fillId="40" borderId="10" xfId="0" applyFont="1" applyFill="1" applyBorder="1" applyAlignment="1" applyProtection="1">
      <alignment horizontal="left" vertical="center"/>
      <protection locked="0"/>
    </xf>
    <xf numFmtId="1" fontId="45" fillId="40" borderId="22" xfId="0" applyNumberFormat="1" applyFont="1" applyFill="1" applyBorder="1" applyAlignment="1" applyProtection="1" quotePrefix="1">
      <alignment vertical="center"/>
      <protection locked="0"/>
    </xf>
    <xf numFmtId="0" fontId="0" fillId="0" borderId="0" xfId="0" applyFill="1" applyAlignment="1">
      <alignment/>
    </xf>
    <xf numFmtId="0" fontId="0" fillId="0" borderId="0" xfId="0" applyFill="1" applyAlignment="1">
      <alignment vertical="center"/>
    </xf>
    <xf numFmtId="0" fontId="79" fillId="0" borderId="0" xfId="0" applyFont="1" applyFill="1" applyAlignment="1">
      <alignment/>
    </xf>
    <xf numFmtId="0" fontId="79" fillId="0" borderId="0" xfId="0" applyFont="1" applyFill="1" applyAlignment="1">
      <alignment horizontal="center"/>
    </xf>
    <xf numFmtId="0" fontId="45" fillId="0" borderId="0" xfId="0" applyFont="1" applyFill="1" applyAlignment="1">
      <alignment/>
    </xf>
    <xf numFmtId="0" fontId="79" fillId="0" borderId="0" xfId="0" applyFont="1" applyFill="1" applyAlignment="1">
      <alignment vertical="center"/>
    </xf>
    <xf numFmtId="0" fontId="79" fillId="0" borderId="0" xfId="0" applyFont="1" applyFill="1" applyBorder="1" applyAlignment="1">
      <alignment vertical="center"/>
    </xf>
    <xf numFmtId="0" fontId="45" fillId="0" borderId="0" xfId="0" applyFont="1" applyFill="1" applyAlignment="1">
      <alignment vertical="center"/>
    </xf>
    <xf numFmtId="0" fontId="79" fillId="0" borderId="0" xfId="0" applyFont="1" applyFill="1" applyBorder="1" applyAlignment="1">
      <alignment horizontal="center" vertical="center"/>
    </xf>
    <xf numFmtId="0" fontId="45" fillId="0" borderId="0" xfId="0" applyFont="1" applyFill="1" applyAlignment="1">
      <alignment horizontal="center"/>
    </xf>
    <xf numFmtId="0" fontId="8" fillId="33" borderId="12" xfId="0" applyFont="1" applyFill="1" applyBorder="1" applyAlignment="1" quotePrefix="1">
      <alignment vertical="top"/>
    </xf>
    <xf numFmtId="0" fontId="68" fillId="33" borderId="0" xfId="0" applyFont="1" applyFill="1" applyBorder="1" applyAlignment="1">
      <alignment vertical="top"/>
    </xf>
    <xf numFmtId="3" fontId="68" fillId="39" borderId="23" xfId="0" applyNumberFormat="1" applyFont="1" applyFill="1" applyBorder="1" applyAlignment="1" applyProtection="1">
      <alignment horizontal="center" vertical="top"/>
      <protection locked="0"/>
    </xf>
    <xf numFmtId="215" fontId="68" fillId="33" borderId="73" xfId="0" applyNumberFormat="1" applyFont="1" applyFill="1" applyBorder="1" applyAlignment="1" applyProtection="1">
      <alignment horizontal="center" vertical="top"/>
      <protection locked="0"/>
    </xf>
    <xf numFmtId="0" fontId="68" fillId="33" borderId="28" xfId="0" applyFont="1" applyFill="1" applyBorder="1" applyAlignment="1">
      <alignment vertical="top"/>
    </xf>
    <xf numFmtId="3" fontId="18" fillId="33" borderId="0" xfId="0" applyNumberFormat="1" applyFont="1" applyFill="1" applyBorder="1" applyAlignment="1" quotePrefix="1">
      <alignment horizontal="center" vertical="top"/>
    </xf>
    <xf numFmtId="3" fontId="18" fillId="33" borderId="0" xfId="0" applyNumberFormat="1" applyFont="1" applyFill="1" applyBorder="1" applyAlignment="1">
      <alignment horizontal="center" vertical="top"/>
    </xf>
    <xf numFmtId="0" fontId="18" fillId="33" borderId="0" xfId="0" applyFont="1" applyFill="1" applyAlignment="1">
      <alignment vertical="top"/>
    </xf>
    <xf numFmtId="0" fontId="8" fillId="33" borderId="12" xfId="0" applyFont="1" applyFill="1" applyBorder="1" applyAlignment="1">
      <alignment vertical="top"/>
    </xf>
    <xf numFmtId="215" fontId="68" fillId="33" borderId="26" xfId="0" applyNumberFormat="1" applyFont="1" applyFill="1" applyBorder="1" applyAlignment="1" applyProtection="1">
      <alignment horizontal="center" vertical="top"/>
      <protection locked="0"/>
    </xf>
    <xf numFmtId="0" fontId="72" fillId="34" borderId="0" xfId="0" applyFont="1" applyFill="1" applyBorder="1" applyAlignment="1">
      <alignment vertical="top"/>
    </xf>
    <xf numFmtId="215" fontId="68" fillId="33" borderId="28" xfId="0" applyNumberFormat="1" applyFont="1" applyFill="1" applyBorder="1" applyAlignment="1" applyProtection="1">
      <alignment horizontal="center" vertical="top"/>
      <protection locked="0"/>
    </xf>
    <xf numFmtId="0" fontId="11" fillId="33" borderId="12" xfId="0" applyFont="1" applyFill="1" applyBorder="1" applyAlignment="1">
      <alignment vertical="top"/>
    </xf>
    <xf numFmtId="0" fontId="75" fillId="34" borderId="0" xfId="0" applyFont="1" applyFill="1" applyBorder="1" applyAlignment="1" quotePrefix="1">
      <alignment horizontal="left" vertical="center" wrapText="1"/>
    </xf>
    <xf numFmtId="0" fontId="73" fillId="34" borderId="12" xfId="0" applyFont="1" applyFill="1" applyBorder="1" applyAlignment="1">
      <alignment/>
    </xf>
    <xf numFmtId="0" fontId="75" fillId="34" borderId="0" xfId="0" applyFont="1" applyFill="1" applyBorder="1" applyAlignment="1" quotePrefix="1">
      <alignment horizontal="left" vertical="center"/>
    </xf>
    <xf numFmtId="0" fontId="72" fillId="34" borderId="19" xfId="0" applyFont="1" applyFill="1" applyBorder="1" applyAlignment="1">
      <alignment vertical="center"/>
    </xf>
    <xf numFmtId="0" fontId="73" fillId="34" borderId="18" xfId="0" applyFont="1" applyFill="1" applyBorder="1" applyAlignment="1">
      <alignment vertical="center"/>
    </xf>
    <xf numFmtId="0" fontId="81" fillId="34" borderId="18" xfId="0" applyFont="1" applyFill="1" applyBorder="1" applyAlignment="1">
      <alignment vertical="center"/>
    </xf>
    <xf numFmtId="0" fontId="73" fillId="34" borderId="23" xfId="0" applyFont="1" applyFill="1" applyBorder="1" applyAlignment="1">
      <alignment vertical="center"/>
    </xf>
    <xf numFmtId="0" fontId="81" fillId="34" borderId="23" xfId="0" applyFont="1" applyFill="1" applyBorder="1" applyAlignment="1">
      <alignment vertical="center"/>
    </xf>
    <xf numFmtId="0" fontId="73" fillId="34" borderId="20" xfId="0" applyFont="1" applyFill="1" applyBorder="1" applyAlignment="1">
      <alignment vertical="center"/>
    </xf>
    <xf numFmtId="0" fontId="81" fillId="34" borderId="20" xfId="0" applyFont="1" applyFill="1" applyBorder="1" applyAlignment="1">
      <alignment vertical="center"/>
    </xf>
    <xf numFmtId="0" fontId="72" fillId="34" borderId="15" xfId="0" applyFont="1" applyFill="1" applyBorder="1" applyAlignment="1">
      <alignment horizontal="centerContinuous" vertical="top" wrapText="1"/>
    </xf>
    <xf numFmtId="0" fontId="80" fillId="34" borderId="18" xfId="0" applyFont="1" applyFill="1" applyBorder="1" applyAlignment="1">
      <alignment vertical="center"/>
    </xf>
    <xf numFmtId="0" fontId="80" fillId="34" borderId="23" xfId="0" applyFont="1" applyFill="1" applyBorder="1" applyAlignment="1">
      <alignment vertical="center"/>
    </xf>
    <xf numFmtId="0" fontId="80" fillId="34" borderId="20" xfId="0" applyFont="1" applyFill="1" applyBorder="1" applyAlignment="1">
      <alignment vertical="center"/>
    </xf>
    <xf numFmtId="0" fontId="73" fillId="34" borderId="13" xfId="0" applyFont="1" applyFill="1" applyBorder="1" applyAlignment="1">
      <alignment horizontal="centerContinuous" vertical="center" wrapText="1"/>
    </xf>
    <xf numFmtId="0" fontId="75" fillId="34" borderId="17" xfId="0" applyFont="1" applyFill="1" applyBorder="1" applyAlignment="1">
      <alignment horizontal="centerContinuous" wrapText="1"/>
    </xf>
    <xf numFmtId="0" fontId="73" fillId="34" borderId="10" xfId="0" applyFont="1" applyFill="1" applyBorder="1" applyAlignment="1">
      <alignment horizontal="centerContinuous" vertical="center" wrapText="1"/>
    </xf>
    <xf numFmtId="0" fontId="72" fillId="34" borderId="19" xfId="0" applyFont="1" applyFill="1" applyBorder="1" applyAlignment="1">
      <alignment horizontal="centerContinuous" vertical="center" wrapText="1"/>
    </xf>
    <xf numFmtId="0" fontId="82" fillId="34" borderId="14" xfId="0" applyFont="1" applyFill="1" applyBorder="1" applyAlignment="1">
      <alignment horizontal="centerContinuous" vertical="center"/>
    </xf>
    <xf numFmtId="0" fontId="73" fillId="34" borderId="15" xfId="0" applyFont="1" applyFill="1" applyBorder="1" applyAlignment="1">
      <alignment horizontal="centerContinuous" vertical="center"/>
    </xf>
    <xf numFmtId="0" fontId="82" fillId="34" borderId="15" xfId="0" applyFont="1" applyFill="1" applyBorder="1" applyAlignment="1">
      <alignment horizontal="centerContinuous" vertical="center"/>
    </xf>
    <xf numFmtId="0" fontId="73" fillId="34" borderId="16" xfId="0" applyFont="1" applyFill="1" applyBorder="1" applyAlignment="1">
      <alignment horizontal="centerContinuous" vertical="center"/>
    </xf>
    <xf numFmtId="0" fontId="82" fillId="34" borderId="17" xfId="0" applyFont="1" applyFill="1" applyBorder="1" applyAlignment="1">
      <alignment horizontal="centerContinuous" wrapText="1"/>
    </xf>
    <xf numFmtId="0" fontId="82" fillId="34" borderId="18" xfId="0" applyFont="1" applyFill="1" applyBorder="1" applyAlignment="1">
      <alignment horizontal="center" wrapText="1"/>
    </xf>
    <xf numFmtId="0" fontId="82" fillId="34" borderId="13" xfId="0" applyFont="1" applyFill="1" applyBorder="1" applyAlignment="1">
      <alignment horizontal="center" wrapText="1"/>
    </xf>
    <xf numFmtId="0" fontId="82" fillId="34" borderId="11" xfId="0" applyFont="1" applyFill="1" applyBorder="1" applyAlignment="1">
      <alignment horizontal="center" vertical="center"/>
    </xf>
    <xf numFmtId="0" fontId="82" fillId="34" borderId="19" xfId="0" applyFont="1" applyFill="1" applyBorder="1" applyAlignment="1">
      <alignment horizontal="centerContinuous" vertical="top" wrapText="1"/>
    </xf>
    <xf numFmtId="0" fontId="82" fillId="34" borderId="20" xfId="0" applyFont="1" applyFill="1" applyBorder="1" applyAlignment="1">
      <alignment horizontal="centerContinuous" vertical="top" wrapText="1"/>
    </xf>
    <xf numFmtId="0" fontId="82" fillId="34" borderId="10" xfId="0" applyFont="1" applyFill="1" applyBorder="1" applyAlignment="1">
      <alignment horizontal="centerContinuous" vertical="top" wrapText="1"/>
    </xf>
    <xf numFmtId="0" fontId="8" fillId="34" borderId="12" xfId="0" applyFont="1" applyFill="1" applyBorder="1" applyAlignment="1" applyProtection="1">
      <alignment horizontal="center" vertical="center"/>
      <protection locked="0"/>
    </xf>
    <xf numFmtId="3" fontId="18" fillId="34" borderId="73" xfId="0" applyNumberFormat="1" applyFont="1" applyFill="1" applyBorder="1" applyAlignment="1" applyProtection="1">
      <alignment horizontal="center" vertical="center"/>
      <protection locked="0"/>
    </xf>
    <xf numFmtId="3" fontId="8" fillId="34" borderId="12" xfId="0" applyNumberFormat="1" applyFont="1" applyFill="1" applyBorder="1" applyAlignment="1" applyProtection="1">
      <alignment horizontal="center" vertical="center"/>
      <protection locked="0"/>
    </xf>
    <xf numFmtId="3" fontId="18" fillId="34" borderId="12" xfId="0" applyNumberFormat="1" applyFont="1" applyFill="1" applyBorder="1" applyAlignment="1" applyProtection="1">
      <alignment horizontal="center" vertical="center"/>
      <protection locked="0"/>
    </xf>
    <xf numFmtId="3" fontId="18" fillId="34" borderId="75" xfId="0" applyNumberFormat="1"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1" fontId="79" fillId="34" borderId="18" xfId="0" applyNumberFormat="1" applyFont="1" applyFill="1" applyBorder="1" applyAlignment="1" applyProtection="1">
      <alignment horizontal="center" vertical="center"/>
      <protection locked="0"/>
    </xf>
    <xf numFmtId="3" fontId="84" fillId="34" borderId="26" xfId="0" applyNumberFormat="1" applyFont="1" applyFill="1" applyBorder="1" applyAlignment="1" applyProtection="1">
      <alignment horizontal="center" vertical="center"/>
      <protection locked="0"/>
    </xf>
    <xf numFmtId="215" fontId="80" fillId="34" borderId="26" xfId="0" applyNumberFormat="1" applyFont="1" applyFill="1" applyBorder="1" applyAlignment="1" applyProtection="1">
      <alignment horizontal="center" vertical="center"/>
      <protection locked="0"/>
    </xf>
    <xf numFmtId="3" fontId="80" fillId="34" borderId="23" xfId="0" applyNumberFormat="1" applyFont="1" applyFill="1" applyBorder="1" applyAlignment="1" applyProtection="1">
      <alignment horizontal="center" vertical="center"/>
      <protection locked="0"/>
    </xf>
    <xf numFmtId="3" fontId="84" fillId="34" borderId="59" xfId="0" applyNumberFormat="1" applyFont="1" applyFill="1" applyBorder="1" applyAlignment="1" applyProtection="1">
      <alignment horizontal="center" vertical="center"/>
      <protection locked="0"/>
    </xf>
    <xf numFmtId="0" fontId="73" fillId="34" borderId="23" xfId="0" applyFont="1" applyFill="1" applyBorder="1" applyAlignment="1" applyProtection="1">
      <alignment horizontal="center"/>
      <protection locked="0"/>
    </xf>
    <xf numFmtId="3" fontId="80" fillId="41" borderId="23" xfId="0" applyNumberFormat="1" applyFont="1" applyFill="1" applyBorder="1" applyAlignment="1" applyProtection="1">
      <alignment horizontal="center" vertical="center"/>
      <protection locked="0"/>
    </xf>
    <xf numFmtId="3" fontId="73" fillId="34" borderId="23" xfId="0" applyNumberFormat="1" applyFont="1" applyFill="1" applyBorder="1" applyAlignment="1" applyProtection="1">
      <alignment horizontal="center"/>
      <protection locked="0"/>
    </xf>
    <xf numFmtId="1" fontId="79" fillId="34" borderId="12" xfId="0" applyNumberFormat="1" applyFont="1" applyFill="1" applyBorder="1" applyAlignment="1" applyProtection="1">
      <alignment horizontal="center" vertical="center"/>
      <protection locked="0"/>
    </xf>
    <xf numFmtId="3" fontId="18" fillId="34" borderId="20" xfId="0" applyNumberFormat="1" applyFont="1" applyFill="1" applyBorder="1" applyAlignment="1" applyProtection="1">
      <alignment horizontal="center" vertical="center"/>
      <protection locked="0"/>
    </xf>
    <xf numFmtId="0" fontId="72" fillId="34" borderId="17" xfId="0" applyFont="1" applyFill="1" applyBorder="1" applyAlignment="1">
      <alignment horizontal="centerContinuous" vertical="center" wrapText="1"/>
    </xf>
    <xf numFmtId="0" fontId="75" fillId="34" borderId="14" xfId="0" applyFont="1" applyFill="1" applyBorder="1" applyAlignment="1">
      <alignment horizontal="centerContinuous" vertical="center"/>
    </xf>
    <xf numFmtId="0" fontId="72" fillId="34" borderId="17" xfId="0" applyFont="1" applyFill="1" applyBorder="1" applyAlignment="1">
      <alignment horizontal="centerContinuous" vertical="center"/>
    </xf>
    <xf numFmtId="0" fontId="72" fillId="34" borderId="16" xfId="0" applyFont="1" applyFill="1" applyBorder="1" applyAlignment="1">
      <alignment horizontal="centerContinuous" vertical="center"/>
    </xf>
    <xf numFmtId="0" fontId="75" fillId="34" borderId="15" xfId="0" applyFont="1" applyFill="1" applyBorder="1" applyAlignment="1">
      <alignment horizontal="centerContinuous" vertical="center"/>
    </xf>
    <xf numFmtId="0" fontId="72" fillId="34" borderId="15" xfId="0" applyFont="1" applyFill="1" applyBorder="1" applyAlignment="1">
      <alignment horizontal="centerContinuous" vertical="center"/>
    </xf>
    <xf numFmtId="0" fontId="72" fillId="34" borderId="19" xfId="0" applyFont="1" applyFill="1" applyBorder="1" applyAlignment="1">
      <alignment horizontal="centerContinuous" vertical="top" wrapText="1"/>
    </xf>
    <xf numFmtId="0" fontId="75" fillId="34" borderId="11" xfId="0" applyFont="1" applyFill="1" applyBorder="1" applyAlignment="1">
      <alignment horizontal="centerContinuous" vertical="center" wrapText="1"/>
    </xf>
    <xf numFmtId="0" fontId="75" fillId="34" borderId="16" xfId="0" applyFont="1" applyFill="1" applyBorder="1" applyAlignment="1">
      <alignment horizontal="centerContinuous" vertical="center" wrapText="1"/>
    </xf>
    <xf numFmtId="0" fontId="75" fillId="34" borderId="14" xfId="0" applyFont="1" applyFill="1" applyBorder="1" applyAlignment="1">
      <alignment horizontal="centerContinuous" vertical="center" wrapText="1"/>
    </xf>
    <xf numFmtId="0" fontId="73" fillId="34" borderId="12" xfId="0" applyFont="1" applyFill="1" applyBorder="1" applyAlignment="1" quotePrefix="1">
      <alignment/>
    </xf>
    <xf numFmtId="0" fontId="75" fillId="34" borderId="0" xfId="0" applyFont="1" applyFill="1" applyBorder="1" applyAlignment="1" quotePrefix="1">
      <alignment horizontal="left"/>
    </xf>
    <xf numFmtId="0" fontId="5" fillId="0" borderId="0" xfId="62" applyFont="1" applyFill="1">
      <alignment/>
      <protection/>
    </xf>
    <xf numFmtId="0" fontId="53" fillId="0" borderId="0" xfId="62" applyFont="1" applyFill="1" applyAlignment="1">
      <alignment vertical="center"/>
      <protection/>
    </xf>
    <xf numFmtId="0" fontId="68" fillId="0" borderId="21" xfId="0" applyFont="1" applyFill="1" applyBorder="1" applyAlignment="1">
      <alignment horizontal="centerContinuous" vertical="center"/>
    </xf>
    <xf numFmtId="0" fontId="67" fillId="0" borderId="16" xfId="0" applyFont="1" applyFill="1" applyBorder="1" applyAlignment="1">
      <alignment horizontal="centerContinuous" vertical="center" wrapText="1"/>
    </xf>
    <xf numFmtId="215" fontId="68" fillId="0" borderId="28" xfId="0" applyNumberFormat="1" applyFont="1" applyFill="1" applyBorder="1" applyAlignment="1" applyProtection="1">
      <alignment horizontal="center" vertical="center"/>
      <protection locked="0"/>
    </xf>
    <xf numFmtId="215" fontId="68" fillId="0" borderId="28" xfId="0" applyNumberFormat="1" applyFont="1" applyFill="1" applyBorder="1" applyAlignment="1" applyProtection="1">
      <alignment horizontal="center"/>
      <protection locked="0"/>
    </xf>
    <xf numFmtId="215" fontId="68" fillId="0" borderId="22" xfId="0" applyNumberFormat="1" applyFont="1" applyFill="1" applyBorder="1" applyAlignment="1" applyProtection="1">
      <alignment horizontal="center" vertical="center"/>
      <protection locked="0"/>
    </xf>
    <xf numFmtId="215" fontId="18" fillId="0" borderId="0" xfId="0" applyNumberFormat="1" applyFont="1" applyFill="1" applyBorder="1" applyAlignment="1" applyProtection="1">
      <alignment horizontal="center"/>
      <protection locked="0"/>
    </xf>
    <xf numFmtId="3" fontId="58" fillId="0" borderId="0" xfId="0" applyNumberFormat="1" applyFont="1" applyFill="1" applyBorder="1" applyAlignment="1" applyProtection="1">
      <alignment horizontal="center" vertical="center"/>
      <protection locked="0"/>
    </xf>
    <xf numFmtId="0" fontId="5" fillId="0" borderId="0" xfId="62" applyFont="1" applyFill="1" applyBorder="1">
      <alignment/>
      <protection/>
    </xf>
    <xf numFmtId="0" fontId="53" fillId="0" borderId="0" xfId="62" applyFont="1" applyFill="1" applyBorder="1" applyAlignment="1">
      <alignment vertical="center"/>
      <protection/>
    </xf>
    <xf numFmtId="0" fontId="8"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215" fontId="18" fillId="34" borderId="73" xfId="0" applyNumberFormat="1" applyFont="1" applyFill="1" applyBorder="1" applyAlignment="1" applyProtection="1">
      <alignment horizontal="center"/>
      <protection locked="0"/>
    </xf>
    <xf numFmtId="3" fontId="18" fillId="34" borderId="46" xfId="0" applyNumberFormat="1" applyFont="1" applyFill="1" applyBorder="1" applyAlignment="1" applyProtection="1">
      <alignment horizontal="center" vertical="center"/>
      <protection locked="0"/>
    </xf>
    <xf numFmtId="1" fontId="79" fillId="34" borderId="28" xfId="0" applyNumberFormat="1" applyFont="1" applyFill="1" applyBorder="1" applyAlignment="1" applyProtection="1">
      <alignment horizontal="center" vertical="center"/>
      <protection locked="0"/>
    </xf>
    <xf numFmtId="215" fontId="18" fillId="34" borderId="54" xfId="0" applyNumberFormat="1" applyFont="1" applyFill="1" applyBorder="1" applyAlignment="1" applyProtection="1">
      <alignment horizontal="center"/>
      <protection locked="0"/>
    </xf>
    <xf numFmtId="3" fontId="18" fillId="34" borderId="54" xfId="0" applyNumberFormat="1" applyFont="1" applyFill="1" applyBorder="1" applyAlignment="1" applyProtection="1">
      <alignment horizontal="center" vertical="center"/>
      <protection locked="0"/>
    </xf>
    <xf numFmtId="3" fontId="18" fillId="34" borderId="63" xfId="0" applyNumberFormat="1" applyFont="1" applyFill="1" applyBorder="1" applyAlignment="1" applyProtection="1">
      <alignment horizontal="center" vertical="center"/>
      <protection locked="0"/>
    </xf>
    <xf numFmtId="0" fontId="18" fillId="0" borderId="0" xfId="0" applyFont="1" applyFill="1" applyAlignment="1">
      <alignment vertical="center"/>
    </xf>
    <xf numFmtId="0" fontId="18" fillId="0" borderId="0" xfId="0" applyFont="1" applyFill="1" applyAlignment="1">
      <alignment/>
    </xf>
    <xf numFmtId="0" fontId="80" fillId="0" borderId="0" xfId="0" applyFont="1" applyFill="1" applyAlignment="1">
      <alignment vertical="center"/>
    </xf>
    <xf numFmtId="0" fontId="80" fillId="0" borderId="0" xfId="0" applyFont="1" applyFill="1" applyAlignment="1">
      <alignment/>
    </xf>
    <xf numFmtId="0" fontId="80" fillId="0" borderId="0" xfId="0" applyFont="1" applyFill="1" applyBorder="1" applyAlignment="1">
      <alignment vertical="center"/>
    </xf>
    <xf numFmtId="1" fontId="79" fillId="34" borderId="22" xfId="0" applyNumberFormat="1" applyFont="1" applyFill="1" applyBorder="1" applyAlignment="1" applyProtection="1">
      <alignment horizontal="center" vertical="center"/>
      <protection locked="0"/>
    </xf>
    <xf numFmtId="1" fontId="79" fillId="34" borderId="10" xfId="0" applyNumberFormat="1" applyFont="1" applyFill="1" applyBorder="1" applyAlignment="1" applyProtection="1">
      <alignment horizontal="center" vertical="center"/>
      <protection locked="0"/>
    </xf>
    <xf numFmtId="3" fontId="68" fillId="41" borderId="23" xfId="0" applyNumberFormat="1" applyFont="1" applyFill="1" applyBorder="1" applyAlignment="1" applyProtection="1">
      <alignment horizontal="center" vertical="center"/>
      <protection locked="0"/>
    </xf>
    <xf numFmtId="3" fontId="68" fillId="41" borderId="28" xfId="0" applyNumberFormat="1" applyFont="1" applyFill="1" applyBorder="1" applyAlignment="1" applyProtection="1">
      <alignment horizontal="center" vertical="center"/>
      <protection locked="0"/>
    </xf>
    <xf numFmtId="3" fontId="68" fillId="41" borderId="12" xfId="0" applyNumberFormat="1" applyFont="1" applyFill="1" applyBorder="1" applyAlignment="1" applyProtection="1">
      <alignment horizontal="center" vertical="center"/>
      <protection locked="0"/>
    </xf>
    <xf numFmtId="0" fontId="18" fillId="0" borderId="0" xfId="0" applyFont="1" applyFill="1" applyBorder="1" applyAlignment="1">
      <alignment/>
    </xf>
    <xf numFmtId="3" fontId="80" fillId="34" borderId="18" xfId="0" applyNumberFormat="1" applyFont="1" applyFill="1" applyBorder="1" applyAlignment="1" applyProtection="1">
      <alignment horizontal="center" vertical="center"/>
      <protection locked="0"/>
    </xf>
    <xf numFmtId="215" fontId="80" fillId="34" borderId="23" xfId="0" applyNumberFormat="1" applyFont="1" applyFill="1" applyBorder="1" applyAlignment="1" applyProtection="1">
      <alignment horizontal="center"/>
      <protection locked="0"/>
    </xf>
    <xf numFmtId="3" fontId="84" fillId="34" borderId="23" xfId="0" applyNumberFormat="1" applyFont="1" applyFill="1" applyBorder="1" applyAlignment="1" applyProtection="1">
      <alignment horizontal="center" vertical="center"/>
      <protection locked="0"/>
    </xf>
    <xf numFmtId="0" fontId="28" fillId="33" borderId="11" xfId="59" applyFont="1" applyFill="1" applyBorder="1" applyAlignment="1">
      <alignment horizontal="center" vertical="center" wrapText="1"/>
      <protection/>
    </xf>
    <xf numFmtId="0" fontId="86" fillId="0" borderId="0" xfId="62" applyFont="1" applyFill="1">
      <alignment/>
      <protection/>
    </xf>
    <xf numFmtId="0" fontId="87" fillId="0" borderId="0" xfId="62" applyFont="1" applyFill="1">
      <alignment/>
      <protection/>
    </xf>
    <xf numFmtId="0" fontId="72" fillId="34" borderId="14" xfId="62" applyFont="1" applyFill="1" applyBorder="1">
      <alignment/>
      <protection/>
    </xf>
    <xf numFmtId="0" fontId="72" fillId="34" borderId="15" xfId="62" applyFont="1" applyFill="1" applyBorder="1">
      <alignment/>
      <protection/>
    </xf>
    <xf numFmtId="0" fontId="75" fillId="34" borderId="15" xfId="62" applyFont="1" applyFill="1" applyBorder="1" applyAlignment="1">
      <alignment horizontal="center" vertical="center"/>
      <protection/>
    </xf>
    <xf numFmtId="0" fontId="72" fillId="34" borderId="15" xfId="62" applyFont="1" applyFill="1" applyBorder="1" applyAlignment="1">
      <alignment horizontal="center" vertical="center"/>
      <protection/>
    </xf>
    <xf numFmtId="0" fontId="72" fillId="34" borderId="16" xfId="62" applyFont="1" applyFill="1" applyBorder="1" applyAlignment="1">
      <alignment horizontal="center" vertical="center"/>
      <protection/>
    </xf>
    <xf numFmtId="0" fontId="73" fillId="34" borderId="12" xfId="62" applyFont="1" applyFill="1" applyBorder="1" applyAlignment="1">
      <alignment horizontal="center" vertical="center"/>
      <protection/>
    </xf>
    <xf numFmtId="0" fontId="88" fillId="34" borderId="12" xfId="62" applyFont="1" applyFill="1" applyBorder="1" applyAlignment="1" quotePrefix="1">
      <alignment/>
      <protection/>
    </xf>
    <xf numFmtId="0" fontId="72" fillId="34" borderId="28" xfId="0" applyFont="1" applyFill="1" applyBorder="1" applyAlignment="1" quotePrefix="1">
      <alignment vertical="center"/>
    </xf>
    <xf numFmtId="0" fontId="72" fillId="34" borderId="28" xfId="0" applyFont="1" applyFill="1" applyBorder="1" applyAlignment="1" quotePrefix="1">
      <alignment vertical="center" wrapText="1"/>
    </xf>
    <xf numFmtId="0" fontId="89" fillId="34" borderId="12" xfId="62" applyFont="1" applyFill="1" applyBorder="1" applyAlignment="1">
      <alignment vertical="center"/>
      <protection/>
    </xf>
    <xf numFmtId="0" fontId="88" fillId="34" borderId="12" xfId="62" applyFont="1" applyFill="1" applyBorder="1" applyAlignment="1">
      <alignment vertical="center"/>
      <protection/>
    </xf>
    <xf numFmtId="0" fontId="90" fillId="34" borderId="12" xfId="62" applyFont="1" applyFill="1" applyBorder="1" applyAlignment="1">
      <alignment vertical="center"/>
      <protection/>
    </xf>
    <xf numFmtId="0" fontId="88" fillId="34" borderId="13" xfId="62" applyFont="1" applyFill="1" applyBorder="1" applyAlignment="1" quotePrefix="1">
      <alignment/>
      <protection/>
    </xf>
    <xf numFmtId="0" fontId="75" fillId="34" borderId="21" xfId="62" applyFont="1" applyFill="1" applyBorder="1" applyAlignment="1">
      <alignment/>
      <protection/>
    </xf>
    <xf numFmtId="0" fontId="72" fillId="34" borderId="28" xfId="0" applyFont="1" applyFill="1" applyBorder="1" applyAlignment="1" quotePrefix="1">
      <alignment horizontal="left" vertical="center"/>
    </xf>
    <xf numFmtId="0" fontId="75" fillId="34" borderId="28" xfId="62" applyFont="1" applyFill="1" applyBorder="1" applyAlignment="1">
      <alignment/>
      <protection/>
    </xf>
    <xf numFmtId="0" fontId="90" fillId="34" borderId="10" xfId="62" applyFont="1" applyFill="1" applyBorder="1" applyAlignment="1">
      <alignment vertical="top"/>
      <protection/>
    </xf>
    <xf numFmtId="0" fontId="72" fillId="34" borderId="22" xfId="0" applyFont="1" applyFill="1" applyBorder="1" applyAlignment="1" quotePrefix="1">
      <alignment horizontal="left" vertical="top"/>
    </xf>
    <xf numFmtId="0" fontId="68" fillId="33" borderId="22" xfId="62" applyFont="1" applyFill="1" applyBorder="1">
      <alignment/>
      <protection/>
    </xf>
    <xf numFmtId="215" fontId="68" fillId="33" borderId="10" xfId="44" applyNumberFormat="1" applyFont="1" applyFill="1" applyBorder="1" applyAlignment="1" applyProtection="1">
      <alignment horizontal="center" vertical="top"/>
      <protection locked="0"/>
    </xf>
    <xf numFmtId="215" fontId="68" fillId="33" borderId="23" xfId="44" applyNumberFormat="1" applyFont="1" applyFill="1" applyBorder="1" applyAlignment="1" applyProtection="1">
      <alignment horizontal="center" vertical="center"/>
      <protection locked="0"/>
    </xf>
    <xf numFmtId="215" fontId="68" fillId="33" borderId="12" xfId="44" applyNumberFormat="1" applyFont="1" applyFill="1" applyBorder="1" applyAlignment="1" applyProtection="1">
      <alignment horizontal="center" vertical="center"/>
      <protection locked="0"/>
    </xf>
    <xf numFmtId="0" fontId="68" fillId="33" borderId="28" xfId="62" applyFont="1" applyFill="1" applyBorder="1" applyAlignment="1">
      <alignment vertical="center"/>
      <protection/>
    </xf>
    <xf numFmtId="0" fontId="75" fillId="0" borderId="0" xfId="62" applyFont="1" applyFill="1" applyBorder="1" applyAlignment="1">
      <alignment vertical="center"/>
      <protection/>
    </xf>
    <xf numFmtId="0" fontId="75" fillId="0" borderId="0" xfId="62" applyFont="1" applyFill="1" applyBorder="1" applyAlignment="1">
      <alignment vertical="center" wrapText="1"/>
      <protection/>
    </xf>
    <xf numFmtId="0" fontId="87" fillId="0" borderId="0" xfId="62" applyFont="1" applyFill="1" applyBorder="1">
      <alignment/>
      <protection/>
    </xf>
    <xf numFmtId="0" fontId="87" fillId="34" borderId="23" xfId="62" applyFont="1" applyFill="1" applyBorder="1">
      <alignment/>
      <protection/>
    </xf>
    <xf numFmtId="0" fontId="87" fillId="34" borderId="20" xfId="62" applyFont="1" applyFill="1" applyBorder="1">
      <alignment/>
      <protection/>
    </xf>
    <xf numFmtId="0" fontId="51" fillId="33" borderId="11" xfId="0" applyFont="1" applyFill="1" applyBorder="1" applyAlignment="1">
      <alignment horizontal="center" vertical="center"/>
    </xf>
    <xf numFmtId="0" fontId="51" fillId="33" borderId="11" xfId="0" applyFont="1" applyFill="1" applyBorder="1" applyAlignment="1" quotePrefix="1">
      <alignment horizontal="center" vertical="center"/>
    </xf>
    <xf numFmtId="0" fontId="28" fillId="33" borderId="0" xfId="0" applyFont="1" applyFill="1" applyBorder="1" applyAlignment="1">
      <alignment horizontal="left"/>
    </xf>
    <xf numFmtId="0" fontId="91" fillId="0" borderId="0" xfId="0" applyFont="1" applyFill="1" applyBorder="1" applyAlignment="1" quotePrefix="1">
      <alignment vertical="center"/>
    </xf>
    <xf numFmtId="215" fontId="68" fillId="33" borderId="13" xfId="44" applyNumberFormat="1" applyFont="1" applyFill="1" applyBorder="1" applyAlignment="1" applyProtection="1">
      <alignment horizontal="center"/>
      <protection locked="0"/>
    </xf>
    <xf numFmtId="1" fontId="45" fillId="40" borderId="21" xfId="0" applyNumberFormat="1" applyFont="1" applyFill="1" applyBorder="1" applyAlignment="1" applyProtection="1" quotePrefix="1">
      <alignment vertical="center"/>
      <protection locked="0"/>
    </xf>
    <xf numFmtId="0" fontId="28" fillId="33" borderId="17" xfId="60" applyFill="1" applyBorder="1">
      <alignment/>
      <protection/>
    </xf>
    <xf numFmtId="0" fontId="28" fillId="33" borderId="21" xfId="60" applyFill="1" applyBorder="1">
      <alignment/>
      <protection/>
    </xf>
    <xf numFmtId="0" fontId="1" fillId="33" borderId="12" xfId="60" applyFont="1" applyFill="1" applyBorder="1" applyAlignment="1">
      <alignment horizontal="center"/>
      <protection/>
    </xf>
    <xf numFmtId="0" fontId="28" fillId="33" borderId="28" xfId="60" applyFill="1" applyBorder="1">
      <alignment/>
      <protection/>
    </xf>
    <xf numFmtId="0" fontId="28" fillId="33" borderId="12" xfId="60" applyFill="1" applyBorder="1">
      <alignment/>
      <protection/>
    </xf>
    <xf numFmtId="0" fontId="28" fillId="33" borderId="10" xfId="60" applyFill="1" applyBorder="1">
      <alignment/>
      <protection/>
    </xf>
    <xf numFmtId="0" fontId="28" fillId="33" borderId="22" xfId="60" applyFill="1" applyBorder="1">
      <alignment/>
      <protection/>
    </xf>
    <xf numFmtId="0" fontId="1" fillId="33" borderId="0" xfId="60" applyFont="1" applyFill="1" applyBorder="1" applyAlignment="1" quotePrefix="1">
      <alignment horizontal="left"/>
      <protection/>
    </xf>
    <xf numFmtId="0" fontId="60" fillId="33" borderId="0" xfId="0" applyFont="1" applyFill="1" applyBorder="1" applyAlignment="1" quotePrefix="1">
      <alignment/>
    </xf>
    <xf numFmtId="0" fontId="91" fillId="33" borderId="0"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0" xfId="0" applyFont="1" applyFill="1" applyBorder="1" applyAlignment="1">
      <alignment horizontal="right" vertical="center"/>
    </xf>
    <xf numFmtId="0" fontId="32" fillId="0" borderId="13" xfId="0" applyFont="1" applyBorder="1" applyAlignment="1">
      <alignment/>
    </xf>
    <xf numFmtId="0" fontId="72" fillId="34" borderId="15" xfId="0" applyFont="1" applyFill="1" applyBorder="1" applyAlignment="1" quotePrefix="1">
      <alignment horizontal="left" vertical="center"/>
    </xf>
    <xf numFmtId="1" fontId="79" fillId="34" borderId="76" xfId="0" applyNumberFormat="1" applyFont="1" applyFill="1" applyBorder="1" applyAlignment="1" applyProtection="1">
      <alignment horizontal="center" vertical="center"/>
      <protection locked="0"/>
    </xf>
    <xf numFmtId="1" fontId="79" fillId="34" borderId="11" xfId="0" applyNumberFormat="1" applyFont="1" applyFill="1" applyBorder="1" applyAlignment="1" applyProtection="1">
      <alignment horizontal="center" vertical="center"/>
      <protection locked="0"/>
    </xf>
    <xf numFmtId="0" fontId="0" fillId="34" borderId="14" xfId="0" applyFill="1" applyBorder="1" applyAlignment="1">
      <alignment/>
    </xf>
    <xf numFmtId="0" fontId="28" fillId="33" borderId="13" xfId="60" applyFill="1" applyBorder="1">
      <alignment/>
      <protection/>
    </xf>
    <xf numFmtId="0" fontId="61" fillId="42" borderId="16" xfId="0" applyFont="1" applyFill="1" applyBorder="1" applyAlignment="1">
      <alignment vertical="center"/>
    </xf>
    <xf numFmtId="0" fontId="68" fillId="34" borderId="16" xfId="0" applyFont="1" applyFill="1" applyBorder="1" applyAlignment="1" applyProtection="1">
      <alignment vertical="center"/>
      <protection locked="0"/>
    </xf>
    <xf numFmtId="0" fontId="79" fillId="34" borderId="13" xfId="0" applyFont="1" applyFill="1" applyBorder="1" applyAlignment="1">
      <alignment horizontal="center" vertical="center"/>
    </xf>
    <xf numFmtId="0" fontId="79" fillId="34" borderId="18" xfId="0" applyFont="1" applyFill="1" applyBorder="1" applyAlignment="1">
      <alignment horizontal="center" vertical="center" wrapText="1"/>
    </xf>
    <xf numFmtId="0" fontId="79" fillId="34" borderId="18" xfId="0" applyFont="1" applyFill="1" applyBorder="1" applyAlignment="1">
      <alignment horizontal="center" vertical="center"/>
    </xf>
    <xf numFmtId="3" fontId="79" fillId="34" borderId="18" xfId="0" applyNumberFormat="1" applyFont="1" applyFill="1" applyBorder="1" applyAlignment="1">
      <alignment horizontal="center" vertical="center"/>
    </xf>
    <xf numFmtId="0" fontId="79" fillId="34" borderId="23" xfId="0" applyFont="1" applyFill="1" applyBorder="1" applyAlignment="1">
      <alignment horizontal="center" vertical="center"/>
    </xf>
    <xf numFmtId="3" fontId="79" fillId="34" borderId="23" xfId="0" applyNumberFormat="1" applyFont="1" applyFill="1" applyBorder="1" applyAlignment="1">
      <alignment horizontal="center" vertical="center"/>
    </xf>
    <xf numFmtId="0" fontId="79" fillId="34" borderId="20" xfId="0" applyFont="1" applyFill="1" applyBorder="1" applyAlignment="1">
      <alignment horizontal="center" vertical="center"/>
    </xf>
    <xf numFmtId="3" fontId="79" fillId="34" borderId="20" xfId="0" applyNumberFormat="1" applyFont="1" applyFill="1" applyBorder="1" applyAlignment="1">
      <alignment horizontal="center" vertical="center"/>
    </xf>
    <xf numFmtId="0" fontId="32" fillId="33" borderId="0" xfId="61" applyFont="1" applyFill="1" applyBorder="1" applyAlignment="1" quotePrefix="1">
      <alignment horizontal="left" vertical="center"/>
      <protection/>
    </xf>
    <xf numFmtId="0" fontId="31" fillId="33" borderId="0" xfId="59" applyFont="1" applyFill="1" applyBorder="1">
      <alignment/>
      <protection/>
    </xf>
    <xf numFmtId="0" fontId="51" fillId="33" borderId="0" xfId="61" applyFont="1" applyFill="1" applyBorder="1" applyAlignment="1" quotePrefix="1">
      <alignment horizontal="left" vertical="center"/>
      <protection/>
    </xf>
    <xf numFmtId="0" fontId="52" fillId="33" borderId="0" xfId="61" applyFont="1" applyFill="1" applyBorder="1" applyAlignment="1" quotePrefix="1">
      <alignment horizontal="left" vertical="center"/>
      <protection/>
    </xf>
    <xf numFmtId="0" fontId="32" fillId="33" borderId="0" xfId="59" applyFont="1" applyFill="1" applyBorder="1" applyAlignment="1">
      <alignment/>
      <protection/>
    </xf>
    <xf numFmtId="3" fontId="8" fillId="33" borderId="77" xfId="59" applyNumberFormat="1" applyFont="1" applyFill="1" applyBorder="1" applyAlignment="1" applyProtection="1">
      <alignment horizontal="center"/>
      <protection locked="0"/>
    </xf>
    <xf numFmtId="0" fontId="28" fillId="33" borderId="0" xfId="61" applyFill="1" applyAlignment="1">
      <alignment/>
      <protection/>
    </xf>
    <xf numFmtId="0" fontId="65" fillId="33" borderId="0" xfId="59" applyFont="1" applyFill="1" applyAlignment="1" quotePrefix="1">
      <alignment horizontal="left"/>
      <protection/>
    </xf>
    <xf numFmtId="0" fontId="28" fillId="33" borderId="0" xfId="61" applyFont="1" applyFill="1" applyAlignment="1">
      <alignment/>
      <protection/>
    </xf>
    <xf numFmtId="3" fontId="8" fillId="33" borderId="78" xfId="59" applyNumberFormat="1" applyFont="1" applyFill="1" applyBorder="1" applyAlignment="1" applyProtection="1">
      <alignment horizontal="center"/>
      <protection locked="0"/>
    </xf>
    <xf numFmtId="0" fontId="65" fillId="33" borderId="0" xfId="61" applyFont="1" applyFill="1" applyAlignment="1" quotePrefix="1">
      <alignment horizontal="left"/>
      <protection/>
    </xf>
    <xf numFmtId="3" fontId="8" fillId="33" borderId="79" xfId="59" applyNumberFormat="1" applyFont="1" applyFill="1" applyBorder="1" applyAlignment="1" applyProtection="1">
      <alignment horizontal="center"/>
      <protection locked="0"/>
    </xf>
    <xf numFmtId="0" fontId="18" fillId="33" borderId="16" xfId="0" applyFont="1" applyFill="1" applyBorder="1" applyAlignment="1">
      <alignment vertical="center"/>
    </xf>
    <xf numFmtId="0" fontId="8" fillId="43" borderId="12" xfId="0" applyFont="1" applyFill="1" applyBorder="1" applyAlignment="1" quotePrefix="1">
      <alignment vertical="center"/>
    </xf>
    <xf numFmtId="0" fontId="68" fillId="43" borderId="0" xfId="0" applyFont="1" applyFill="1" applyBorder="1" applyAlignment="1" quotePrefix="1">
      <alignment horizontal="left" vertical="center"/>
    </xf>
    <xf numFmtId="0" fontId="81" fillId="34" borderId="23" xfId="0" applyFont="1" applyFill="1" applyBorder="1" applyAlignment="1">
      <alignment horizontal="center" vertical="center"/>
    </xf>
    <xf numFmtId="0" fontId="86" fillId="34" borderId="23" xfId="0" applyFont="1" applyFill="1" applyBorder="1" applyAlignment="1">
      <alignment horizontal="center" vertical="center"/>
    </xf>
    <xf numFmtId="0" fontId="0" fillId="33" borderId="0" xfId="0" applyFont="1" applyFill="1" applyAlignment="1">
      <alignment vertical="center"/>
    </xf>
    <xf numFmtId="0" fontId="72" fillId="34" borderId="12" xfId="0" applyFont="1" applyFill="1" applyBorder="1" applyAlignment="1" quotePrefix="1">
      <alignment horizontal="left" vertical="center"/>
    </xf>
    <xf numFmtId="0" fontId="28" fillId="0" borderId="0" xfId="62" applyFill="1">
      <alignment/>
      <protection/>
    </xf>
    <xf numFmtId="0" fontId="8" fillId="0" borderId="12" xfId="62" applyFont="1" applyFill="1" applyBorder="1" applyAlignment="1">
      <alignment horizontal="center" vertical="center"/>
      <protection/>
    </xf>
    <xf numFmtId="0" fontId="68" fillId="0" borderId="28" xfId="0" applyFont="1" applyFill="1" applyBorder="1" applyAlignment="1" quotePrefix="1">
      <alignment vertical="center" wrapText="1"/>
    </xf>
    <xf numFmtId="0" fontId="68" fillId="0" borderId="0" xfId="0" applyFont="1" applyFill="1" applyBorder="1" applyAlignment="1" quotePrefix="1">
      <alignment horizontal="left" vertical="center"/>
    </xf>
    <xf numFmtId="0" fontId="28" fillId="0" borderId="0" xfId="62" applyFill="1" applyAlignment="1">
      <alignment/>
      <protection/>
    </xf>
    <xf numFmtId="0" fontId="42" fillId="0" borderId="12" xfId="62" applyFont="1" applyFill="1" applyBorder="1" applyAlignment="1" quotePrefix="1">
      <alignment/>
      <protection/>
    </xf>
    <xf numFmtId="0" fontId="67" fillId="0" borderId="0" xfId="62" applyFont="1" applyFill="1" applyBorder="1" applyAlignment="1">
      <alignment/>
      <protection/>
    </xf>
    <xf numFmtId="0" fontId="43" fillId="0" borderId="12" xfId="62" applyFont="1" applyFill="1" applyBorder="1" applyAlignment="1">
      <alignment vertical="center"/>
      <protection/>
    </xf>
    <xf numFmtId="0" fontId="28" fillId="0" borderId="0" xfId="62" applyFill="1" applyAlignment="1">
      <alignment vertical="center"/>
      <protection/>
    </xf>
    <xf numFmtId="0" fontId="42" fillId="0" borderId="12" xfId="62" applyFont="1" applyFill="1" applyBorder="1" applyAlignment="1">
      <alignment vertical="center"/>
      <protection/>
    </xf>
    <xf numFmtId="0" fontId="44" fillId="0" borderId="12" xfId="62" applyFont="1" applyFill="1" applyBorder="1" applyAlignment="1">
      <alignment vertical="center"/>
      <protection/>
    </xf>
    <xf numFmtId="0" fontId="28" fillId="0" borderId="0" xfId="62" applyFill="1" applyAlignment="1">
      <alignment vertical="top"/>
      <protection/>
    </xf>
    <xf numFmtId="0" fontId="44" fillId="0" borderId="12" xfId="62" applyFont="1" applyFill="1" applyBorder="1" applyAlignment="1">
      <alignment vertical="top"/>
      <protection/>
    </xf>
    <xf numFmtId="0" fontId="68" fillId="0" borderId="0" xfId="0" applyFont="1" applyFill="1" applyBorder="1" applyAlignment="1" quotePrefix="1">
      <alignment horizontal="left" vertical="top"/>
    </xf>
    <xf numFmtId="0" fontId="0" fillId="43" borderId="21" xfId="0" applyFill="1" applyBorder="1" applyAlignment="1">
      <alignment/>
    </xf>
    <xf numFmtId="0" fontId="93" fillId="33" borderId="0" xfId="61" applyFont="1" applyFill="1" applyBorder="1" applyAlignment="1" quotePrefix="1">
      <alignment horizontal="left"/>
      <protection/>
    </xf>
    <xf numFmtId="0" fontId="32" fillId="33" borderId="12" xfId="60" applyFont="1" applyFill="1" applyBorder="1" applyAlignment="1">
      <alignment horizontal="center"/>
      <protection/>
    </xf>
    <xf numFmtId="0" fontId="32" fillId="33" borderId="0" xfId="60" applyFont="1" applyFill="1" applyBorder="1" applyAlignment="1">
      <alignment horizontal="center"/>
      <protection/>
    </xf>
    <xf numFmtId="0" fontId="32" fillId="33" borderId="28" xfId="60" applyFont="1" applyFill="1" applyBorder="1" applyAlignment="1">
      <alignment horizontal="center"/>
      <protection/>
    </xf>
    <xf numFmtId="0" fontId="56" fillId="33" borderId="12" xfId="60" applyFont="1" applyFill="1" applyBorder="1" applyAlignment="1">
      <alignment horizontal="center"/>
      <protection/>
    </xf>
    <xf numFmtId="0" fontId="56" fillId="33" borderId="0" xfId="60" applyFont="1" applyFill="1" applyBorder="1" applyAlignment="1">
      <alignment horizontal="center"/>
      <protection/>
    </xf>
    <xf numFmtId="0" fontId="56" fillId="33" borderId="28" xfId="60" applyFont="1" applyFill="1" applyBorder="1" applyAlignment="1">
      <alignment horizontal="center"/>
      <protection/>
    </xf>
    <xf numFmtId="0" fontId="55" fillId="33" borderId="12" xfId="60" applyFont="1" applyFill="1" applyBorder="1" applyAlignment="1" quotePrefix="1">
      <alignment horizontal="center" vertical="center"/>
      <protection/>
    </xf>
    <xf numFmtId="0" fontId="55" fillId="33" borderId="0" xfId="60" applyFont="1" applyFill="1" applyBorder="1" applyAlignment="1" quotePrefix="1">
      <alignment horizontal="center" vertical="center"/>
      <protection/>
    </xf>
    <xf numFmtId="0" fontId="55" fillId="33" borderId="28" xfId="60" applyFont="1" applyFill="1" applyBorder="1" applyAlignment="1" quotePrefix="1">
      <alignment horizontal="center" vertical="center"/>
      <protection/>
    </xf>
    <xf numFmtId="0" fontId="53" fillId="33" borderId="12" xfId="60" applyFont="1" applyFill="1" applyBorder="1" applyAlignment="1" applyProtection="1" quotePrefix="1">
      <alignment horizontal="center" vertical="center"/>
      <protection locked="0"/>
    </xf>
    <xf numFmtId="0" fontId="53" fillId="33" borderId="0" xfId="60" applyFont="1" applyFill="1" applyBorder="1" applyAlignment="1" applyProtection="1">
      <alignment horizontal="center" vertical="center"/>
      <protection locked="0"/>
    </xf>
    <xf numFmtId="0" fontId="53" fillId="33" borderId="28" xfId="60" applyFont="1" applyFill="1" applyBorder="1" applyAlignment="1" applyProtection="1">
      <alignment horizontal="center" vertical="center"/>
      <protection locked="0"/>
    </xf>
    <xf numFmtId="0" fontId="1" fillId="33" borderId="12" xfId="60" applyFont="1" applyFill="1" applyBorder="1" applyAlignment="1">
      <alignment horizontal="center"/>
      <protection/>
    </xf>
    <xf numFmtId="0" fontId="1" fillId="33" borderId="0" xfId="60" applyFont="1" applyFill="1" applyBorder="1" applyAlignment="1">
      <alignment horizontal="center"/>
      <protection/>
    </xf>
    <xf numFmtId="0" fontId="51" fillId="33" borderId="14" xfId="0" applyFont="1" applyFill="1" applyBorder="1" applyAlignment="1" quotePrefix="1">
      <alignment horizontal="justify" vertical="center" wrapText="1"/>
    </xf>
    <xf numFmtId="0" fontId="51" fillId="33" borderId="15" xfId="0" applyFont="1" applyFill="1" applyBorder="1" applyAlignment="1" quotePrefix="1">
      <alignment horizontal="justify" vertical="center" wrapText="1"/>
    </xf>
    <xf numFmtId="0" fontId="51" fillId="33" borderId="16" xfId="0" applyFont="1" applyFill="1" applyBorder="1" applyAlignment="1" quotePrefix="1">
      <alignment horizontal="justify" vertical="center" wrapText="1"/>
    </xf>
    <xf numFmtId="0" fontId="52" fillId="33" borderId="72" xfId="0" applyFont="1" applyFill="1" applyBorder="1" applyAlignment="1">
      <alignment horizontal="center" vertical="center"/>
    </xf>
    <xf numFmtId="0" fontId="31" fillId="43" borderId="14" xfId="0" applyNumberFormat="1" applyFont="1" applyFill="1" applyBorder="1" applyAlignment="1">
      <alignment horizontal="left" vertical="center" wrapText="1"/>
    </xf>
    <xf numFmtId="0" fontId="31" fillId="43" borderId="15" xfId="0" applyNumberFormat="1" applyFont="1" applyFill="1" applyBorder="1" applyAlignment="1">
      <alignment horizontal="left" vertical="center" wrapText="1"/>
    </xf>
    <xf numFmtId="0" fontId="31" fillId="43" borderId="16" xfId="0" applyNumberFormat="1" applyFont="1" applyFill="1" applyBorder="1" applyAlignment="1">
      <alignment horizontal="left" vertical="center" wrapText="1"/>
    </xf>
    <xf numFmtId="0" fontId="31" fillId="36" borderId="14" xfId="0" applyNumberFormat="1" applyFont="1" applyFill="1" applyBorder="1" applyAlignment="1">
      <alignment horizontal="justify" vertical="center" wrapText="1"/>
    </xf>
    <xf numFmtId="0" fontId="31" fillId="36" borderId="15" xfId="0" applyNumberFormat="1" applyFont="1" applyFill="1" applyBorder="1" applyAlignment="1" quotePrefix="1">
      <alignment horizontal="justify" vertical="center" wrapText="1"/>
    </xf>
    <xf numFmtId="0" fontId="31" fillId="36" borderId="16" xfId="0" applyNumberFormat="1" applyFont="1" applyFill="1" applyBorder="1" applyAlignment="1" quotePrefix="1">
      <alignment horizontal="justify" vertical="center" wrapText="1"/>
    </xf>
    <xf numFmtId="0" fontId="61" fillId="42" borderId="14" xfId="0" applyFont="1" applyFill="1" applyBorder="1" applyAlignment="1">
      <alignment horizontal="center" vertical="center"/>
    </xf>
    <xf numFmtId="0" fontId="61" fillId="42" borderId="15" xfId="0" applyFont="1" applyFill="1" applyBorder="1" applyAlignment="1">
      <alignment horizontal="center" vertical="center"/>
    </xf>
    <xf numFmtId="0" fontId="61" fillId="42" borderId="16" xfId="0" applyFont="1" applyFill="1" applyBorder="1" applyAlignment="1">
      <alignment horizontal="center" vertical="center"/>
    </xf>
    <xf numFmtId="0" fontId="28" fillId="33" borderId="14" xfId="0" applyFont="1" applyFill="1" applyBorder="1" applyAlignment="1" quotePrefix="1">
      <alignment horizontal="justify" vertical="center" wrapText="1"/>
    </xf>
    <xf numFmtId="0" fontId="28" fillId="33" borderId="15" xfId="0" applyFont="1" applyFill="1" applyBorder="1" applyAlignment="1" quotePrefix="1">
      <alignment horizontal="justify" vertical="center" wrapText="1"/>
    </xf>
    <xf numFmtId="0" fontId="28" fillId="33" borderId="16" xfId="0" applyFont="1" applyFill="1" applyBorder="1" applyAlignment="1" quotePrefix="1">
      <alignment horizontal="justify" vertical="center" wrapText="1"/>
    </xf>
    <xf numFmtId="0" fontId="51" fillId="33" borderId="14" xfId="0" applyFont="1" applyFill="1" applyBorder="1" applyAlignment="1">
      <alignment horizontal="justify" vertical="center" wrapText="1"/>
    </xf>
    <xf numFmtId="0" fontId="52" fillId="33" borderId="0" xfId="61" applyFont="1" applyFill="1" applyBorder="1" applyAlignment="1" quotePrefix="1">
      <alignment horizontal="center" vertical="center"/>
      <protection/>
    </xf>
    <xf numFmtId="0" fontId="52" fillId="33" borderId="0" xfId="61" applyFont="1" applyFill="1" applyBorder="1" applyAlignment="1">
      <alignment horizontal="center" vertical="center"/>
      <protection/>
    </xf>
    <xf numFmtId="0" fontId="64" fillId="42" borderId="14" xfId="59" applyFont="1" applyFill="1" applyBorder="1" applyAlignment="1">
      <alignment horizontal="center" vertical="center"/>
      <protection/>
    </xf>
    <xf numFmtId="0" fontId="64" fillId="42" borderId="15" xfId="59" applyFont="1" applyFill="1" applyBorder="1" applyAlignment="1">
      <alignment horizontal="center" vertical="center"/>
      <protection/>
    </xf>
    <xf numFmtId="0" fontId="64" fillId="42" borderId="16" xfId="59" applyFont="1" applyFill="1" applyBorder="1" applyAlignment="1">
      <alignment horizontal="center" vertical="center"/>
      <protection/>
    </xf>
    <xf numFmtId="0" fontId="1" fillId="36" borderId="52" xfId="0" applyFont="1" applyFill="1" applyBorder="1" applyAlignment="1">
      <alignment horizontal="center" vertical="center"/>
    </xf>
    <xf numFmtId="0" fontId="1" fillId="36" borderId="57" xfId="0" applyFont="1" applyFill="1" applyBorder="1" applyAlignment="1">
      <alignment horizontal="center" vertical="center"/>
    </xf>
    <xf numFmtId="0" fontId="1" fillId="36" borderId="30" xfId="0" applyFont="1" applyFill="1" applyBorder="1" applyAlignment="1" quotePrefix="1">
      <alignment horizontal="center" vertical="center"/>
    </xf>
    <xf numFmtId="0" fontId="1" fillId="36" borderId="80" xfId="0" applyFont="1" applyFill="1" applyBorder="1" applyAlignment="1" quotePrefix="1">
      <alignment horizontal="center" vertical="center"/>
    </xf>
    <xf numFmtId="0" fontId="1" fillId="34" borderId="44" xfId="0" applyFont="1" applyFill="1" applyBorder="1" applyAlignment="1">
      <alignment horizontal="center" vertical="center"/>
    </xf>
    <xf numFmtId="0" fontId="68" fillId="33" borderId="15" xfId="0" applyFont="1" applyFill="1" applyBorder="1" applyAlignment="1" quotePrefix="1">
      <alignment horizontal="justify" vertical="top" wrapText="1"/>
    </xf>
    <xf numFmtId="0" fontId="52" fillId="33" borderId="0" xfId="62" applyFont="1" applyFill="1" applyBorder="1" applyAlignment="1">
      <alignment horizontal="center" vertical="center"/>
      <protection/>
    </xf>
    <xf numFmtId="0" fontId="12" fillId="34" borderId="18"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0" fontId="80" fillId="34" borderId="18" xfId="0" applyFont="1" applyFill="1" applyBorder="1" applyAlignment="1">
      <alignment horizontal="center" vertical="center"/>
    </xf>
    <xf numFmtId="0" fontId="80" fillId="34" borderId="20" xfId="0" applyFont="1" applyFill="1" applyBorder="1" applyAlignment="1">
      <alignment horizontal="center" vertical="center"/>
    </xf>
    <xf numFmtId="0" fontId="19" fillId="33" borderId="14" xfId="0" applyFont="1" applyFill="1" applyBorder="1" applyAlignment="1" quotePrefix="1">
      <alignment horizontal="justify" vertical="top" wrapText="1"/>
    </xf>
    <xf numFmtId="0" fontId="8" fillId="33" borderId="15" xfId="0" applyFont="1" applyFill="1" applyBorder="1" applyAlignment="1">
      <alignment horizontal="justify" vertical="top" wrapText="1"/>
    </xf>
    <xf numFmtId="0" fontId="85" fillId="34" borderId="14" xfId="0" applyFont="1" applyFill="1" applyBorder="1" applyAlignment="1">
      <alignment horizontal="center" vertical="center" wrapText="1"/>
    </xf>
    <xf numFmtId="0" fontId="85" fillId="34" borderId="15" xfId="0" applyFont="1" applyFill="1" applyBorder="1" applyAlignment="1">
      <alignment horizontal="center" vertical="center" wrapText="1"/>
    </xf>
    <xf numFmtId="0" fontId="85" fillId="34" borderId="16" xfId="0" applyFont="1" applyFill="1" applyBorder="1" applyAlignment="1">
      <alignment horizontal="center" vertical="center" wrapText="1"/>
    </xf>
    <xf numFmtId="0" fontId="72" fillId="34" borderId="18" xfId="62" applyFont="1" applyFill="1" applyBorder="1" applyAlignment="1">
      <alignment horizontal="center" vertical="center" wrapText="1"/>
      <protection/>
    </xf>
    <xf numFmtId="0" fontId="72" fillId="34" borderId="20" xfId="62" applyFont="1" applyFill="1" applyBorder="1" applyAlignment="1">
      <alignment horizontal="center" vertical="center" wrapText="1"/>
      <protection/>
    </xf>
    <xf numFmtId="0" fontId="75" fillId="34" borderId="14" xfId="62" applyFont="1" applyFill="1" applyBorder="1" applyAlignment="1">
      <alignment horizontal="center" vertical="center"/>
      <protection/>
    </xf>
    <xf numFmtId="0" fontId="72" fillId="34" borderId="16" xfId="62" applyFont="1" applyFill="1" applyBorder="1" applyAlignment="1">
      <alignment horizontal="center" vertical="center"/>
      <protection/>
    </xf>
    <xf numFmtId="0" fontId="52" fillId="33" borderId="0" xfId="62" applyFont="1" applyFill="1" applyAlignment="1">
      <alignment horizontal="center" vertical="center"/>
      <protection/>
    </xf>
    <xf numFmtId="0" fontId="75" fillId="34" borderId="16" xfId="62" applyFont="1" applyFill="1" applyBorder="1" applyAlignment="1">
      <alignment horizontal="center" vertical="center"/>
      <protection/>
    </xf>
    <xf numFmtId="0" fontId="72" fillId="34" borderId="23" xfId="62" applyFont="1" applyFill="1" applyBorder="1" applyAlignment="1">
      <alignment horizontal="center" vertical="center" wrapText="1"/>
      <protection/>
    </xf>
    <xf numFmtId="0" fontId="73" fillId="34" borderId="13" xfId="62" applyFont="1" applyFill="1" applyBorder="1" applyAlignment="1">
      <alignment horizontal="center" vertical="center"/>
      <protection/>
    </xf>
    <xf numFmtId="0" fontId="73" fillId="34" borderId="17" xfId="62" applyFont="1" applyFill="1" applyBorder="1" applyAlignment="1">
      <alignment horizontal="center" vertical="center"/>
      <protection/>
    </xf>
    <xf numFmtId="0" fontId="73" fillId="34" borderId="12" xfId="62" applyFont="1" applyFill="1" applyBorder="1" applyAlignment="1">
      <alignment horizontal="center" vertical="center"/>
      <protection/>
    </xf>
    <xf numFmtId="0" fontId="73" fillId="34" borderId="0" xfId="62" applyFont="1" applyFill="1" applyBorder="1" applyAlignment="1">
      <alignment horizontal="center" vertical="center"/>
      <protection/>
    </xf>
    <xf numFmtId="0" fontId="73" fillId="34" borderId="10" xfId="62" applyFont="1" applyFill="1" applyBorder="1" applyAlignment="1">
      <alignment horizontal="center" vertical="center"/>
      <protection/>
    </xf>
    <xf numFmtId="0" fontId="73" fillId="34" borderId="19" xfId="62" applyFont="1" applyFill="1" applyBorder="1" applyAlignment="1">
      <alignment horizontal="center" vertical="center"/>
      <protection/>
    </xf>
    <xf numFmtId="0" fontId="68" fillId="33" borderId="18" xfId="62" applyFont="1" applyFill="1" applyBorder="1" applyAlignment="1">
      <alignment horizontal="center" vertical="center" wrapText="1"/>
      <protection/>
    </xf>
    <xf numFmtId="0" fontId="68" fillId="33" borderId="20" xfId="62" applyFont="1" applyFill="1" applyBorder="1" applyAlignment="1">
      <alignment horizontal="center" vertical="center" wrapText="1"/>
      <protection/>
    </xf>
    <xf numFmtId="0" fontId="67" fillId="33" borderId="14" xfId="62" applyFont="1" applyFill="1" applyBorder="1" applyAlignment="1">
      <alignment horizontal="center" vertical="center"/>
      <protection/>
    </xf>
    <xf numFmtId="0" fontId="68" fillId="33" borderId="16" xfId="62" applyFont="1" applyFill="1" applyBorder="1" applyAlignment="1">
      <alignment horizontal="center" vertical="center"/>
      <protection/>
    </xf>
    <xf numFmtId="0" fontId="67" fillId="33" borderId="16" xfId="62" applyFont="1" applyFill="1" applyBorder="1" applyAlignment="1">
      <alignment horizontal="center" vertical="center"/>
      <protection/>
    </xf>
    <xf numFmtId="0" fontId="68" fillId="33" borderId="23" xfId="62" applyFont="1" applyFill="1" applyBorder="1" applyAlignment="1">
      <alignment horizontal="center" vertical="center" wrapText="1"/>
      <protection/>
    </xf>
    <xf numFmtId="0" fontId="92" fillId="34" borderId="18" xfId="62" applyFont="1" applyFill="1" applyBorder="1" applyAlignment="1">
      <alignment horizontal="center" vertical="center" wrapText="1"/>
      <protection/>
    </xf>
    <xf numFmtId="0" fontId="92" fillId="34" borderId="23" xfId="62" applyFont="1" applyFill="1" applyBorder="1" applyAlignment="1">
      <alignment horizontal="center" vertical="center" wrapText="1"/>
      <protection/>
    </xf>
    <xf numFmtId="0" fontId="92" fillId="34" borderId="20" xfId="62" applyFont="1" applyFill="1" applyBorder="1" applyAlignment="1">
      <alignment horizontal="center" vertical="center" wrapText="1"/>
      <protection/>
    </xf>
    <xf numFmtId="0" fontId="67" fillId="33" borderId="13" xfId="62" applyFont="1" applyFill="1" applyBorder="1" applyAlignment="1">
      <alignment horizontal="center" vertical="center" wrapText="1"/>
      <protection/>
    </xf>
    <xf numFmtId="0" fontId="67" fillId="33" borderId="21" xfId="62" applyFont="1" applyFill="1" applyBorder="1" applyAlignment="1">
      <alignment horizontal="center" vertical="center" wrapText="1"/>
      <protection/>
    </xf>
    <xf numFmtId="0" fontId="67" fillId="33" borderId="12" xfId="62" applyFont="1" applyFill="1" applyBorder="1" applyAlignment="1">
      <alignment horizontal="center" vertical="center" wrapText="1"/>
      <protection/>
    </xf>
    <xf numFmtId="0" fontId="67" fillId="33" borderId="28" xfId="62" applyFont="1" applyFill="1" applyBorder="1" applyAlignment="1">
      <alignment horizontal="center" vertical="center" wrapText="1"/>
      <protection/>
    </xf>
    <xf numFmtId="0" fontId="67" fillId="33" borderId="10" xfId="62" applyFont="1" applyFill="1" applyBorder="1" applyAlignment="1">
      <alignment horizontal="center" vertical="center" wrapText="1"/>
      <protection/>
    </xf>
    <xf numFmtId="0" fontId="67" fillId="33" borderId="22" xfId="62" applyFont="1" applyFill="1" applyBorder="1" applyAlignment="1">
      <alignment horizontal="center" vertical="center" wrapText="1"/>
      <protection/>
    </xf>
    <xf numFmtId="0" fontId="67" fillId="33" borderId="15" xfId="62" applyFont="1" applyFill="1" applyBorder="1" applyAlignment="1">
      <alignment horizontal="center" vertical="center"/>
      <protection/>
    </xf>
    <xf numFmtId="0" fontId="75" fillId="34" borderId="13" xfId="62" applyFont="1" applyFill="1" applyBorder="1" applyAlignment="1">
      <alignment horizontal="center" vertical="center" wrapText="1"/>
      <protection/>
    </xf>
    <xf numFmtId="0" fontId="75" fillId="34" borderId="12" xfId="62" applyFont="1" applyFill="1" applyBorder="1" applyAlignment="1">
      <alignment horizontal="center" vertical="center" wrapText="1"/>
      <protection/>
    </xf>
    <xf numFmtId="0" fontId="75" fillId="34" borderId="10" xfId="62" applyFont="1" applyFill="1" applyBorder="1" applyAlignment="1">
      <alignment horizontal="center" vertical="center" wrapText="1"/>
      <protection/>
    </xf>
    <xf numFmtId="0" fontId="69" fillId="33" borderId="15" xfId="62" applyFont="1" applyFill="1" applyBorder="1" applyAlignment="1" quotePrefix="1">
      <alignment horizontal="justify" vertical="top" wrapText="1"/>
      <protection/>
    </xf>
    <xf numFmtId="0" fontId="75" fillId="34" borderId="18" xfId="62" applyFont="1" applyFill="1" applyBorder="1" applyAlignment="1">
      <alignment horizontal="center" vertical="center" wrapText="1"/>
      <protection/>
    </xf>
    <xf numFmtId="0" fontId="75" fillId="34" borderId="23" xfId="62" applyFont="1" applyFill="1" applyBorder="1" applyAlignment="1">
      <alignment horizontal="center" vertical="center" wrapText="1"/>
      <protection/>
    </xf>
    <xf numFmtId="0" fontId="75" fillId="34" borderId="20" xfId="62" applyFont="1" applyFill="1" applyBorder="1" applyAlignment="1">
      <alignment horizontal="center" vertical="center" wrapText="1"/>
      <protection/>
    </xf>
    <xf numFmtId="0" fontId="8" fillId="33" borderId="13" xfId="62" applyFont="1" applyFill="1" applyBorder="1" applyAlignment="1">
      <alignment horizontal="center" vertical="center"/>
      <protection/>
    </xf>
    <xf numFmtId="0" fontId="8" fillId="33" borderId="17" xfId="62" applyFont="1" applyFill="1" applyBorder="1" applyAlignment="1">
      <alignment horizontal="center" vertical="center"/>
      <protection/>
    </xf>
    <xf numFmtId="0" fontId="8" fillId="33" borderId="12" xfId="62" applyFont="1" applyFill="1" applyBorder="1" applyAlignment="1">
      <alignment horizontal="center" vertical="center"/>
      <protection/>
    </xf>
    <xf numFmtId="0" fontId="8" fillId="33" borderId="0" xfId="62" applyFont="1" applyFill="1" applyBorder="1" applyAlignment="1">
      <alignment horizontal="center" vertical="center"/>
      <protection/>
    </xf>
    <xf numFmtId="0" fontId="8" fillId="33" borderId="10" xfId="62" applyFont="1" applyFill="1" applyBorder="1" applyAlignment="1">
      <alignment horizontal="center" vertical="center"/>
      <protection/>
    </xf>
    <xf numFmtId="0" fontId="8" fillId="33" borderId="19" xfId="62" applyFont="1" applyFill="1" applyBorder="1" applyAlignment="1">
      <alignment horizontal="center" vertical="center"/>
      <protection/>
    </xf>
    <xf numFmtId="0" fontId="8" fillId="34" borderId="18" xfId="62" applyFont="1" applyFill="1" applyBorder="1" applyAlignment="1">
      <alignment horizontal="center" vertical="center" wrapText="1"/>
      <protection/>
    </xf>
    <xf numFmtId="0" fontId="8" fillId="34" borderId="20" xfId="62" applyFont="1" applyFill="1" applyBorder="1" applyAlignment="1">
      <alignment horizontal="center" vertical="center" wrapText="1"/>
      <protection/>
    </xf>
    <xf numFmtId="0" fontId="12" fillId="34" borderId="13" xfId="62" applyFont="1" applyFill="1" applyBorder="1" applyAlignment="1">
      <alignment horizontal="center" vertical="center" wrapText="1"/>
      <protection/>
    </xf>
    <xf numFmtId="0" fontId="12" fillId="34" borderId="12" xfId="62" applyFont="1" applyFill="1" applyBorder="1" applyAlignment="1">
      <alignment horizontal="center" vertical="center" wrapText="1"/>
      <protection/>
    </xf>
    <xf numFmtId="0" fontId="12" fillId="34" borderId="10" xfId="62" applyFont="1" applyFill="1" applyBorder="1" applyAlignment="1">
      <alignment horizontal="center" vertical="center" wrapText="1"/>
      <protection/>
    </xf>
    <xf numFmtId="0" fontId="12" fillId="34" borderId="14" xfId="62" applyFont="1" applyFill="1" applyBorder="1" applyAlignment="1">
      <alignment horizontal="center" vertical="center"/>
      <protection/>
    </xf>
    <xf numFmtId="0" fontId="8" fillId="34" borderId="16" xfId="62" applyFont="1" applyFill="1" applyBorder="1" applyAlignment="1">
      <alignment horizontal="center" vertical="center"/>
      <protection/>
    </xf>
    <xf numFmtId="0" fontId="12" fillId="34" borderId="18" xfId="62" applyFont="1" applyFill="1" applyBorder="1" applyAlignment="1">
      <alignment horizontal="center" vertical="center" wrapText="1"/>
      <protection/>
    </xf>
    <xf numFmtId="0" fontId="12" fillId="34" borderId="23" xfId="62" applyFont="1" applyFill="1" applyBorder="1" applyAlignment="1">
      <alignment horizontal="center" vertical="center" wrapText="1"/>
      <protection/>
    </xf>
    <xf numFmtId="0" fontId="12" fillId="34" borderId="20" xfId="62" applyFont="1" applyFill="1" applyBorder="1" applyAlignment="1">
      <alignment horizontal="center" vertical="center" wrapText="1"/>
      <protection/>
    </xf>
    <xf numFmtId="0" fontId="8" fillId="34" borderId="17" xfId="62" applyFont="1" applyFill="1" applyBorder="1" applyAlignment="1">
      <alignment horizontal="center" vertical="center"/>
      <protection/>
    </xf>
    <xf numFmtId="0" fontId="8" fillId="34" borderId="21" xfId="62" applyFont="1" applyFill="1" applyBorder="1" applyAlignment="1">
      <alignment horizontal="center" vertical="center"/>
      <protection/>
    </xf>
    <xf numFmtId="0" fontId="8" fillId="34" borderId="0" xfId="62" applyFont="1" applyFill="1" applyBorder="1" applyAlignment="1">
      <alignment horizontal="center" vertical="center"/>
      <protection/>
    </xf>
    <xf numFmtId="0" fontId="8" fillId="34" borderId="28" xfId="62" applyFont="1" applyFill="1" applyBorder="1" applyAlignment="1">
      <alignment horizontal="center" vertical="center"/>
      <protection/>
    </xf>
    <xf numFmtId="0" fontId="8" fillId="34" borderId="19" xfId="62" applyFont="1" applyFill="1" applyBorder="1" applyAlignment="1">
      <alignment horizontal="center" vertical="center"/>
      <protection/>
    </xf>
    <xf numFmtId="0" fontId="8" fillId="34" borderId="22" xfId="62" applyFont="1" applyFill="1" applyBorder="1" applyAlignment="1">
      <alignment horizontal="center" vertical="center"/>
      <protection/>
    </xf>
    <xf numFmtId="0" fontId="12" fillId="34" borderId="16" xfId="62" applyFont="1" applyFill="1" applyBorder="1" applyAlignment="1">
      <alignment horizontal="center" vertical="center"/>
      <protection/>
    </xf>
    <xf numFmtId="0" fontId="8" fillId="34" borderId="23" xfId="62"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DS_Triennial_2007_V.2" xfId="44"/>
    <cellStyle name="Currency" xfId="45"/>
    <cellStyle name="Currency [0]" xfId="46"/>
    <cellStyle name="Dezimal_Tabelle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2007 Turnover_NON_EU_Template_V.1.2" xfId="59"/>
    <cellStyle name="Normal_Book2" xfId="60"/>
    <cellStyle name="Normal_Book4" xfId="61"/>
    <cellStyle name="Normal_CDS_Triennial_2007_V.2" xfId="62"/>
    <cellStyle name="Normal_Front" xfId="63"/>
    <cellStyle name="Note" xfId="64"/>
    <cellStyle name="Output" xfId="65"/>
    <cellStyle name="Percent" xfId="66"/>
    <cellStyle name="Title" xfId="67"/>
    <cellStyle name="Total" xfId="68"/>
    <cellStyle name="Warning Text" xfId="69"/>
  </cellStyles>
  <dxfs count="89">
    <dxf>
      <font>
        <b/>
        <i val="0"/>
        <strike val="0"/>
        <color indexed="10"/>
      </font>
      <fill>
        <patternFill patternType="solid">
          <bgColor indexed="43"/>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lor indexed="10"/>
      </font>
      <fill>
        <patternFill patternType="solid">
          <bgColor indexed="43"/>
        </patternFill>
      </fill>
    </dxf>
    <dxf>
      <fill>
        <patternFill>
          <bgColor indexed="10"/>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ont>
        <b/>
        <i val="0"/>
        <strike val="0"/>
        <color indexed="10"/>
      </font>
      <fill>
        <patternFill patternType="solid">
          <bgColor indexed="43"/>
        </patternFill>
      </fill>
    </dxf>
    <dxf>
      <fill>
        <patternFill>
          <bgColor indexed="10"/>
        </patternFill>
      </fill>
    </dxf>
    <dxf>
      <fill>
        <patternFill>
          <bgColor indexed="10"/>
        </patternFill>
      </fill>
    </dxf>
    <dxf>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indexed="10"/>
      </font>
    </dxf>
    <dxf>
      <font>
        <color indexed="9"/>
      </font>
    </dxf>
    <dxf>
      <font>
        <b/>
        <i val="0"/>
        <color indexed="22"/>
      </font>
      <fill>
        <patternFill>
          <bgColor indexed="60"/>
        </patternFill>
      </fill>
    </dxf>
    <dxf>
      <font>
        <b/>
        <i val="0"/>
        <color indexed="9"/>
      </font>
      <fill>
        <patternFill>
          <bgColor indexed="9"/>
        </patternFill>
      </fill>
    </dxf>
    <dxf>
      <font>
        <b/>
        <i val="0"/>
        <color rgb="FFFFFFFF"/>
      </font>
      <fill>
        <patternFill>
          <bgColor rgb="FFFFFFFF"/>
        </patternFill>
      </fill>
      <border/>
    </dxf>
    <dxf>
      <font>
        <b/>
        <i val="0"/>
        <color rgb="FFC0C0C0"/>
      </font>
      <fill>
        <patternFill>
          <bgColor rgb="FF993300"/>
        </patternFill>
      </fill>
      <border/>
    </dxf>
    <dxf>
      <font>
        <color rgb="FFFFFFFF"/>
      </font>
      <border/>
    </dxf>
    <dxf>
      <font>
        <b/>
        <i val="0"/>
        <color rgb="FFFF0000"/>
      </font>
      <border/>
    </dxf>
    <dxf>
      <font>
        <b/>
        <i val="0"/>
        <color auto="1"/>
      </font>
      <fill>
        <patternFill>
          <bgColor rgb="FFFF0000"/>
        </patternFill>
      </fill>
      <border/>
    </dxf>
    <dxf>
      <font>
        <b/>
        <i val="0"/>
        <strike val="0"/>
        <color rgb="FFFF0000"/>
      </font>
      <fill>
        <patternFill patternType="solid">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17</xdr:row>
      <xdr:rowOff>85725</xdr:rowOff>
    </xdr:from>
    <xdr:to>
      <xdr:col>7</xdr:col>
      <xdr:colOff>1581150</xdr:colOff>
      <xdr:row>19</xdr:row>
      <xdr:rowOff>85725</xdr:rowOff>
    </xdr:to>
    <xdr:pic>
      <xdr:nvPicPr>
        <xdr:cNvPr id="1" name="cbo_Cty"/>
        <xdr:cNvPicPr preferRelativeResize="1">
          <a:picLocks noChangeAspect="1"/>
        </xdr:cNvPicPr>
      </xdr:nvPicPr>
      <xdr:blipFill>
        <a:blip r:embed="rId1"/>
        <a:stretch>
          <a:fillRect/>
        </a:stretch>
      </xdr:blipFill>
      <xdr:spPr>
        <a:xfrm>
          <a:off x="390525" y="4257675"/>
          <a:ext cx="3733800" cy="323850"/>
        </a:xfrm>
        <a:prstGeom prst="rect">
          <a:avLst/>
        </a:prstGeom>
        <a:noFill/>
        <a:ln w="9525" cmpd="sng">
          <a:noFill/>
        </a:ln>
      </xdr:spPr>
    </xdr:pic>
    <xdr:clientData/>
  </xdr:twoCellAnchor>
  <xdr:twoCellAnchor>
    <xdr:from>
      <xdr:col>1</xdr:col>
      <xdr:colOff>66675</xdr:colOff>
      <xdr:row>2</xdr:row>
      <xdr:rowOff>38100</xdr:rowOff>
    </xdr:from>
    <xdr:to>
      <xdr:col>11</xdr:col>
      <xdr:colOff>85725</xdr:colOff>
      <xdr:row>6</xdr:row>
      <xdr:rowOff>9525</xdr:rowOff>
    </xdr:to>
    <xdr:pic>
      <xdr:nvPicPr>
        <xdr:cNvPr id="2" name="Picture 3"/>
        <xdr:cNvPicPr preferRelativeResize="1">
          <a:picLocks noChangeAspect="1"/>
        </xdr:cNvPicPr>
      </xdr:nvPicPr>
      <xdr:blipFill>
        <a:blip r:embed="rId2"/>
        <a:stretch>
          <a:fillRect/>
        </a:stretch>
      </xdr:blipFill>
      <xdr:spPr>
        <a:xfrm>
          <a:off x="276225" y="600075"/>
          <a:ext cx="6019800" cy="781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10</xdr:row>
      <xdr:rowOff>57150</xdr:rowOff>
    </xdr:from>
    <xdr:to>
      <xdr:col>4</xdr:col>
      <xdr:colOff>238125</xdr:colOff>
      <xdr:row>11</xdr:row>
      <xdr:rowOff>114300</xdr:rowOff>
    </xdr:to>
    <xdr:pic>
      <xdr:nvPicPr>
        <xdr:cNvPr id="1" name="chkChecking"/>
        <xdr:cNvPicPr preferRelativeResize="1">
          <a:picLocks noChangeAspect="1"/>
        </xdr:cNvPicPr>
      </xdr:nvPicPr>
      <xdr:blipFill>
        <a:blip r:embed="rId1"/>
        <a:stretch>
          <a:fillRect/>
        </a:stretch>
      </xdr:blipFill>
      <xdr:spPr>
        <a:xfrm>
          <a:off x="523875" y="1409700"/>
          <a:ext cx="1819275" cy="2095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7"/>
  <dimension ref="B2:W57"/>
  <sheetViews>
    <sheetView showGridLines="0" tabSelected="1" zoomScale="85" zoomScaleNormal="85" zoomScalePageLayoutView="0" workbookViewId="0" topLeftCell="A1">
      <selection activeCell="A1" sqref="A1"/>
    </sheetView>
  </sheetViews>
  <sheetFormatPr defaultColWidth="0" defaultRowHeight="12" zeroHeight="1"/>
  <cols>
    <col min="1" max="2" width="2.75390625" style="258" customWidth="1"/>
    <col min="3" max="3" width="3.00390625" style="258" customWidth="1"/>
    <col min="4" max="4" width="3.375" style="258" customWidth="1"/>
    <col min="5" max="5" width="10.125" style="258" customWidth="1"/>
    <col min="6" max="6" width="6.00390625" style="258" customWidth="1"/>
    <col min="7" max="7" width="5.375" style="258" customWidth="1"/>
    <col min="8" max="8" width="23.875" style="258" customWidth="1"/>
    <col min="9" max="9" width="10.25390625" style="258" customWidth="1"/>
    <col min="10" max="10" width="9.00390625" style="258" customWidth="1"/>
    <col min="11" max="11" width="5.00390625" style="258" customWidth="1"/>
    <col min="12" max="12" width="6.625" style="258" customWidth="1"/>
    <col min="13" max="13" width="5.125" style="258" customWidth="1"/>
    <col min="14" max="14" width="3.375" style="258" customWidth="1"/>
    <col min="15" max="15" width="1.12109375" style="258" hidden="1" customWidth="1"/>
    <col min="16" max="21" width="9.125" style="258" hidden="1" customWidth="1"/>
    <col min="22" max="22" width="14.875" style="258" hidden="1" customWidth="1"/>
    <col min="23" max="23" width="19.75390625" style="258" hidden="1" customWidth="1"/>
    <col min="24" max="24" width="7.00390625" style="258" hidden="1" customWidth="1"/>
    <col min="25" max="16384" width="9.125" style="258" hidden="1" customWidth="1"/>
  </cols>
  <sheetData>
    <row r="1" ht="19.5" customHeight="1" thickBot="1"/>
    <row r="2" spans="2:23" ht="24.75" customHeight="1" thickBot="1">
      <c r="B2" s="642" t="s">
        <v>368</v>
      </c>
      <c r="C2" s="630"/>
      <c r="D2" s="630"/>
      <c r="E2" s="630"/>
      <c r="F2" s="630"/>
      <c r="G2" s="630"/>
      <c r="H2" s="630"/>
      <c r="I2" s="630"/>
      <c r="J2" s="630"/>
      <c r="K2" s="630"/>
      <c r="L2" s="640"/>
      <c r="M2" s="631"/>
      <c r="V2" s="299" t="s">
        <v>165</v>
      </c>
      <c r="W2" s="300" t="s">
        <v>166</v>
      </c>
    </row>
    <row r="3" spans="2:23" ht="25.5">
      <c r="B3" s="705"/>
      <c r="C3" s="706"/>
      <c r="D3" s="706"/>
      <c r="E3" s="706"/>
      <c r="F3" s="706"/>
      <c r="G3" s="706"/>
      <c r="H3" s="260"/>
      <c r="I3" s="260"/>
      <c r="J3" s="260"/>
      <c r="K3" s="260"/>
      <c r="L3" s="260"/>
      <c r="M3" s="633"/>
      <c r="V3" s="301"/>
      <c r="W3" s="302" t="s">
        <v>156</v>
      </c>
    </row>
    <row r="4" spans="2:23" ht="12.75">
      <c r="B4" s="705"/>
      <c r="C4" s="706"/>
      <c r="D4" s="706"/>
      <c r="E4" s="706"/>
      <c r="F4" s="706"/>
      <c r="G4" s="706"/>
      <c r="H4" s="260"/>
      <c r="I4" s="260"/>
      <c r="J4" s="260"/>
      <c r="K4" s="260"/>
      <c r="L4" s="261"/>
      <c r="M4" s="633"/>
      <c r="V4" s="303" t="s">
        <v>167</v>
      </c>
      <c r="W4" s="304" t="s">
        <v>168</v>
      </c>
    </row>
    <row r="5" spans="2:23" ht="12.75">
      <c r="B5" s="705"/>
      <c r="C5" s="706"/>
      <c r="D5" s="706"/>
      <c r="E5" s="706"/>
      <c r="F5" s="706"/>
      <c r="G5" s="706"/>
      <c r="H5" s="260"/>
      <c r="I5" s="260"/>
      <c r="J5" s="260"/>
      <c r="K5" s="260"/>
      <c r="L5" s="260"/>
      <c r="M5" s="633"/>
      <c r="V5" s="301" t="s">
        <v>169</v>
      </c>
      <c r="W5" s="302" t="s">
        <v>170</v>
      </c>
    </row>
    <row r="6" spans="2:23" ht="12.75">
      <c r="B6" s="705"/>
      <c r="C6" s="706"/>
      <c r="D6" s="706"/>
      <c r="E6" s="706"/>
      <c r="F6" s="706"/>
      <c r="G6" s="706"/>
      <c r="H6" s="260"/>
      <c r="I6" s="260"/>
      <c r="J6" s="260"/>
      <c r="K6" s="260"/>
      <c r="L6" s="260"/>
      <c r="M6" s="633"/>
      <c r="V6" s="301" t="s">
        <v>171</v>
      </c>
      <c r="W6" s="302" t="s">
        <v>172</v>
      </c>
    </row>
    <row r="7" spans="2:23" ht="12.75">
      <c r="B7" s="632"/>
      <c r="C7" s="259"/>
      <c r="D7" s="259"/>
      <c r="E7" s="259"/>
      <c r="F7" s="259"/>
      <c r="G7" s="259"/>
      <c r="H7" s="260"/>
      <c r="I7" s="260"/>
      <c r="J7" s="260"/>
      <c r="K7" s="260"/>
      <c r="L7" s="260"/>
      <c r="M7" s="633"/>
      <c r="V7" s="301" t="s">
        <v>173</v>
      </c>
      <c r="W7" s="302" t="s">
        <v>174</v>
      </c>
    </row>
    <row r="8" spans="2:23" ht="49.5" customHeight="1">
      <c r="B8" s="702" t="s">
        <v>156</v>
      </c>
      <c r="C8" s="703"/>
      <c r="D8" s="703"/>
      <c r="E8" s="703"/>
      <c r="F8" s="703"/>
      <c r="G8" s="703"/>
      <c r="H8" s="703"/>
      <c r="I8" s="703"/>
      <c r="J8" s="703"/>
      <c r="K8" s="703"/>
      <c r="L8" s="703"/>
      <c r="M8" s="704"/>
      <c r="V8" s="301" t="s">
        <v>175</v>
      </c>
      <c r="W8" s="305" t="s">
        <v>176</v>
      </c>
    </row>
    <row r="9" spans="2:23" ht="9" customHeight="1">
      <c r="B9" s="634"/>
      <c r="C9" s="260"/>
      <c r="D9" s="260"/>
      <c r="E9" s="260"/>
      <c r="F9" s="260"/>
      <c r="G9" s="260"/>
      <c r="H9" s="260"/>
      <c r="I9" s="260"/>
      <c r="J9" s="260"/>
      <c r="K9" s="260"/>
      <c r="L9" s="260"/>
      <c r="M9" s="633"/>
      <c r="V9" s="301" t="s">
        <v>177</v>
      </c>
      <c r="W9" s="306" t="s">
        <v>178</v>
      </c>
    </row>
    <row r="10" spans="2:23" ht="15.75">
      <c r="B10" s="693" t="s">
        <v>363</v>
      </c>
      <c r="C10" s="694"/>
      <c r="D10" s="694"/>
      <c r="E10" s="694"/>
      <c r="F10" s="694"/>
      <c r="G10" s="694"/>
      <c r="H10" s="694"/>
      <c r="I10" s="694"/>
      <c r="J10" s="694"/>
      <c r="K10" s="694"/>
      <c r="L10" s="694"/>
      <c r="M10" s="695"/>
      <c r="V10" s="301" t="s">
        <v>179</v>
      </c>
      <c r="W10" s="302" t="s">
        <v>180</v>
      </c>
    </row>
    <row r="11" spans="2:23" ht="15.75">
      <c r="B11" s="693" t="s">
        <v>154</v>
      </c>
      <c r="C11" s="694"/>
      <c r="D11" s="694"/>
      <c r="E11" s="694"/>
      <c r="F11" s="694"/>
      <c r="G11" s="694"/>
      <c r="H11" s="694"/>
      <c r="I11" s="694"/>
      <c r="J11" s="694"/>
      <c r="K11" s="694"/>
      <c r="L11" s="694"/>
      <c r="M11" s="695"/>
      <c r="V11" s="301" t="s">
        <v>181</v>
      </c>
      <c r="W11" s="302" t="s">
        <v>182</v>
      </c>
    </row>
    <row r="12" spans="2:23" ht="15.75">
      <c r="B12" s="693" t="s">
        <v>155</v>
      </c>
      <c r="C12" s="694"/>
      <c r="D12" s="694"/>
      <c r="E12" s="694"/>
      <c r="F12" s="694"/>
      <c r="G12" s="694"/>
      <c r="H12" s="694"/>
      <c r="I12" s="694"/>
      <c r="J12" s="694"/>
      <c r="K12" s="694"/>
      <c r="L12" s="694"/>
      <c r="M12" s="695"/>
      <c r="V12" s="301" t="s">
        <v>183</v>
      </c>
      <c r="W12" s="302" t="s">
        <v>184</v>
      </c>
    </row>
    <row r="13" spans="2:23" ht="16.5" customHeight="1">
      <c r="B13" s="634"/>
      <c r="C13" s="260"/>
      <c r="D13" s="260"/>
      <c r="E13" s="260"/>
      <c r="F13" s="260"/>
      <c r="G13" s="260"/>
      <c r="H13" s="260"/>
      <c r="I13" s="260"/>
      <c r="J13" s="260"/>
      <c r="K13" s="260"/>
      <c r="L13" s="260"/>
      <c r="M13" s="633"/>
      <c r="V13" s="301" t="s">
        <v>185</v>
      </c>
      <c r="W13" s="302" t="s">
        <v>186</v>
      </c>
    </row>
    <row r="14" spans="2:23" ht="20.25" customHeight="1">
      <c r="B14" s="699" t="s">
        <v>356</v>
      </c>
      <c r="C14" s="700"/>
      <c r="D14" s="700"/>
      <c r="E14" s="700"/>
      <c r="F14" s="700"/>
      <c r="G14" s="700"/>
      <c r="H14" s="700"/>
      <c r="I14" s="700"/>
      <c r="J14" s="700"/>
      <c r="K14" s="700"/>
      <c r="L14" s="700"/>
      <c r="M14" s="701"/>
      <c r="V14" s="301" t="s">
        <v>187</v>
      </c>
      <c r="W14" s="302" t="s">
        <v>188</v>
      </c>
    </row>
    <row r="15" spans="2:23" ht="15.75" customHeight="1">
      <c r="B15" s="696"/>
      <c r="C15" s="697"/>
      <c r="D15" s="697"/>
      <c r="E15" s="697"/>
      <c r="F15" s="697"/>
      <c r="G15" s="697"/>
      <c r="H15" s="697"/>
      <c r="I15" s="697"/>
      <c r="J15" s="697"/>
      <c r="K15" s="697"/>
      <c r="L15" s="697"/>
      <c r="M15" s="698"/>
      <c r="V15" s="301" t="s">
        <v>189</v>
      </c>
      <c r="W15" s="302" t="s">
        <v>190</v>
      </c>
    </row>
    <row r="16" spans="2:23" ht="36.75" customHeight="1">
      <c r="B16" s="635"/>
      <c r="C16" s="262"/>
      <c r="D16" s="262"/>
      <c r="E16" s="262"/>
      <c r="F16" s="262"/>
      <c r="G16" s="262"/>
      <c r="H16" s="262"/>
      <c r="I16" s="262"/>
      <c r="J16" s="262"/>
      <c r="K16" s="262"/>
      <c r="L16" s="262"/>
      <c r="M16" s="636"/>
      <c r="V16" s="301" t="s">
        <v>191</v>
      </c>
      <c r="W16" s="302" t="s">
        <v>192</v>
      </c>
    </row>
    <row r="17" spans="2:23" ht="12.75" customHeight="1">
      <c r="B17" s="647"/>
      <c r="C17" s="630"/>
      <c r="D17" s="630"/>
      <c r="E17" s="630"/>
      <c r="F17" s="630"/>
      <c r="G17" s="630"/>
      <c r="H17" s="630"/>
      <c r="I17" s="630"/>
      <c r="J17" s="630"/>
      <c r="K17" s="630"/>
      <c r="L17" s="630"/>
      <c r="M17" s="631"/>
      <c r="V17" s="301" t="s">
        <v>193</v>
      </c>
      <c r="W17" s="302" t="s">
        <v>194</v>
      </c>
    </row>
    <row r="18" spans="2:23" ht="12.75">
      <c r="B18" s="634"/>
      <c r="C18" s="260"/>
      <c r="D18" s="260"/>
      <c r="E18" s="260"/>
      <c r="F18" s="260"/>
      <c r="G18" s="260"/>
      <c r="H18" s="637"/>
      <c r="I18" s="260"/>
      <c r="J18" s="260"/>
      <c r="K18" s="260"/>
      <c r="L18" s="260"/>
      <c r="M18" s="633"/>
      <c r="V18" s="301" t="s">
        <v>195</v>
      </c>
      <c r="W18" s="302" t="s">
        <v>196</v>
      </c>
    </row>
    <row r="19" spans="2:23" ht="12.75">
      <c r="B19" s="634"/>
      <c r="C19" s="260"/>
      <c r="D19" s="260"/>
      <c r="E19" s="260"/>
      <c r="F19" s="260"/>
      <c r="G19" s="260"/>
      <c r="H19" s="260"/>
      <c r="I19" s="638" t="s">
        <v>199</v>
      </c>
      <c r="J19" s="260"/>
      <c r="K19" s="260"/>
      <c r="L19" s="260"/>
      <c r="M19" s="633"/>
      <c r="V19" s="301" t="s">
        <v>197</v>
      </c>
      <c r="W19" s="302" t="s">
        <v>198</v>
      </c>
    </row>
    <row r="20" spans="2:23" ht="12.75">
      <c r="B20" s="635"/>
      <c r="C20" s="262"/>
      <c r="D20" s="262"/>
      <c r="E20" s="262"/>
      <c r="F20" s="262"/>
      <c r="G20" s="262"/>
      <c r="H20" s="262"/>
      <c r="I20" s="262"/>
      <c r="J20" s="262"/>
      <c r="K20" s="262"/>
      <c r="L20" s="262"/>
      <c r="M20" s="636"/>
      <c r="V20" s="301" t="s">
        <v>200</v>
      </c>
      <c r="W20" s="302" t="s">
        <v>201</v>
      </c>
    </row>
    <row r="21" spans="22:23" ht="12.75">
      <c r="V21" s="301" t="s">
        <v>202</v>
      </c>
      <c r="W21" s="302" t="s">
        <v>203</v>
      </c>
    </row>
    <row r="22" spans="22:23" ht="12.75" hidden="1">
      <c r="V22" s="301" t="s">
        <v>204</v>
      </c>
      <c r="W22" s="302" t="s">
        <v>205</v>
      </c>
    </row>
    <row r="23" spans="22:23" ht="12.75" customHeight="1" hidden="1">
      <c r="V23" s="301" t="s">
        <v>206</v>
      </c>
      <c r="W23" s="302" t="s">
        <v>207</v>
      </c>
    </row>
    <row r="24" spans="22:23" ht="6" customHeight="1" hidden="1">
      <c r="V24" s="301" t="s">
        <v>208</v>
      </c>
      <c r="W24" s="302" t="s">
        <v>209</v>
      </c>
    </row>
    <row r="25" spans="22:23" ht="6.75" customHeight="1" hidden="1">
      <c r="V25" s="301" t="s">
        <v>210</v>
      </c>
      <c r="W25" s="302" t="s">
        <v>211</v>
      </c>
    </row>
    <row r="26" spans="22:23" ht="6" customHeight="1" hidden="1">
      <c r="V26" s="301" t="s">
        <v>212</v>
      </c>
      <c r="W26" s="302" t="s">
        <v>213</v>
      </c>
    </row>
    <row r="27" spans="22:23" ht="12.75" hidden="1">
      <c r="V27" s="301" t="s">
        <v>214</v>
      </c>
      <c r="W27" s="302" t="s">
        <v>215</v>
      </c>
    </row>
    <row r="28" spans="22:23" ht="12.75" hidden="1">
      <c r="V28" s="301" t="s">
        <v>216</v>
      </c>
      <c r="W28" s="302" t="s">
        <v>217</v>
      </c>
    </row>
    <row r="29" spans="22:23" ht="12.75" hidden="1">
      <c r="V29" s="301" t="s">
        <v>218</v>
      </c>
      <c r="W29" s="302" t="s">
        <v>219</v>
      </c>
    </row>
    <row r="30" spans="22:23" ht="12.75" hidden="1">
      <c r="V30" s="301" t="s">
        <v>220</v>
      </c>
      <c r="W30" s="302" t="s">
        <v>221</v>
      </c>
    </row>
    <row r="31" spans="22:23" ht="12.75" hidden="1">
      <c r="V31" s="301" t="s">
        <v>222</v>
      </c>
      <c r="W31" s="302" t="s">
        <v>223</v>
      </c>
    </row>
    <row r="32" spans="22:23" ht="12.75" hidden="1">
      <c r="V32" s="301" t="s">
        <v>224</v>
      </c>
      <c r="W32" s="302" t="s">
        <v>225</v>
      </c>
    </row>
    <row r="33" spans="22:23" ht="12.75" hidden="1">
      <c r="V33" s="301" t="s">
        <v>226</v>
      </c>
      <c r="W33" s="302" t="s">
        <v>227</v>
      </c>
    </row>
    <row r="34" spans="22:23" ht="12.75" hidden="1">
      <c r="V34" s="301" t="s">
        <v>228</v>
      </c>
      <c r="W34" s="302" t="s">
        <v>229</v>
      </c>
    </row>
    <row r="35" spans="22:23" ht="12.75" hidden="1">
      <c r="V35" s="301" t="s">
        <v>230</v>
      </c>
      <c r="W35" s="302" t="s">
        <v>231</v>
      </c>
    </row>
    <row r="36" spans="22:23" ht="12.75" hidden="1">
      <c r="V36" s="301" t="s">
        <v>232</v>
      </c>
      <c r="W36" s="302" t="s">
        <v>233</v>
      </c>
    </row>
    <row r="37" spans="22:23" ht="12.75" hidden="1">
      <c r="V37" s="301" t="s">
        <v>234</v>
      </c>
      <c r="W37" s="302" t="s">
        <v>235</v>
      </c>
    </row>
    <row r="38" spans="22:23" ht="12.75" hidden="1">
      <c r="V38" s="301" t="s">
        <v>236</v>
      </c>
      <c r="W38" s="302" t="s">
        <v>237</v>
      </c>
    </row>
    <row r="39" spans="22:23" ht="12.75" hidden="1">
      <c r="V39" s="301" t="s">
        <v>238</v>
      </c>
      <c r="W39" s="302" t="s">
        <v>239</v>
      </c>
    </row>
    <row r="40" spans="22:23" ht="12.75" hidden="1">
      <c r="V40" s="301" t="s">
        <v>240</v>
      </c>
      <c r="W40" s="302" t="s">
        <v>241</v>
      </c>
    </row>
    <row r="41" spans="22:23" ht="12.75" hidden="1">
      <c r="V41" s="301" t="s">
        <v>242</v>
      </c>
      <c r="W41" s="302" t="s">
        <v>243</v>
      </c>
    </row>
    <row r="42" spans="22:23" ht="12.75" hidden="1">
      <c r="V42" s="301" t="s">
        <v>244</v>
      </c>
      <c r="W42" s="302" t="s">
        <v>245</v>
      </c>
    </row>
    <row r="43" spans="22:23" ht="12.75" hidden="1">
      <c r="V43" s="301" t="s">
        <v>246</v>
      </c>
      <c r="W43" s="302" t="s">
        <v>247</v>
      </c>
    </row>
    <row r="44" spans="22:23" ht="12.75" hidden="1">
      <c r="V44" s="301" t="s">
        <v>248</v>
      </c>
      <c r="W44" s="302" t="s">
        <v>249</v>
      </c>
    </row>
    <row r="45" spans="22:23" ht="12.75" hidden="1">
      <c r="V45" s="301" t="s">
        <v>250</v>
      </c>
      <c r="W45" s="302" t="s">
        <v>251</v>
      </c>
    </row>
    <row r="46" spans="22:23" ht="12.75" hidden="1">
      <c r="V46" s="301" t="s">
        <v>252</v>
      </c>
      <c r="W46" s="302" t="s">
        <v>253</v>
      </c>
    </row>
    <row r="47" spans="22:23" ht="12.75" hidden="1">
      <c r="V47" s="301" t="s">
        <v>254</v>
      </c>
      <c r="W47" s="302" t="s">
        <v>255</v>
      </c>
    </row>
    <row r="48" spans="22:23" ht="12.75" hidden="1">
      <c r="V48" s="301" t="s">
        <v>256</v>
      </c>
      <c r="W48" s="302" t="s">
        <v>257</v>
      </c>
    </row>
    <row r="49" spans="22:23" ht="12.75" hidden="1">
      <c r="V49" s="301" t="s">
        <v>258</v>
      </c>
      <c r="W49" s="302" t="s">
        <v>259</v>
      </c>
    </row>
    <row r="50" spans="22:23" ht="12.75" hidden="1">
      <c r="V50" s="301" t="s">
        <v>260</v>
      </c>
      <c r="W50" s="302" t="s">
        <v>261</v>
      </c>
    </row>
    <row r="51" spans="22:23" ht="12.75" hidden="1">
      <c r="V51" s="301" t="s">
        <v>262</v>
      </c>
      <c r="W51" s="302" t="s">
        <v>263</v>
      </c>
    </row>
    <row r="52" spans="22:23" ht="12.75" hidden="1">
      <c r="V52" s="301" t="s">
        <v>264</v>
      </c>
      <c r="W52" s="302" t="s">
        <v>265</v>
      </c>
    </row>
    <row r="53" spans="22:23" ht="12.75" hidden="1">
      <c r="V53" s="301" t="s">
        <v>266</v>
      </c>
      <c r="W53" s="302" t="s">
        <v>285</v>
      </c>
    </row>
    <row r="54" spans="22:23" ht="12.75" hidden="1">
      <c r="V54" s="301" t="s">
        <v>267</v>
      </c>
      <c r="W54" s="302" t="s">
        <v>268</v>
      </c>
    </row>
    <row r="55" spans="22:23" ht="12.75" hidden="1">
      <c r="V55" s="301" t="s">
        <v>269</v>
      </c>
      <c r="W55" s="302" t="s">
        <v>270</v>
      </c>
    </row>
    <row r="56" spans="22:23" ht="12.75" hidden="1">
      <c r="V56" s="301" t="s">
        <v>271</v>
      </c>
      <c r="W56" s="302" t="s">
        <v>272</v>
      </c>
    </row>
    <row r="57" spans="22:23" ht="13.5" hidden="1" thickBot="1">
      <c r="V57" s="307" t="s">
        <v>36</v>
      </c>
      <c r="W57" s="308" t="s">
        <v>273</v>
      </c>
    </row>
  </sheetData>
  <sheetProtection/>
  <mergeCells count="10">
    <mergeCell ref="B11:M11"/>
    <mergeCell ref="B15:M15"/>
    <mergeCell ref="B12:M12"/>
    <mergeCell ref="B14:M14"/>
    <mergeCell ref="B8:M8"/>
    <mergeCell ref="B3:G3"/>
    <mergeCell ref="B4:G4"/>
    <mergeCell ref="B5:G5"/>
    <mergeCell ref="B6:G6"/>
    <mergeCell ref="B10:M10"/>
  </mergeCells>
  <conditionalFormatting sqref="B8:M8">
    <cfRule type="expression" priority="1" dxfId="83" stopIfTrue="1">
      <formula>$B$8=""</formula>
    </cfRule>
    <cfRule type="expression" priority="2" dxfId="84" stopIfTrue="1">
      <formula>$B$8&lt;&gt;"&lt; REPORTING COUNTRY &gt;"</formula>
    </cfRule>
    <cfRule type="expression" priority="3" dxfId="85" stopIfTrue="1">
      <formula>$B$8="&lt; REPORTING COUNTRY &gt;"</formula>
    </cfRule>
  </conditionalFormatting>
  <printOptions/>
  <pageMargins left="0.7480314960629921" right="0.7480314960629921" top="0.984251968503937" bottom="0.984251968503937" header="0.5118110236220472" footer="0.5118110236220472"/>
  <pageSetup horizontalDpi="600" verticalDpi="600" orientation="portrait" paperSize="8" r:id="rId2"/>
  <headerFooter alignWithMargins="0">
    <oddFooter>&amp;R2016 Triennial Central Bank Survey</oddFooter>
  </headerFooter>
  <drawing r:id="rId1"/>
</worksheet>
</file>

<file path=xl/worksheets/sheet10.xml><?xml version="1.0" encoding="utf-8"?>
<worksheet xmlns="http://schemas.openxmlformats.org/spreadsheetml/2006/main" xmlns:r="http://schemas.openxmlformats.org/officeDocument/2006/relationships">
  <sheetPr codeName="Sheet6">
    <outlinePr summaryBelow="0" summaryRight="0"/>
    <pageSetUpPr fitToPage="1"/>
  </sheetPr>
  <dimension ref="A1:AR74"/>
  <sheetViews>
    <sheetView showGridLines="0"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1" sqref="B1"/>
    </sheetView>
  </sheetViews>
  <sheetFormatPr defaultColWidth="0" defaultRowHeight="12"/>
  <cols>
    <col min="1" max="2" width="1.75390625" style="16" customWidth="1"/>
    <col min="3" max="3" width="50.75390625" style="370" customWidth="1"/>
    <col min="4" max="4" width="11.625" style="16" customWidth="1"/>
    <col min="5" max="5" width="14.00390625" style="16" customWidth="1"/>
    <col min="6" max="6" width="15.125" style="16" customWidth="1"/>
    <col min="7" max="7" width="13.75390625" style="16" customWidth="1"/>
    <col min="8" max="14" width="11.625" style="16" customWidth="1"/>
    <col min="15" max="15" width="1.75390625" style="16" customWidth="1"/>
    <col min="16" max="16" width="9.125" style="93" customWidth="1"/>
    <col min="17" max="18" width="9.125" style="16" customWidth="1"/>
    <col min="19" max="16384" width="0" style="16" hidden="1" customWidth="1"/>
  </cols>
  <sheetData>
    <row r="1" spans="2:14" s="197" customFormat="1" ht="19.5" customHeight="1">
      <c r="B1" s="348" t="s">
        <v>352</v>
      </c>
      <c r="C1" s="342"/>
      <c r="D1" s="196"/>
      <c r="E1" s="196"/>
      <c r="F1" s="196"/>
      <c r="G1" s="196"/>
      <c r="H1" s="196"/>
      <c r="I1" s="196"/>
      <c r="J1" s="196"/>
      <c r="N1" s="639"/>
    </row>
    <row r="2" spans="3:14" s="350" customFormat="1" ht="19.5" customHeight="1">
      <c r="C2" s="735" t="s">
        <v>309</v>
      </c>
      <c r="D2" s="735"/>
      <c r="E2" s="735"/>
      <c r="F2" s="735"/>
      <c r="G2" s="735"/>
      <c r="H2" s="735"/>
      <c r="I2" s="735"/>
      <c r="J2" s="735"/>
      <c r="K2" s="735"/>
      <c r="L2" s="735"/>
      <c r="M2" s="735"/>
      <c r="N2" s="735"/>
    </row>
    <row r="3" spans="3:14" s="350" customFormat="1" ht="19.5" customHeight="1">
      <c r="C3" s="735" t="s">
        <v>63</v>
      </c>
      <c r="D3" s="735"/>
      <c r="E3" s="735"/>
      <c r="F3" s="735"/>
      <c r="G3" s="735"/>
      <c r="H3" s="735"/>
      <c r="I3" s="735"/>
      <c r="J3" s="735"/>
      <c r="K3" s="735"/>
      <c r="L3" s="735"/>
      <c r="M3" s="735"/>
      <c r="N3" s="735"/>
    </row>
    <row r="4" spans="3:14" s="350" customFormat="1" ht="19.5" customHeight="1">
      <c r="C4" s="735" t="s">
        <v>358</v>
      </c>
      <c r="D4" s="735"/>
      <c r="E4" s="735"/>
      <c r="F4" s="735"/>
      <c r="G4" s="735"/>
      <c r="H4" s="735"/>
      <c r="I4" s="735"/>
      <c r="J4" s="735"/>
      <c r="K4" s="735"/>
      <c r="L4" s="735"/>
      <c r="M4" s="735"/>
      <c r="N4" s="735"/>
    </row>
    <row r="5" spans="3:14" s="350" customFormat="1" ht="19.5" customHeight="1">
      <c r="C5" s="735" t="s">
        <v>6</v>
      </c>
      <c r="D5" s="735"/>
      <c r="E5" s="735"/>
      <c r="F5" s="735"/>
      <c r="G5" s="735"/>
      <c r="H5" s="735"/>
      <c r="I5" s="735"/>
      <c r="J5" s="735"/>
      <c r="K5" s="735"/>
      <c r="L5" s="735"/>
      <c r="M5" s="735"/>
      <c r="N5" s="735"/>
    </row>
    <row r="6" spans="2:10" s="197" customFormat="1" ht="52.5" customHeight="1">
      <c r="B6" s="242"/>
      <c r="C6" s="343"/>
      <c r="I6" s="198"/>
      <c r="J6" s="198"/>
    </row>
    <row r="7" spans="2:16" s="2" customFormat="1" ht="33.75" customHeight="1">
      <c r="B7" s="17"/>
      <c r="C7" s="375" t="s">
        <v>7</v>
      </c>
      <c r="D7" s="18" t="s">
        <v>32</v>
      </c>
      <c r="E7" s="19"/>
      <c r="F7" s="26"/>
      <c r="G7" s="19"/>
      <c r="H7" s="19"/>
      <c r="I7" s="20"/>
      <c r="J7" s="20"/>
      <c r="K7" s="21" t="s">
        <v>33</v>
      </c>
      <c r="L7" s="22" t="s">
        <v>34</v>
      </c>
      <c r="M7" s="22" t="s">
        <v>35</v>
      </c>
      <c r="N7" s="354" t="s">
        <v>34</v>
      </c>
      <c r="O7" s="359"/>
      <c r="P7" s="6"/>
    </row>
    <row r="8" spans="2:16" s="2" customFormat="1" ht="58.5" customHeight="1">
      <c r="B8" s="3"/>
      <c r="C8" s="376"/>
      <c r="D8" s="4" t="s">
        <v>36</v>
      </c>
      <c r="E8" s="23" t="s">
        <v>91</v>
      </c>
      <c r="F8" s="23" t="s">
        <v>92</v>
      </c>
      <c r="G8" s="23" t="s">
        <v>127</v>
      </c>
      <c r="H8" s="23" t="s">
        <v>59</v>
      </c>
      <c r="I8" s="333" t="s">
        <v>292</v>
      </c>
      <c r="J8" s="4" t="s">
        <v>37</v>
      </c>
      <c r="K8" s="24" t="s">
        <v>38</v>
      </c>
      <c r="L8" s="25" t="s">
        <v>39</v>
      </c>
      <c r="M8" s="25" t="s">
        <v>346</v>
      </c>
      <c r="N8" s="355" t="s">
        <v>347</v>
      </c>
      <c r="O8" s="362"/>
      <c r="P8" s="6"/>
    </row>
    <row r="9" spans="2:16" s="279" customFormat="1" ht="30" customHeight="1">
      <c r="B9" s="277"/>
      <c r="C9" s="367" t="s">
        <v>41</v>
      </c>
      <c r="D9" s="283"/>
      <c r="E9" s="283"/>
      <c r="F9" s="290"/>
      <c r="G9" s="283"/>
      <c r="H9" s="283"/>
      <c r="I9" s="283"/>
      <c r="J9" s="283"/>
      <c r="K9" s="283"/>
      <c r="L9" s="283"/>
      <c r="M9" s="283"/>
      <c r="N9" s="356"/>
      <c r="O9" s="361"/>
      <c r="P9" s="280"/>
    </row>
    <row r="10" spans="2:16" s="2" customFormat="1" ht="18" customHeight="1">
      <c r="B10" s="7"/>
      <c r="C10" s="345" t="s">
        <v>109</v>
      </c>
      <c r="D10" s="256"/>
      <c r="E10" s="256"/>
      <c r="F10" s="256"/>
      <c r="G10" s="256"/>
      <c r="H10" s="256"/>
      <c r="I10" s="256"/>
      <c r="J10" s="244">
        <f>+SUM(D10:I10)</f>
        <v>0</v>
      </c>
      <c r="K10" s="341"/>
      <c r="L10" s="341"/>
      <c r="M10" s="256"/>
      <c r="N10" s="331"/>
      <c r="O10" s="360"/>
      <c r="P10" s="6"/>
    </row>
    <row r="11" spans="2:16" s="2" customFormat="1" ht="18" customHeight="1">
      <c r="B11" s="9"/>
      <c r="C11" s="345" t="s">
        <v>110</v>
      </c>
      <c r="D11" s="256"/>
      <c r="E11" s="256"/>
      <c r="F11" s="256"/>
      <c r="G11" s="256"/>
      <c r="H11" s="256"/>
      <c r="I11" s="256"/>
      <c r="J11" s="244">
        <f>+SUM(D11:I11)</f>
        <v>0</v>
      </c>
      <c r="K11" s="341"/>
      <c r="L11" s="341"/>
      <c r="M11" s="256"/>
      <c r="N11" s="331"/>
      <c r="O11" s="360"/>
      <c r="P11" s="6"/>
    </row>
    <row r="12" spans="2:16" s="2" customFormat="1" ht="18" customHeight="1">
      <c r="B12" s="671"/>
      <c r="C12" s="672" t="s">
        <v>361</v>
      </c>
      <c r="D12" s="256"/>
      <c r="E12" s="256"/>
      <c r="F12" s="256"/>
      <c r="G12" s="256"/>
      <c r="H12" s="256"/>
      <c r="I12" s="256"/>
      <c r="J12" s="244">
        <f>+SUM(D12:I12)</f>
        <v>0</v>
      </c>
      <c r="K12" s="341"/>
      <c r="L12" s="341"/>
      <c r="M12" s="256"/>
      <c r="N12" s="331"/>
      <c r="O12" s="360"/>
      <c r="P12" s="6"/>
    </row>
    <row r="13" spans="2:16" s="2" customFormat="1" ht="18" customHeight="1">
      <c r="B13" s="9"/>
      <c r="C13" s="345" t="s">
        <v>111</v>
      </c>
      <c r="D13" s="256"/>
      <c r="E13" s="256"/>
      <c r="F13" s="256"/>
      <c r="G13" s="256"/>
      <c r="H13" s="256"/>
      <c r="I13" s="256"/>
      <c r="J13" s="244">
        <f>+SUM(D13:I13)</f>
        <v>0</v>
      </c>
      <c r="K13" s="341"/>
      <c r="L13" s="341"/>
      <c r="M13" s="256"/>
      <c r="N13" s="331"/>
      <c r="O13" s="360"/>
      <c r="P13" s="6"/>
    </row>
    <row r="14" spans="2:16" s="2" customFormat="1" ht="18" customHeight="1">
      <c r="B14" s="9"/>
      <c r="C14" s="366" t="s">
        <v>14</v>
      </c>
      <c r="D14" s="497">
        <f aca="true" t="shared" si="0" ref="D14:I14">+D10+D11+D13</f>
        <v>0</v>
      </c>
      <c r="E14" s="244">
        <f t="shared" si="0"/>
        <v>0</v>
      </c>
      <c r="F14" s="244">
        <f t="shared" si="0"/>
        <v>0</v>
      </c>
      <c r="G14" s="244">
        <f t="shared" si="0"/>
        <v>0</v>
      </c>
      <c r="H14" s="244">
        <f t="shared" si="0"/>
        <v>0</v>
      </c>
      <c r="I14" s="244">
        <f t="shared" si="0"/>
        <v>0</v>
      </c>
      <c r="J14" s="244">
        <f>+SUM(D14:I14)</f>
        <v>0</v>
      </c>
      <c r="K14" s="244"/>
      <c r="L14" s="244"/>
      <c r="M14" s="244">
        <f>+M10+M11+M13</f>
        <v>0</v>
      </c>
      <c r="N14" s="332">
        <f>+N10+N11+N13</f>
        <v>0</v>
      </c>
      <c r="O14" s="360"/>
      <c r="P14" s="6"/>
    </row>
    <row r="15" spans="2:16" s="279" customFormat="1" ht="30" customHeight="1">
      <c r="B15" s="285"/>
      <c r="C15" s="367" t="s">
        <v>21</v>
      </c>
      <c r="D15" s="282"/>
      <c r="E15" s="282"/>
      <c r="F15" s="282"/>
      <c r="G15" s="282"/>
      <c r="H15" s="282"/>
      <c r="I15" s="282"/>
      <c r="J15" s="282"/>
      <c r="K15" s="291"/>
      <c r="L15" s="291"/>
      <c r="M15" s="291"/>
      <c r="N15" s="357"/>
      <c r="O15" s="361"/>
      <c r="P15" s="292"/>
    </row>
    <row r="16" spans="2:16" s="279" customFormat="1" ht="30" customHeight="1">
      <c r="B16" s="285"/>
      <c r="C16" s="367" t="s">
        <v>15</v>
      </c>
      <c r="D16" s="282"/>
      <c r="E16" s="282"/>
      <c r="F16" s="282"/>
      <c r="G16" s="282"/>
      <c r="H16" s="282"/>
      <c r="I16" s="282"/>
      <c r="J16" s="282"/>
      <c r="K16" s="291"/>
      <c r="L16" s="291"/>
      <c r="M16" s="291"/>
      <c r="N16" s="357"/>
      <c r="O16" s="361"/>
      <c r="P16" s="280"/>
    </row>
    <row r="17" spans="2:16" s="2" customFormat="1" ht="18" customHeight="1">
      <c r="B17" s="10"/>
      <c r="C17" s="345" t="s">
        <v>109</v>
      </c>
      <c r="D17" s="256"/>
      <c r="E17" s="256"/>
      <c r="F17" s="256"/>
      <c r="G17" s="256"/>
      <c r="H17" s="256"/>
      <c r="I17" s="256"/>
      <c r="J17" s="244">
        <f>+SUM(D17:I17)</f>
        <v>0</v>
      </c>
      <c r="K17" s="341"/>
      <c r="L17" s="341"/>
      <c r="M17" s="256"/>
      <c r="N17" s="331"/>
      <c r="O17" s="360"/>
      <c r="P17" s="6"/>
    </row>
    <row r="18" spans="2:16" s="2" customFormat="1" ht="18" customHeight="1">
      <c r="B18" s="7"/>
      <c r="C18" s="345" t="s">
        <v>110</v>
      </c>
      <c r="D18" s="256"/>
      <c r="E18" s="256"/>
      <c r="F18" s="256"/>
      <c r="G18" s="256"/>
      <c r="H18" s="256"/>
      <c r="I18" s="256"/>
      <c r="J18" s="244">
        <f>+SUM(D18:I18)</f>
        <v>0</v>
      </c>
      <c r="K18" s="341"/>
      <c r="L18" s="341"/>
      <c r="M18" s="256"/>
      <c r="N18" s="331"/>
      <c r="O18" s="360"/>
      <c r="P18" s="6"/>
    </row>
    <row r="19" spans="2:16" s="2" customFormat="1" ht="18" customHeight="1">
      <c r="B19" s="671"/>
      <c r="C19" s="672" t="s">
        <v>361</v>
      </c>
      <c r="D19" s="256"/>
      <c r="E19" s="256"/>
      <c r="F19" s="256"/>
      <c r="G19" s="256"/>
      <c r="H19" s="256"/>
      <c r="I19" s="256"/>
      <c r="J19" s="244">
        <f>+SUM(D19:I19)</f>
        <v>0</v>
      </c>
      <c r="K19" s="341"/>
      <c r="L19" s="341"/>
      <c r="M19" s="256"/>
      <c r="N19" s="331"/>
      <c r="O19" s="360"/>
      <c r="P19" s="6"/>
    </row>
    <row r="20" spans="2:16" s="2" customFormat="1" ht="18" customHeight="1">
      <c r="B20" s="5"/>
      <c r="C20" s="345" t="s">
        <v>111</v>
      </c>
      <c r="D20" s="256"/>
      <c r="E20" s="256"/>
      <c r="F20" s="256"/>
      <c r="G20" s="256"/>
      <c r="H20" s="256"/>
      <c r="I20" s="256"/>
      <c r="J20" s="244">
        <f>+SUM(D20:I20)</f>
        <v>0</v>
      </c>
      <c r="K20" s="341"/>
      <c r="L20" s="341"/>
      <c r="M20" s="256"/>
      <c r="N20" s="331"/>
      <c r="O20" s="360"/>
      <c r="P20" s="6"/>
    </row>
    <row r="21" spans="2:16" s="2" customFormat="1" ht="18" customHeight="1">
      <c r="B21" s="10"/>
      <c r="C21" s="366" t="s">
        <v>14</v>
      </c>
      <c r="D21" s="497">
        <f aca="true" t="shared" si="1" ref="D21:I21">+D17+D18+D20</f>
        <v>0</v>
      </c>
      <c r="E21" s="244">
        <f t="shared" si="1"/>
        <v>0</v>
      </c>
      <c r="F21" s="244">
        <f t="shared" si="1"/>
        <v>0</v>
      </c>
      <c r="G21" s="244">
        <f t="shared" si="1"/>
        <v>0</v>
      </c>
      <c r="H21" s="244">
        <f t="shared" si="1"/>
        <v>0</v>
      </c>
      <c r="I21" s="244">
        <f t="shared" si="1"/>
        <v>0</v>
      </c>
      <c r="J21" s="244">
        <f>+SUM(D21:I21)</f>
        <v>0</v>
      </c>
      <c r="K21" s="244"/>
      <c r="L21" s="244"/>
      <c r="M21" s="244">
        <f>+M17+M18+M20</f>
        <v>0</v>
      </c>
      <c r="N21" s="332">
        <f>+N17+N18+N20</f>
        <v>0</v>
      </c>
      <c r="O21" s="360"/>
      <c r="P21" s="6"/>
    </row>
    <row r="22" spans="2:16" s="279" customFormat="1" ht="30" customHeight="1">
      <c r="B22" s="281"/>
      <c r="C22" s="367" t="s">
        <v>16</v>
      </c>
      <c r="D22" s="282"/>
      <c r="E22" s="282"/>
      <c r="F22" s="282"/>
      <c r="G22" s="282"/>
      <c r="H22" s="282"/>
      <c r="I22" s="282"/>
      <c r="J22" s="282"/>
      <c r="K22" s="291"/>
      <c r="L22" s="291"/>
      <c r="M22" s="291"/>
      <c r="N22" s="357"/>
      <c r="O22" s="361"/>
      <c r="P22" s="280"/>
    </row>
    <row r="23" spans="2:16" s="2" customFormat="1" ht="18" customHeight="1">
      <c r="B23" s="7"/>
      <c r="C23" s="345" t="s">
        <v>109</v>
      </c>
      <c r="D23" s="256"/>
      <c r="E23" s="256"/>
      <c r="F23" s="256"/>
      <c r="G23" s="256"/>
      <c r="H23" s="256"/>
      <c r="I23" s="256"/>
      <c r="J23" s="244">
        <f aca="true" t="shared" si="2" ref="J23:J29">+SUM(D23:I23)</f>
        <v>0</v>
      </c>
      <c r="K23" s="341"/>
      <c r="L23" s="341"/>
      <c r="M23" s="256"/>
      <c r="N23" s="331"/>
      <c r="O23" s="360"/>
      <c r="P23" s="6"/>
    </row>
    <row r="24" spans="2:16" s="2" customFormat="1" ht="18" customHeight="1">
      <c r="B24" s="7"/>
      <c r="C24" s="345" t="s">
        <v>110</v>
      </c>
      <c r="D24" s="256"/>
      <c r="E24" s="256"/>
      <c r="F24" s="256"/>
      <c r="G24" s="256"/>
      <c r="H24" s="256"/>
      <c r="I24" s="256"/>
      <c r="J24" s="244">
        <f t="shared" si="2"/>
        <v>0</v>
      </c>
      <c r="K24" s="341"/>
      <c r="L24" s="341"/>
      <c r="M24" s="256"/>
      <c r="N24" s="331"/>
      <c r="O24" s="360"/>
      <c r="P24" s="6"/>
    </row>
    <row r="25" spans="2:16" s="2" customFormat="1" ht="18" customHeight="1">
      <c r="B25" s="671"/>
      <c r="C25" s="672" t="s">
        <v>361</v>
      </c>
      <c r="D25" s="256"/>
      <c r="E25" s="256"/>
      <c r="F25" s="256"/>
      <c r="G25" s="256"/>
      <c r="H25" s="256"/>
      <c r="I25" s="256"/>
      <c r="J25" s="244">
        <f t="shared" si="2"/>
        <v>0</v>
      </c>
      <c r="K25" s="341"/>
      <c r="L25" s="341"/>
      <c r="M25" s="256"/>
      <c r="N25" s="331"/>
      <c r="O25" s="360"/>
      <c r="P25" s="6"/>
    </row>
    <row r="26" spans="2:16" s="2" customFormat="1" ht="18" customHeight="1">
      <c r="B26" s="5"/>
      <c r="C26" s="345" t="s">
        <v>111</v>
      </c>
      <c r="D26" s="256"/>
      <c r="E26" s="256"/>
      <c r="F26" s="256"/>
      <c r="G26" s="256"/>
      <c r="H26" s="256"/>
      <c r="I26" s="256"/>
      <c r="J26" s="244">
        <f t="shared" si="2"/>
        <v>0</v>
      </c>
      <c r="K26" s="341"/>
      <c r="L26" s="341"/>
      <c r="M26" s="256"/>
      <c r="N26" s="331"/>
      <c r="O26" s="360"/>
      <c r="P26" s="6"/>
    </row>
    <row r="27" spans="2:16" s="2" customFormat="1" ht="18" customHeight="1">
      <c r="B27" s="7"/>
      <c r="C27" s="366" t="s">
        <v>14</v>
      </c>
      <c r="D27" s="497">
        <f aca="true" t="shared" si="3" ref="D27:I27">+D23+D24+D26</f>
        <v>0</v>
      </c>
      <c r="E27" s="244">
        <f t="shared" si="3"/>
        <v>0</v>
      </c>
      <c r="F27" s="244">
        <f t="shared" si="3"/>
        <v>0</v>
      </c>
      <c r="G27" s="244">
        <f t="shared" si="3"/>
        <v>0</v>
      </c>
      <c r="H27" s="244">
        <f t="shared" si="3"/>
        <v>0</v>
      </c>
      <c r="I27" s="244">
        <f t="shared" si="3"/>
        <v>0</v>
      </c>
      <c r="J27" s="244">
        <f>+SUM(D27:I27)</f>
        <v>0</v>
      </c>
      <c r="K27" s="244"/>
      <c r="L27" s="244"/>
      <c r="M27" s="244">
        <f>+M23+M24+M26</f>
        <v>0</v>
      </c>
      <c r="N27" s="332">
        <f>+N23+N24+N26</f>
        <v>0</v>
      </c>
      <c r="O27" s="360"/>
      <c r="P27" s="6"/>
    </row>
    <row r="28" spans="2:16" s="2" customFormat="1" ht="49.5" customHeight="1">
      <c r="B28" s="7"/>
      <c r="C28" s="366" t="s">
        <v>17</v>
      </c>
      <c r="D28" s="244">
        <f aca="true" t="shared" si="4" ref="D28:I28">+SUM(D27,D21)</f>
        <v>0</v>
      </c>
      <c r="E28" s="244">
        <f t="shared" si="4"/>
        <v>0</v>
      </c>
      <c r="F28" s="244">
        <f t="shared" si="4"/>
        <v>0</v>
      </c>
      <c r="G28" s="244">
        <f t="shared" si="4"/>
        <v>0</v>
      </c>
      <c r="H28" s="244">
        <f t="shared" si="4"/>
        <v>0</v>
      </c>
      <c r="I28" s="244">
        <f t="shared" si="4"/>
        <v>0</v>
      </c>
      <c r="J28" s="244">
        <f t="shared" si="2"/>
        <v>0</v>
      </c>
      <c r="K28" s="244">
        <f>+SUM(K27,K21)</f>
        <v>0</v>
      </c>
      <c r="L28" s="244">
        <f>+SUM(L27,L21)</f>
        <v>0</v>
      </c>
      <c r="M28" s="244">
        <f>+SUM(M27,M21)</f>
        <v>0</v>
      </c>
      <c r="N28" s="332">
        <f>+SUM(N27,N21)</f>
        <v>0</v>
      </c>
      <c r="O28" s="360"/>
      <c r="P28" s="6"/>
    </row>
    <row r="29" spans="2:16" s="2" customFormat="1" ht="30" customHeight="1">
      <c r="B29" s="7"/>
      <c r="C29" s="364" t="s">
        <v>22</v>
      </c>
      <c r="D29" s="244">
        <f>+SUM(D27,D21,D14)</f>
        <v>0</v>
      </c>
      <c r="E29" s="244">
        <f aca="true" t="shared" si="5" ref="E29:K29">+SUM(E27,E21,E14)</f>
        <v>0</v>
      </c>
      <c r="F29" s="244">
        <f t="shared" si="5"/>
        <v>0</v>
      </c>
      <c r="G29" s="244">
        <f t="shared" si="5"/>
        <v>0</v>
      </c>
      <c r="H29" s="244">
        <f t="shared" si="5"/>
        <v>0</v>
      </c>
      <c r="I29" s="244">
        <f t="shared" si="5"/>
        <v>0</v>
      </c>
      <c r="J29" s="244">
        <f t="shared" si="2"/>
        <v>0</v>
      </c>
      <c r="K29" s="244">
        <f t="shared" si="5"/>
        <v>0</v>
      </c>
      <c r="L29" s="244">
        <f>+SUM(L28,L14,)</f>
        <v>0</v>
      </c>
      <c r="M29" s="244">
        <f>+SUM(M28,M14,)</f>
        <v>0</v>
      </c>
      <c r="N29" s="332">
        <f>+SUM(N28,N14,)</f>
        <v>0</v>
      </c>
      <c r="O29" s="360"/>
      <c r="P29" s="6"/>
    </row>
    <row r="30" spans="2:16" s="279" customFormat="1" ht="30" customHeight="1">
      <c r="B30" s="285"/>
      <c r="C30" s="367" t="s">
        <v>27</v>
      </c>
      <c r="D30" s="278"/>
      <c r="E30" s="278"/>
      <c r="F30" s="278"/>
      <c r="G30" s="278"/>
      <c r="H30" s="278"/>
      <c r="I30" s="278"/>
      <c r="J30" s="278"/>
      <c r="K30" s="278"/>
      <c r="L30" s="278"/>
      <c r="M30" s="278"/>
      <c r="N30" s="358"/>
      <c r="O30" s="361"/>
      <c r="P30" s="280"/>
    </row>
    <row r="31" spans="2:16" s="2" customFormat="1" ht="18" customHeight="1">
      <c r="B31" s="10"/>
      <c r="C31" s="366" t="s">
        <v>93</v>
      </c>
      <c r="D31" s="256"/>
      <c r="E31" s="256"/>
      <c r="F31" s="256"/>
      <c r="G31" s="256"/>
      <c r="H31" s="256"/>
      <c r="I31" s="256"/>
      <c r="J31" s="244">
        <f>+SUM(D31:I31)</f>
        <v>0</v>
      </c>
      <c r="K31" s="256"/>
      <c r="L31" s="256"/>
      <c r="M31" s="256"/>
      <c r="N31" s="331"/>
      <c r="O31" s="360"/>
      <c r="P31" s="155"/>
    </row>
    <row r="32" spans="2:16" s="2" customFormat="1" ht="18" customHeight="1">
      <c r="B32" s="11"/>
      <c r="C32" s="373" t="s">
        <v>94</v>
      </c>
      <c r="D32" s="257"/>
      <c r="E32" s="257"/>
      <c r="F32" s="257"/>
      <c r="G32" s="257"/>
      <c r="H32" s="257"/>
      <c r="I32" s="257"/>
      <c r="J32" s="245">
        <f>+SUM(D32:I32)</f>
        <v>0</v>
      </c>
      <c r="K32" s="257"/>
      <c r="L32" s="257"/>
      <c r="M32" s="257"/>
      <c r="N32" s="426"/>
      <c r="O32" s="362"/>
      <c r="P32" s="6"/>
    </row>
    <row r="33" spans="2:16" s="2" customFormat="1" ht="90" customHeight="1">
      <c r="B33" s="745" t="s">
        <v>348</v>
      </c>
      <c r="C33" s="746"/>
      <c r="D33" s="746"/>
      <c r="E33" s="746"/>
      <c r="F33" s="746"/>
      <c r="G33" s="746"/>
      <c r="H33" s="746"/>
      <c r="I33" s="746"/>
      <c r="J33" s="746"/>
      <c r="K33" s="746"/>
      <c r="L33" s="746"/>
      <c r="M33" s="746"/>
      <c r="N33" s="746"/>
      <c r="O33" s="670"/>
      <c r="P33" s="6"/>
    </row>
    <row r="34" spans="2:16" s="2" customFormat="1" ht="18" customHeight="1">
      <c r="B34" s="8"/>
      <c r="C34" s="366"/>
      <c r="E34" s="12"/>
      <c r="F34" s="12"/>
      <c r="G34" s="12"/>
      <c r="H34" s="12"/>
      <c r="I34" s="12"/>
      <c r="J34" s="12"/>
      <c r="K34" s="12"/>
      <c r="L34" s="12"/>
      <c r="M34" s="12"/>
      <c r="P34" s="6"/>
    </row>
    <row r="35" spans="2:44" s="2" customFormat="1" ht="18" customHeight="1">
      <c r="B35" s="8"/>
      <c r="C35" s="366"/>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row>
    <row r="36" spans="2:44" s="1" customFormat="1" ht="18" customHeight="1">
      <c r="B36" s="14"/>
      <c r="C36" s="366"/>
      <c r="E36" s="474" t="s">
        <v>323</v>
      </c>
      <c r="F36" s="475">
        <f>MAX(D42:P67)</f>
        <v>0</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row>
    <row r="37" spans="2:44" s="1" customFormat="1" ht="19.5" customHeight="1">
      <c r="B37" s="447" t="s">
        <v>318</v>
      </c>
      <c r="C37" s="451"/>
      <c r="D37" s="449"/>
      <c r="E37" s="476" t="s">
        <v>324</v>
      </c>
      <c r="F37" s="477">
        <f>MIN(D42:P67)</f>
        <v>0</v>
      </c>
      <c r="G37" s="450"/>
      <c r="H37" s="450"/>
      <c r="I37" s="450"/>
      <c r="J37" s="450"/>
      <c r="K37" s="450"/>
      <c r="L37" s="450"/>
      <c r="M37" s="450"/>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2:44" s="1" customFormat="1" ht="18" customHeight="1">
      <c r="B38" s="14"/>
      <c r="C38" s="366"/>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row>
    <row r="39" spans="2:44" s="1" customFormat="1" ht="18" customHeight="1">
      <c r="B39" s="14"/>
      <c r="C39" s="366"/>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2:16" s="2" customFormat="1" ht="33.75" customHeight="1">
      <c r="B40" s="515"/>
      <c r="C40" s="516" t="s">
        <v>7</v>
      </c>
      <c r="D40" s="519" t="s">
        <v>32</v>
      </c>
      <c r="E40" s="520"/>
      <c r="F40" s="521"/>
      <c r="G40" s="520"/>
      <c r="H40" s="520"/>
      <c r="I40" s="522"/>
      <c r="J40" s="522"/>
      <c r="K40" s="523" t="s">
        <v>33</v>
      </c>
      <c r="L40" s="524" t="s">
        <v>34</v>
      </c>
      <c r="M40" s="525" t="s">
        <v>35</v>
      </c>
      <c r="N40" s="524" t="s">
        <v>34</v>
      </c>
      <c r="O40" s="620"/>
      <c r="P40" s="743" t="str">
        <f>+J8</f>
        <v>Total</v>
      </c>
    </row>
    <row r="41" spans="2:16" s="2" customFormat="1" ht="58.5" customHeight="1">
      <c r="B41" s="517"/>
      <c r="C41" s="518"/>
      <c r="D41" s="526" t="str">
        <f>+D8</f>
        <v>US</v>
      </c>
      <c r="E41" s="526" t="str">
        <f aca="true" t="shared" si="6" ref="E41:J41">+E8</f>
        <v>Japanese</v>
      </c>
      <c r="F41" s="526" t="str">
        <f t="shared" si="6"/>
        <v>European ²</v>
      </c>
      <c r="G41" s="526" t="str">
        <f t="shared" si="6"/>
        <v>Latin American</v>
      </c>
      <c r="H41" s="526" t="str">
        <f t="shared" si="6"/>
        <v>Other Asian ³</v>
      </c>
      <c r="I41" s="526" t="str">
        <f t="shared" si="6"/>
        <v>Other 4</v>
      </c>
      <c r="J41" s="526" t="str">
        <f t="shared" si="6"/>
        <v>Total</v>
      </c>
      <c r="K41" s="527" t="s">
        <v>38</v>
      </c>
      <c r="L41" s="528" t="s">
        <v>39</v>
      </c>
      <c r="M41" s="529" t="s">
        <v>40</v>
      </c>
      <c r="N41" s="528" t="s">
        <v>336</v>
      </c>
      <c r="O41" s="620"/>
      <c r="P41" s="744"/>
    </row>
    <row r="42" spans="2:16" s="2" customFormat="1" ht="18" customHeight="1">
      <c r="B42" s="453"/>
      <c r="C42" s="458" t="s">
        <v>41</v>
      </c>
      <c r="D42" s="264"/>
      <c r="E42" s="264"/>
      <c r="F42" s="289"/>
      <c r="G42" s="264"/>
      <c r="H42" s="264"/>
      <c r="I42" s="264"/>
      <c r="J42" s="264"/>
      <c r="K42" s="542"/>
      <c r="L42" s="542"/>
      <c r="M42" s="530"/>
      <c r="N42" s="264"/>
      <c r="O42" s="620"/>
      <c r="P42" s="537"/>
    </row>
    <row r="43" spans="2:16" s="2" customFormat="1" ht="18" customHeight="1">
      <c r="B43" s="455"/>
      <c r="C43" s="456" t="s">
        <v>109</v>
      </c>
      <c r="D43" s="286"/>
      <c r="E43" s="286"/>
      <c r="F43" s="286"/>
      <c r="G43" s="286"/>
      <c r="H43" s="286"/>
      <c r="I43" s="286"/>
      <c r="J43" s="286"/>
      <c r="K43" s="543"/>
      <c r="L43" s="543"/>
      <c r="M43" s="533"/>
      <c r="N43" s="265"/>
      <c r="O43" s="621"/>
      <c r="P43" s="472">
        <f>J10-SUM(D10:I10)</f>
        <v>0</v>
      </c>
    </row>
    <row r="44" spans="2:16" s="2" customFormat="1" ht="18" customHeight="1">
      <c r="B44" s="457"/>
      <c r="C44" s="456" t="s">
        <v>110</v>
      </c>
      <c r="D44" s="286"/>
      <c r="E44" s="286"/>
      <c r="F44" s="286"/>
      <c r="G44" s="286"/>
      <c r="H44" s="286"/>
      <c r="I44" s="286"/>
      <c r="J44" s="286"/>
      <c r="K44" s="543"/>
      <c r="L44" s="543"/>
      <c r="M44" s="533"/>
      <c r="N44" s="265"/>
      <c r="O44" s="621"/>
      <c r="P44" s="472">
        <f>J11-SUM(D11:I11)</f>
        <v>0</v>
      </c>
    </row>
    <row r="45" spans="1:16" s="2" customFormat="1" ht="18" customHeight="1">
      <c r="A45" s="457"/>
      <c r="B45" s="676" t="s">
        <v>361</v>
      </c>
      <c r="C45" s="456"/>
      <c r="D45" s="466">
        <f>+IF(OR(SUM(D12)&gt;0),IF(OR(D11=0,D11=""),111,IF((D11&lt;D12),111,0)),0)</f>
        <v>0</v>
      </c>
      <c r="E45" s="466">
        <f aca="true" t="shared" si="7" ref="E45:J45">+IF(OR(SUM(E12)&gt;0),IF(OR(E11=0,E11=""),111,IF((E11&lt;E12),111,0)),0)</f>
        <v>0</v>
      </c>
      <c r="F45" s="466">
        <f t="shared" si="7"/>
        <v>0</v>
      </c>
      <c r="G45" s="466">
        <f t="shared" si="7"/>
        <v>0</v>
      </c>
      <c r="H45" s="466">
        <f t="shared" si="7"/>
        <v>0</v>
      </c>
      <c r="I45" s="466">
        <f t="shared" si="7"/>
        <v>0</v>
      </c>
      <c r="J45" s="466">
        <f t="shared" si="7"/>
        <v>0</v>
      </c>
      <c r="K45" s="543"/>
      <c r="L45" s="543"/>
      <c r="M45" s="466">
        <f>+IF(OR(SUM(M12)&gt;0),IF(OR(M11=0,M11=""),111,IF((M11&lt;M12),111,0)),0)</f>
        <v>0</v>
      </c>
      <c r="N45" s="466">
        <f>+IF(OR(SUM(N12)&gt;0),IF(OR(N11=0,N11=""),111,IF((N11&lt;N12),111,0)),0)</f>
        <v>0</v>
      </c>
      <c r="O45" s="621"/>
      <c r="P45" s="472">
        <f>J12-SUM(D12:I12)</f>
        <v>0</v>
      </c>
    </row>
    <row r="46" spans="2:16" s="2" customFormat="1" ht="18" customHeight="1">
      <c r="B46" s="457"/>
      <c r="C46" s="456" t="s">
        <v>111</v>
      </c>
      <c r="D46" s="286"/>
      <c r="E46" s="286"/>
      <c r="F46" s="286"/>
      <c r="G46" s="286"/>
      <c r="H46" s="286"/>
      <c r="I46" s="286"/>
      <c r="J46" s="286"/>
      <c r="K46" s="543"/>
      <c r="L46" s="543"/>
      <c r="M46" s="533"/>
      <c r="N46" s="265"/>
      <c r="O46" s="621"/>
      <c r="P46" s="472">
        <f>J13-SUM(D13:I13)</f>
        <v>0</v>
      </c>
    </row>
    <row r="47" spans="2:16" s="2" customFormat="1" ht="18" customHeight="1">
      <c r="B47" s="457"/>
      <c r="C47" s="448" t="s">
        <v>14</v>
      </c>
      <c r="D47" s="472">
        <f>+D14-D10-D11-D13</f>
        <v>0</v>
      </c>
      <c r="E47" s="472">
        <f aca="true" t="shared" si="8" ref="E47:J47">+E14-E10-E11-E13</f>
        <v>0</v>
      </c>
      <c r="F47" s="472">
        <f t="shared" si="8"/>
        <v>0</v>
      </c>
      <c r="G47" s="472">
        <f t="shared" si="8"/>
        <v>0</v>
      </c>
      <c r="H47" s="472">
        <f t="shared" si="8"/>
        <v>0</v>
      </c>
      <c r="I47" s="472">
        <f t="shared" si="8"/>
        <v>0</v>
      </c>
      <c r="J47" s="472">
        <f t="shared" si="8"/>
        <v>0</v>
      </c>
      <c r="K47" s="539"/>
      <c r="L47" s="539"/>
      <c r="M47" s="545">
        <f>+M14-M10-M11-M13</f>
        <v>0</v>
      </c>
      <c r="N47" s="472">
        <f>+N14-N10-N11-N13</f>
        <v>0</v>
      </c>
      <c r="O47" s="621"/>
      <c r="P47" s="472">
        <f>J14-SUM(D14:I14)</f>
        <v>0</v>
      </c>
    </row>
    <row r="48" spans="2:16" s="2" customFormat="1" ht="18" customHeight="1">
      <c r="B48" s="463"/>
      <c r="C48" s="458" t="s">
        <v>21</v>
      </c>
      <c r="D48" s="286"/>
      <c r="E48" s="268"/>
      <c r="F48" s="268"/>
      <c r="G48" s="268"/>
      <c r="H48" s="268"/>
      <c r="I48" s="268"/>
      <c r="J48" s="268"/>
      <c r="K48" s="544"/>
      <c r="L48" s="544"/>
      <c r="M48" s="532"/>
      <c r="N48" s="270"/>
      <c r="O48" s="621"/>
      <c r="P48" s="513"/>
    </row>
    <row r="49" spans="2:16" s="2" customFormat="1" ht="18" customHeight="1">
      <c r="B49" s="463"/>
      <c r="C49" s="458" t="s">
        <v>15</v>
      </c>
      <c r="D49" s="268"/>
      <c r="E49" s="268"/>
      <c r="F49" s="268"/>
      <c r="G49" s="268"/>
      <c r="H49" s="268"/>
      <c r="I49" s="268"/>
      <c r="J49" s="268"/>
      <c r="K49" s="544"/>
      <c r="L49" s="544"/>
      <c r="M49" s="532"/>
      <c r="N49" s="270"/>
      <c r="O49" s="621"/>
      <c r="P49" s="513"/>
    </row>
    <row r="50" spans="2:16" s="2" customFormat="1" ht="18" customHeight="1">
      <c r="B50" s="459"/>
      <c r="C50" s="456" t="s">
        <v>109</v>
      </c>
      <c r="D50" s="286"/>
      <c r="E50" s="286"/>
      <c r="F50" s="286"/>
      <c r="G50" s="286"/>
      <c r="H50" s="286"/>
      <c r="I50" s="286"/>
      <c r="J50" s="286"/>
      <c r="K50" s="543"/>
      <c r="L50" s="543"/>
      <c r="M50" s="533"/>
      <c r="N50" s="265"/>
      <c r="O50" s="621"/>
      <c r="P50" s="472">
        <f>J17-SUM(D17:I17)</f>
        <v>0</v>
      </c>
    </row>
    <row r="51" spans="2:16" s="2" customFormat="1" ht="18" customHeight="1">
      <c r="B51" s="455"/>
      <c r="C51" s="456" t="s">
        <v>110</v>
      </c>
      <c r="D51" s="286"/>
      <c r="E51" s="286"/>
      <c r="F51" s="286"/>
      <c r="G51" s="286"/>
      <c r="H51" s="286"/>
      <c r="I51" s="286"/>
      <c r="J51" s="286"/>
      <c r="K51" s="543"/>
      <c r="L51" s="543"/>
      <c r="M51" s="533"/>
      <c r="N51" s="265"/>
      <c r="O51" s="621"/>
      <c r="P51" s="472">
        <f>J18-SUM(D18:I18)</f>
        <v>0</v>
      </c>
    </row>
    <row r="52" spans="2:16" s="2" customFormat="1" ht="18" customHeight="1">
      <c r="B52" s="676" t="s">
        <v>361</v>
      </c>
      <c r="C52" s="456"/>
      <c r="D52" s="466">
        <f>+IF(OR(SUM(D19)&gt;0),IF(OR(D18=0,D18=""),111,IF((D18&lt;D19),111,0)),0)</f>
        <v>0</v>
      </c>
      <c r="E52" s="466">
        <f aca="true" t="shared" si="9" ref="E52:J52">+IF(OR(SUM(E19)&gt;0),IF(OR(E18=0,E18=""),111,IF((E18&lt;E19),111,0)),0)</f>
        <v>0</v>
      </c>
      <c r="F52" s="466">
        <f t="shared" si="9"/>
        <v>0</v>
      </c>
      <c r="G52" s="466">
        <f t="shared" si="9"/>
        <v>0</v>
      </c>
      <c r="H52" s="466">
        <f t="shared" si="9"/>
        <v>0</v>
      </c>
      <c r="I52" s="466">
        <f t="shared" si="9"/>
        <v>0</v>
      </c>
      <c r="J52" s="466">
        <f t="shared" si="9"/>
        <v>0</v>
      </c>
      <c r="K52" s="543"/>
      <c r="L52" s="543"/>
      <c r="M52" s="466">
        <f>+IF(OR(SUM(M19)&gt;0),IF(OR(M18=0,M18=""),111,IF((M18&lt;M19),111,0)),0)</f>
        <v>0</v>
      </c>
      <c r="N52" s="466">
        <f>+IF(OR(SUM(N19)&gt;0),IF(OR(N18=0,N18=""),111,IF((N18&lt;N19),111,0)),0)</f>
        <v>0</v>
      </c>
      <c r="O52" s="621"/>
      <c r="P52" s="472">
        <f>J19-SUM(D19:I19)</f>
        <v>0</v>
      </c>
    </row>
    <row r="53" spans="2:16" s="2" customFormat="1" ht="18" customHeight="1">
      <c r="B53" s="460"/>
      <c r="C53" s="456" t="s">
        <v>111</v>
      </c>
      <c r="D53" s="286"/>
      <c r="E53" s="286"/>
      <c r="F53" s="286"/>
      <c r="G53" s="286"/>
      <c r="H53" s="286"/>
      <c r="I53" s="286"/>
      <c r="J53" s="286"/>
      <c r="K53" s="543"/>
      <c r="L53" s="543"/>
      <c r="M53" s="466"/>
      <c r="N53" s="466"/>
      <c r="O53" s="621"/>
      <c r="P53" s="472">
        <f>J20-SUM(D20:I20)</f>
        <v>0</v>
      </c>
    </row>
    <row r="54" spans="2:16" s="2" customFormat="1" ht="18" customHeight="1">
      <c r="B54" s="459"/>
      <c r="C54" s="448" t="s">
        <v>14</v>
      </c>
      <c r="D54" s="472">
        <f>+D21-D17-D18-D20</f>
        <v>0</v>
      </c>
      <c r="E54" s="472">
        <f aca="true" t="shared" si="10" ref="E54:J54">+E21-E17-E18-E20</f>
        <v>0</v>
      </c>
      <c r="F54" s="472">
        <f t="shared" si="10"/>
        <v>0</v>
      </c>
      <c r="G54" s="472">
        <f t="shared" si="10"/>
        <v>0</v>
      </c>
      <c r="H54" s="472">
        <f t="shared" si="10"/>
        <v>0</v>
      </c>
      <c r="I54" s="472">
        <f t="shared" si="10"/>
        <v>0</v>
      </c>
      <c r="J54" s="472">
        <f t="shared" si="10"/>
        <v>0</v>
      </c>
      <c r="K54" s="539"/>
      <c r="L54" s="539"/>
      <c r="M54" s="545">
        <f>+M21-M17-M18-M20</f>
        <v>0</v>
      </c>
      <c r="N54" s="472">
        <f>+N21-N17-N18-N20</f>
        <v>0</v>
      </c>
      <c r="O54" s="621"/>
      <c r="P54" s="472">
        <f>J21-SUM(D21:I21)</f>
        <v>0</v>
      </c>
    </row>
    <row r="55" spans="2:16" s="2" customFormat="1" ht="18" customHeight="1">
      <c r="B55" s="502"/>
      <c r="C55" s="458" t="s">
        <v>16</v>
      </c>
      <c r="D55" s="268"/>
      <c r="E55" s="268"/>
      <c r="F55" s="268"/>
      <c r="G55" s="268"/>
      <c r="H55" s="268"/>
      <c r="I55" s="268"/>
      <c r="J55" s="268"/>
      <c r="K55" s="544"/>
      <c r="L55" s="544"/>
      <c r="M55" s="532"/>
      <c r="N55" s="270"/>
      <c r="O55" s="621"/>
      <c r="P55" s="513"/>
    </row>
    <row r="56" spans="2:16" s="2" customFormat="1" ht="18" customHeight="1">
      <c r="B56" s="455"/>
      <c r="C56" s="456" t="s">
        <v>109</v>
      </c>
      <c r="D56" s="286"/>
      <c r="E56" s="286"/>
      <c r="F56" s="286"/>
      <c r="G56" s="286"/>
      <c r="H56" s="286"/>
      <c r="I56" s="286"/>
      <c r="J56" s="286"/>
      <c r="K56" s="543"/>
      <c r="L56" s="543"/>
      <c r="M56" s="533"/>
      <c r="N56" s="265"/>
      <c r="O56" s="621"/>
      <c r="P56" s="472">
        <f>J23-SUM(D23:I23)</f>
        <v>0</v>
      </c>
    </row>
    <row r="57" spans="2:16" s="2" customFormat="1" ht="18" customHeight="1">
      <c r="B57" s="455"/>
      <c r="C57" s="456" t="s">
        <v>110</v>
      </c>
      <c r="D57" s="286"/>
      <c r="E57" s="286"/>
      <c r="F57" s="286"/>
      <c r="G57" s="286"/>
      <c r="H57" s="286"/>
      <c r="I57" s="286"/>
      <c r="J57" s="286"/>
      <c r="K57" s="543"/>
      <c r="L57" s="543"/>
      <c r="M57" s="533"/>
      <c r="N57" s="265"/>
      <c r="O57" s="621"/>
      <c r="P57" s="472">
        <f>J24-SUM(D24:I24)</f>
        <v>0</v>
      </c>
    </row>
    <row r="58" spans="2:16" s="2" customFormat="1" ht="18" customHeight="1">
      <c r="B58" s="676" t="s">
        <v>361</v>
      </c>
      <c r="C58" s="456"/>
      <c r="D58" s="466">
        <f>+IF(OR(SUM(D25)&gt;0),IF(OR(D24=0,D24=""),111,IF((D24&lt;D25),111,0)),0)</f>
        <v>0</v>
      </c>
      <c r="E58" s="466">
        <f aca="true" t="shared" si="11" ref="E58:J58">+IF(OR(SUM(E25)&gt;0),IF(OR(E24=0,E24=""),111,IF((E24&lt;E25),111,0)),0)</f>
        <v>0</v>
      </c>
      <c r="F58" s="466">
        <f t="shared" si="11"/>
        <v>0</v>
      </c>
      <c r="G58" s="466">
        <f t="shared" si="11"/>
        <v>0</v>
      </c>
      <c r="H58" s="466">
        <f t="shared" si="11"/>
        <v>0</v>
      </c>
      <c r="I58" s="466">
        <f t="shared" si="11"/>
        <v>0</v>
      </c>
      <c r="J58" s="466">
        <f t="shared" si="11"/>
        <v>0</v>
      </c>
      <c r="K58" s="543"/>
      <c r="L58" s="543"/>
      <c r="M58" s="466">
        <f>+IF(OR(SUM(M25)&gt;0),IF(OR(M24=0,M24=""),111,IF((M24&lt;M25),111,0)),0)</f>
        <v>0</v>
      </c>
      <c r="N58" s="466">
        <f>+IF(OR(SUM(N25)&gt;0),IF(OR(N24=0,N24=""),111,IF((N24&lt;N25),111,0)),0)</f>
        <v>0</v>
      </c>
      <c r="O58" s="621"/>
      <c r="P58" s="472">
        <f>J25-SUM(D25:I25)</f>
        <v>0</v>
      </c>
    </row>
    <row r="59" spans="2:16" s="2" customFormat="1" ht="18" customHeight="1">
      <c r="B59" s="460"/>
      <c r="C59" s="456" t="s">
        <v>111</v>
      </c>
      <c r="D59" s="286"/>
      <c r="E59" s="286"/>
      <c r="F59" s="286"/>
      <c r="G59" s="286"/>
      <c r="H59" s="286"/>
      <c r="I59" s="286"/>
      <c r="J59" s="286"/>
      <c r="K59" s="543"/>
      <c r="L59" s="543"/>
      <c r="M59" s="533"/>
      <c r="N59" s="265"/>
      <c r="O59" s="621"/>
      <c r="P59" s="472">
        <f aca="true" t="shared" si="12" ref="P59:P65">J26-SUM(D26:I26)</f>
        <v>0</v>
      </c>
    </row>
    <row r="60" spans="2:16" s="2" customFormat="1" ht="18" customHeight="1">
      <c r="B60" s="455"/>
      <c r="C60" s="448" t="s">
        <v>14</v>
      </c>
      <c r="D60" s="472">
        <f>+D27-D23-D24-D26</f>
        <v>0</v>
      </c>
      <c r="E60" s="472">
        <f aca="true" t="shared" si="13" ref="E60:J60">+E27-E23-E24-E26</f>
        <v>0</v>
      </c>
      <c r="F60" s="472">
        <f t="shared" si="13"/>
        <v>0</v>
      </c>
      <c r="G60" s="472">
        <f t="shared" si="13"/>
        <v>0</v>
      </c>
      <c r="H60" s="472">
        <f t="shared" si="13"/>
        <v>0</v>
      </c>
      <c r="I60" s="472">
        <f t="shared" si="13"/>
        <v>0</v>
      </c>
      <c r="J60" s="472">
        <f t="shared" si="13"/>
        <v>0</v>
      </c>
      <c r="K60" s="539"/>
      <c r="L60" s="539"/>
      <c r="M60" s="545">
        <f>+M27-M23-M24-M26</f>
        <v>0</v>
      </c>
      <c r="N60" s="472">
        <f>+N27-N23-N24-N26</f>
        <v>0</v>
      </c>
      <c r="O60" s="621"/>
      <c r="P60" s="472">
        <f t="shared" si="12"/>
        <v>0</v>
      </c>
    </row>
    <row r="61" spans="2:16" s="2" customFormat="1" ht="18" customHeight="1">
      <c r="B61" s="455"/>
      <c r="C61" s="448" t="s">
        <v>17</v>
      </c>
      <c r="D61" s="472">
        <f>D28-SUM(D27,D21)</f>
        <v>0</v>
      </c>
      <c r="E61" s="472">
        <f aca="true" t="shared" si="14" ref="E61:N61">E28-SUM(E27,E21)</f>
        <v>0</v>
      </c>
      <c r="F61" s="472">
        <f t="shared" si="14"/>
        <v>0</v>
      </c>
      <c r="G61" s="472">
        <f t="shared" si="14"/>
        <v>0</v>
      </c>
      <c r="H61" s="472">
        <f t="shared" si="14"/>
        <v>0</v>
      </c>
      <c r="I61" s="472">
        <f t="shared" si="14"/>
        <v>0</v>
      </c>
      <c r="J61" s="472">
        <f t="shared" si="14"/>
        <v>0</v>
      </c>
      <c r="K61" s="472">
        <f t="shared" si="14"/>
        <v>0</v>
      </c>
      <c r="L61" s="472">
        <f t="shared" si="14"/>
        <v>0</v>
      </c>
      <c r="M61" s="545">
        <f t="shared" si="14"/>
        <v>0</v>
      </c>
      <c r="N61" s="472">
        <f t="shared" si="14"/>
        <v>0</v>
      </c>
      <c r="O61" s="621"/>
      <c r="P61" s="472">
        <f t="shared" si="12"/>
        <v>0</v>
      </c>
    </row>
    <row r="62" spans="2:16" s="2" customFormat="1" ht="18" customHeight="1">
      <c r="B62" s="455"/>
      <c r="C62" s="462" t="s">
        <v>22</v>
      </c>
      <c r="D62" s="472">
        <f>D29-SUM(,D14,D21,D27)</f>
        <v>0</v>
      </c>
      <c r="E62" s="472">
        <f aca="true" t="shared" si="15" ref="E62:N62">E29-SUM(,E14,E21,E27)</f>
        <v>0</v>
      </c>
      <c r="F62" s="472">
        <f t="shared" si="15"/>
        <v>0</v>
      </c>
      <c r="G62" s="472">
        <f t="shared" si="15"/>
        <v>0</v>
      </c>
      <c r="H62" s="472">
        <f t="shared" si="15"/>
        <v>0</v>
      </c>
      <c r="I62" s="472">
        <f t="shared" si="15"/>
        <v>0</v>
      </c>
      <c r="J62" s="472">
        <f t="shared" si="15"/>
        <v>0</v>
      </c>
      <c r="K62" s="472">
        <f t="shared" si="15"/>
        <v>0</v>
      </c>
      <c r="L62" s="472">
        <f t="shared" si="15"/>
        <v>0</v>
      </c>
      <c r="M62" s="545">
        <f t="shared" si="15"/>
        <v>0</v>
      </c>
      <c r="N62" s="472">
        <f t="shared" si="15"/>
        <v>0</v>
      </c>
      <c r="O62" s="621"/>
      <c r="P62" s="472">
        <f t="shared" si="12"/>
        <v>0</v>
      </c>
    </row>
    <row r="63" spans="2:16" s="2" customFormat="1" ht="18" customHeight="1">
      <c r="B63" s="463"/>
      <c r="C63" s="458" t="s">
        <v>27</v>
      </c>
      <c r="D63" s="265"/>
      <c r="E63" s="265"/>
      <c r="F63" s="265"/>
      <c r="G63" s="265"/>
      <c r="H63" s="265"/>
      <c r="I63" s="265"/>
      <c r="J63" s="265"/>
      <c r="K63" s="540"/>
      <c r="L63" s="265"/>
      <c r="M63" s="533"/>
      <c r="N63" s="265"/>
      <c r="O63" s="621"/>
      <c r="P63" s="513"/>
    </row>
    <row r="64" spans="2:16" s="2" customFormat="1" ht="18" customHeight="1">
      <c r="B64" s="459"/>
      <c r="C64" s="448" t="s">
        <v>93</v>
      </c>
      <c r="D64" s="286"/>
      <c r="E64" s="286"/>
      <c r="F64" s="286"/>
      <c r="G64" s="286"/>
      <c r="H64" s="286"/>
      <c r="I64" s="286"/>
      <c r="J64" s="286"/>
      <c r="K64" s="538"/>
      <c r="L64" s="286"/>
      <c r="M64" s="531"/>
      <c r="N64" s="265"/>
      <c r="O64" s="621"/>
      <c r="P64" s="472">
        <f t="shared" si="12"/>
        <v>0</v>
      </c>
    </row>
    <row r="65" spans="2:16" s="2" customFormat="1" ht="18" customHeight="1">
      <c r="B65" s="464"/>
      <c r="C65" s="504" t="s">
        <v>94</v>
      </c>
      <c r="D65" s="287"/>
      <c r="E65" s="287"/>
      <c r="F65" s="287"/>
      <c r="G65" s="287"/>
      <c r="H65" s="287"/>
      <c r="I65" s="287"/>
      <c r="J65" s="287"/>
      <c r="K65" s="541"/>
      <c r="L65" s="287"/>
      <c r="M65" s="534"/>
      <c r="N65" s="546"/>
      <c r="O65" s="621"/>
      <c r="P65" s="473">
        <f t="shared" si="12"/>
        <v>0</v>
      </c>
    </row>
    <row r="66" ht="14.25">
      <c r="O66" s="621"/>
    </row>
    <row r="67" spans="2:15" ht="14.25">
      <c r="B67" s="646"/>
      <c r="C67" s="643" t="s">
        <v>345</v>
      </c>
      <c r="D67" s="644">
        <f>IF(SUM(D31:D32)&lt;SUM(D29),0,SUM(D29)-SUM(D31:D32))</f>
        <v>0</v>
      </c>
      <c r="E67" s="644">
        <f aca="true" t="shared" si="16" ref="E67:N67">IF(SUM(E31:E32)&lt;SUM(E29),0,SUM(E29)-SUM(E31:E32))</f>
        <v>0</v>
      </c>
      <c r="F67" s="644">
        <f t="shared" si="16"/>
        <v>0</v>
      </c>
      <c r="G67" s="644">
        <f t="shared" si="16"/>
        <v>0</v>
      </c>
      <c r="H67" s="644">
        <f t="shared" si="16"/>
        <v>0</v>
      </c>
      <c r="I67" s="644">
        <f t="shared" si="16"/>
        <v>0</v>
      </c>
      <c r="J67" s="644">
        <f t="shared" si="16"/>
        <v>0</v>
      </c>
      <c r="K67" s="644">
        <f t="shared" si="16"/>
        <v>0</v>
      </c>
      <c r="L67" s="644">
        <f t="shared" si="16"/>
        <v>0</v>
      </c>
      <c r="M67" s="644">
        <f t="shared" si="16"/>
        <v>0</v>
      </c>
      <c r="N67" s="645">
        <f t="shared" si="16"/>
        <v>0</v>
      </c>
      <c r="O67" s="621"/>
    </row>
    <row r="68" ht="14.25">
      <c r="O68" s="621"/>
    </row>
    <row r="69" ht="14.25">
      <c r="O69" s="621"/>
    </row>
    <row r="70" ht="14.25">
      <c r="O70" s="621"/>
    </row>
    <row r="71" ht="14.25">
      <c r="O71" s="621"/>
    </row>
    <row r="72" ht="14.25">
      <c r="O72" s="621"/>
    </row>
    <row r="73" ht="14.25">
      <c r="O73" s="621"/>
    </row>
    <row r="74" ht="14.25">
      <c r="O74" s="621"/>
    </row>
  </sheetData>
  <sheetProtection formatCells="0" formatColumns="0" formatRows="0"/>
  <mergeCells count="6">
    <mergeCell ref="P40:P41"/>
    <mergeCell ref="B33:N33"/>
    <mergeCell ref="C2:N2"/>
    <mergeCell ref="C3:N3"/>
    <mergeCell ref="C4:N4"/>
    <mergeCell ref="C5:N5"/>
  </mergeCells>
  <conditionalFormatting sqref="K64:K65">
    <cfRule type="expression" priority="25" dxfId="1" stopIfTrue="1">
      <formula>K64=1</formula>
    </cfRule>
  </conditionalFormatting>
  <conditionalFormatting sqref="D28:N29 M10:N14 M17:N21 M23:N26 D31:N32 K47:L47 D10:J13 D17:J20 D23:J26 E14:L14 E21:L21">
    <cfRule type="expression" priority="26" dxfId="1" stopIfTrue="1">
      <formula>AND(D10&lt;&gt;"",OR(D10&lt;0,NOT(ISNUMBER(D10))))</formula>
    </cfRule>
  </conditionalFormatting>
  <conditionalFormatting sqref="E47:J47 P64:P65 M47:N47 D61:N62 D67:N67 P42:P47 P50:P54 P56:P62">
    <cfRule type="cellIs" priority="27" dxfId="88" operator="notEqual" stopIfTrue="1">
      <formula>0</formula>
    </cfRule>
  </conditionalFormatting>
  <conditionalFormatting sqref="D27">
    <cfRule type="expression" priority="20" dxfId="1" stopIfTrue="1">
      <formula>AND(D27&lt;&gt;"",OR(D27&lt;0,NOT(ISNUMBER(D27))))</formula>
    </cfRule>
  </conditionalFormatting>
  <conditionalFormatting sqref="D14">
    <cfRule type="expression" priority="23" dxfId="1" stopIfTrue="1">
      <formula>AND(D14&lt;&gt;"",OR(D14&lt;0,NOT(ISNUMBER(D14))))</formula>
    </cfRule>
  </conditionalFormatting>
  <conditionalFormatting sqref="D21">
    <cfRule type="expression" priority="22" dxfId="1" stopIfTrue="1">
      <formula>AND(D21&lt;&gt;"",OR(D21&lt;0,NOT(ISNUMBER(D21))))</formula>
    </cfRule>
  </conditionalFormatting>
  <conditionalFormatting sqref="E27:N27">
    <cfRule type="expression" priority="21" dxfId="1" stopIfTrue="1">
      <formula>AND(E27&lt;&gt;"",OR(E27&lt;0,NOT(ISNUMBER(E27))))</formula>
    </cfRule>
  </conditionalFormatting>
  <conditionalFormatting sqref="M53:N53">
    <cfRule type="cellIs" priority="11" dxfId="88" operator="notEqual" stopIfTrue="1">
      <formula>0</formula>
    </cfRule>
  </conditionalFormatting>
  <conditionalFormatting sqref="D45">
    <cfRule type="cellIs" priority="18" dxfId="88" operator="notEqual" stopIfTrue="1">
      <formula>0</formula>
    </cfRule>
  </conditionalFormatting>
  <conditionalFormatting sqref="E45:J45">
    <cfRule type="cellIs" priority="17" dxfId="88" operator="notEqual" stopIfTrue="1">
      <formula>0</formula>
    </cfRule>
  </conditionalFormatting>
  <conditionalFormatting sqref="M45:N45">
    <cfRule type="cellIs" priority="16" dxfId="88" operator="notEqual" stopIfTrue="1">
      <formula>0</formula>
    </cfRule>
  </conditionalFormatting>
  <conditionalFormatting sqref="D52">
    <cfRule type="cellIs" priority="15" dxfId="88" operator="notEqual" stopIfTrue="1">
      <formula>0</formula>
    </cfRule>
  </conditionalFormatting>
  <conditionalFormatting sqref="E52:J52">
    <cfRule type="cellIs" priority="14" dxfId="88" operator="notEqual" stopIfTrue="1">
      <formula>0</formula>
    </cfRule>
  </conditionalFormatting>
  <conditionalFormatting sqref="D58">
    <cfRule type="cellIs" priority="13" dxfId="88" operator="notEqual" stopIfTrue="1">
      <formula>0</formula>
    </cfRule>
  </conditionalFormatting>
  <conditionalFormatting sqref="E58:J58">
    <cfRule type="cellIs" priority="12" dxfId="88" operator="notEqual" stopIfTrue="1">
      <formula>0</formula>
    </cfRule>
  </conditionalFormatting>
  <conditionalFormatting sqref="M58:N58">
    <cfRule type="cellIs" priority="10" dxfId="88" operator="notEqual" stopIfTrue="1">
      <formula>0</formula>
    </cfRule>
  </conditionalFormatting>
  <conditionalFormatting sqref="D47">
    <cfRule type="cellIs" priority="8" dxfId="88" operator="notEqual" stopIfTrue="1">
      <formula>0</formula>
    </cfRule>
  </conditionalFormatting>
  <conditionalFormatting sqref="K54:L54">
    <cfRule type="expression" priority="6" dxfId="1" stopIfTrue="1">
      <formula>AND(K54&lt;&gt;"",OR(K54&lt;0,NOT(ISNUMBER(K54))))</formula>
    </cfRule>
  </conditionalFormatting>
  <conditionalFormatting sqref="E54:J54 M54:N54">
    <cfRule type="cellIs" priority="7" dxfId="88" operator="notEqual" stopIfTrue="1">
      <formula>0</formula>
    </cfRule>
  </conditionalFormatting>
  <conditionalFormatting sqref="D54">
    <cfRule type="cellIs" priority="5" dxfId="88" operator="notEqual" stopIfTrue="1">
      <formula>0</formula>
    </cfRule>
  </conditionalFormatting>
  <conditionalFormatting sqref="K60:L60">
    <cfRule type="expression" priority="3" dxfId="1" stopIfTrue="1">
      <formula>AND(K60&lt;&gt;"",OR(K60&lt;0,NOT(ISNUMBER(K60))))</formula>
    </cfRule>
  </conditionalFormatting>
  <conditionalFormatting sqref="E60:J60 M60:N60">
    <cfRule type="cellIs" priority="4" dxfId="88" operator="notEqual" stopIfTrue="1">
      <formula>0</formula>
    </cfRule>
  </conditionalFormatting>
  <conditionalFormatting sqref="D60">
    <cfRule type="cellIs" priority="2" dxfId="88" operator="notEqual" stopIfTrue="1">
      <formula>0</formula>
    </cfRule>
  </conditionalFormatting>
  <conditionalFormatting sqref="M52:N52">
    <cfRule type="cellIs" priority="1" dxfId="88"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77" r:id="rId1"/>
  <headerFooter alignWithMargins="0">
    <oddFooter>&amp;R2016 Triennial Central Bank Survey</oddFooter>
  </headerFooter>
  <ignoredErrors>
    <ignoredError sqref="L29:L32 K30:K32 M26:N26 J15:L16 D15:D17 E15:E16 F15:I17 J30 J28 D30:I32 D26:I26 J22:L22 D18:I18 M15:N18 D20:I20 M20:N20 D22:I24 M22:N24 M28:N32 D28:I28" unlockedFormula="1"/>
  </ignoredErrors>
</worksheet>
</file>

<file path=xl/worksheets/sheet11.xml><?xml version="1.0" encoding="utf-8"?>
<worksheet xmlns="http://schemas.openxmlformats.org/spreadsheetml/2006/main" xmlns:r="http://schemas.openxmlformats.org/officeDocument/2006/relationships">
  <sheetPr codeName="Sheet9">
    <tabColor indexed="43"/>
    <pageSetUpPr fitToPage="1"/>
  </sheetPr>
  <dimension ref="A1:P44"/>
  <sheetViews>
    <sheetView zoomScale="60" zoomScaleNormal="60" zoomScalePageLayoutView="0" workbookViewId="0" topLeftCell="A1">
      <pane xSplit="3" ySplit="14" topLeftCell="D15" activePane="bottomRight" state="frozen"/>
      <selection pane="topLeft" activeCell="AS48" sqref="AS48"/>
      <selection pane="topRight" activeCell="AS48" sqref="AS48"/>
      <selection pane="bottomLeft" activeCell="AS48" sqref="AS48"/>
      <selection pane="bottomRight" activeCell="M34" sqref="M34"/>
    </sheetView>
  </sheetViews>
  <sheetFormatPr defaultColWidth="9.00390625" defaultRowHeight="12"/>
  <cols>
    <col min="1" max="1" width="2.375" style="76" customWidth="1"/>
    <col min="2" max="2" width="9.125" style="76" customWidth="1"/>
    <col min="3" max="3" width="28.375" style="76" customWidth="1"/>
    <col min="4" max="4" width="9.125" style="76" customWidth="1"/>
    <col min="5" max="5" width="13.875" style="76" customWidth="1"/>
    <col min="6" max="6" width="16.25390625" style="76" customWidth="1"/>
    <col min="7" max="7" width="13.875" style="76" customWidth="1"/>
    <col min="8" max="10" width="9.125" style="76" customWidth="1"/>
    <col min="11" max="11" width="13.125" style="76" customWidth="1"/>
    <col min="12" max="12" width="10.875" style="76" customWidth="1"/>
    <col min="13" max="13" width="9.125" style="76" customWidth="1"/>
    <col min="14" max="14" width="15.625" style="76" bestFit="1" customWidth="1"/>
    <col min="15" max="16384" width="9.125" style="76" customWidth="1"/>
  </cols>
  <sheetData>
    <row r="1" spans="1:16" s="32" customFormat="1" ht="18" customHeight="1">
      <c r="A1" s="28" t="s">
        <v>31</v>
      </c>
      <c r="B1" s="29"/>
      <c r="C1" s="29"/>
      <c r="D1" s="30"/>
      <c r="E1" s="30"/>
      <c r="F1" s="30"/>
      <c r="G1" s="30"/>
      <c r="H1" s="30"/>
      <c r="I1" s="30"/>
      <c r="J1" s="30"/>
      <c r="K1" s="30"/>
      <c r="L1" s="30"/>
      <c r="M1" s="30"/>
      <c r="N1" s="30"/>
      <c r="O1" s="31"/>
      <c r="P1" s="31"/>
    </row>
    <row r="2" spans="1:16" s="32" customFormat="1" ht="18" customHeight="1">
      <c r="A2" s="33"/>
      <c r="B2" s="34"/>
      <c r="C2" s="34"/>
      <c r="D2" s="35"/>
      <c r="E2" s="36"/>
      <c r="F2" s="35"/>
      <c r="G2" s="35"/>
      <c r="H2" s="35"/>
      <c r="I2" s="35"/>
      <c r="J2" s="35"/>
      <c r="K2" s="35"/>
      <c r="L2" s="35"/>
      <c r="M2" s="35"/>
      <c r="N2" s="35"/>
      <c r="O2" s="35"/>
      <c r="P2" s="37"/>
    </row>
    <row r="3" spans="1:16" s="32" customFormat="1" ht="18" customHeight="1" thickBot="1">
      <c r="A3" s="34"/>
      <c r="B3" s="38" t="s">
        <v>4</v>
      </c>
      <c r="C3" s="38"/>
      <c r="D3" s="35"/>
      <c r="E3" s="35"/>
      <c r="F3" s="35"/>
      <c r="G3" s="35"/>
      <c r="H3" s="35"/>
      <c r="I3" s="35"/>
      <c r="J3" s="35"/>
      <c r="K3" s="35"/>
      <c r="L3" s="35"/>
      <c r="M3" s="35"/>
      <c r="N3" s="35"/>
      <c r="O3" s="35"/>
      <c r="P3" s="39"/>
    </row>
    <row r="4" spans="1:16" s="32" customFormat="1" ht="18" customHeight="1" thickBot="1">
      <c r="A4" s="34"/>
      <c r="B4" s="38" t="s">
        <v>5</v>
      </c>
      <c r="C4" s="38"/>
      <c r="D4" s="35"/>
      <c r="E4" s="35"/>
      <c r="F4" s="35"/>
      <c r="G4" s="35"/>
      <c r="H4" s="35"/>
      <c r="I4" s="35"/>
      <c r="J4" s="35"/>
      <c r="K4" s="35"/>
      <c r="L4" s="35"/>
      <c r="M4" s="35"/>
      <c r="N4" s="77" t="s">
        <v>112</v>
      </c>
      <c r="O4" s="78">
        <v>0.005</v>
      </c>
      <c r="P4" s="39"/>
    </row>
    <row r="5" spans="1:16" s="32" customFormat="1" ht="18" customHeight="1">
      <c r="A5" s="33"/>
      <c r="B5" s="34"/>
      <c r="C5" s="34"/>
      <c r="D5" s="35"/>
      <c r="E5" s="35"/>
      <c r="F5" s="35"/>
      <c r="G5" s="35"/>
      <c r="H5" s="35"/>
      <c r="I5" s="35"/>
      <c r="J5" s="35"/>
      <c r="K5" s="35"/>
      <c r="L5" s="35"/>
      <c r="M5" s="35"/>
      <c r="N5" s="35"/>
      <c r="O5" s="35"/>
      <c r="P5" s="39"/>
    </row>
    <row r="6" spans="1:16" s="32" customFormat="1" ht="18" customHeight="1">
      <c r="A6" s="38"/>
      <c r="B6" s="38" t="s">
        <v>63</v>
      </c>
      <c r="C6" s="38"/>
      <c r="D6" s="35"/>
      <c r="E6" s="35"/>
      <c r="F6" s="35"/>
      <c r="G6" s="35"/>
      <c r="H6" s="35"/>
      <c r="I6" s="35"/>
      <c r="J6" s="35"/>
      <c r="K6" s="35"/>
      <c r="L6" s="35"/>
      <c r="M6" s="35"/>
      <c r="N6" s="35"/>
      <c r="O6" s="35"/>
      <c r="P6" s="39"/>
    </row>
    <row r="7" spans="1:16" s="32" customFormat="1" ht="18" customHeight="1">
      <c r="A7" s="38"/>
      <c r="B7" s="38" t="s">
        <v>107</v>
      </c>
      <c r="C7" s="38"/>
      <c r="D7" s="35"/>
      <c r="E7" s="35"/>
      <c r="F7" s="35"/>
      <c r="G7" s="35"/>
      <c r="H7" s="35"/>
      <c r="I7" s="35"/>
      <c r="J7" s="35"/>
      <c r="K7" s="35"/>
      <c r="L7" s="35"/>
      <c r="M7" s="35"/>
      <c r="N7" s="35"/>
      <c r="O7" s="35"/>
      <c r="P7" s="39"/>
    </row>
    <row r="8" spans="1:16" s="32" customFormat="1" ht="18" customHeight="1">
      <c r="A8" s="38"/>
      <c r="B8" s="40" t="s">
        <v>6</v>
      </c>
      <c r="C8" s="40"/>
      <c r="D8" s="35"/>
      <c r="E8" s="35"/>
      <c r="F8" s="35"/>
      <c r="G8" s="35"/>
      <c r="H8" s="35"/>
      <c r="I8" s="35"/>
      <c r="J8" s="35"/>
      <c r="K8" s="35"/>
      <c r="L8" s="35"/>
      <c r="M8" s="35"/>
      <c r="N8" s="35"/>
      <c r="O8" s="35"/>
      <c r="P8" s="39"/>
    </row>
    <row r="9" spans="1:16" s="32" customFormat="1" ht="18" customHeight="1">
      <c r="A9" s="38"/>
      <c r="B9" s="40"/>
      <c r="C9" s="40"/>
      <c r="D9" s="35"/>
      <c r="E9" s="35"/>
      <c r="F9" s="35"/>
      <c r="G9" s="35"/>
      <c r="H9" s="35"/>
      <c r="I9" s="35"/>
      <c r="J9" s="35"/>
      <c r="K9" s="35"/>
      <c r="L9" s="35"/>
      <c r="M9" s="35"/>
      <c r="N9" s="35"/>
      <c r="O9" s="35"/>
      <c r="P9" s="39"/>
    </row>
    <row r="10" spans="1:16" s="32" customFormat="1" ht="18" customHeight="1">
      <c r="A10" s="38"/>
      <c r="B10" s="40"/>
      <c r="C10" s="40"/>
      <c r="D10" s="35"/>
      <c r="E10" s="35"/>
      <c r="F10" s="35"/>
      <c r="G10" s="35"/>
      <c r="H10" s="35"/>
      <c r="I10" s="35"/>
      <c r="J10" s="35"/>
      <c r="K10" s="35"/>
      <c r="L10" s="35"/>
      <c r="M10" s="35"/>
      <c r="N10" s="35"/>
      <c r="O10" s="35"/>
      <c r="P10" s="39"/>
    </row>
    <row r="11" spans="1:16" s="32" customFormat="1" ht="18" customHeight="1">
      <c r="A11" s="38"/>
      <c r="B11" s="40"/>
      <c r="C11" s="40"/>
      <c r="D11" s="35"/>
      <c r="E11" s="35"/>
      <c r="F11" s="35"/>
      <c r="G11" s="35"/>
      <c r="H11" s="35"/>
      <c r="I11" s="35"/>
      <c r="J11" s="35"/>
      <c r="K11" s="35"/>
      <c r="L11" s="35"/>
      <c r="M11" s="35"/>
      <c r="N11" s="35"/>
      <c r="O11" s="35"/>
      <c r="P11" s="39"/>
    </row>
    <row r="12" spans="1:16" s="32" customFormat="1" ht="18" customHeight="1">
      <c r="A12" s="38"/>
      <c r="B12" s="40"/>
      <c r="C12" s="40"/>
      <c r="D12" s="35"/>
      <c r="E12" s="35"/>
      <c r="F12" s="35"/>
      <c r="G12" s="35"/>
      <c r="H12" s="35"/>
      <c r="I12" s="35"/>
      <c r="J12" s="35"/>
      <c r="K12" s="35"/>
      <c r="L12" s="35"/>
      <c r="M12" s="35"/>
      <c r="N12" s="35"/>
      <c r="O12" s="35"/>
      <c r="P12" s="39"/>
    </row>
    <row r="13" spans="1:16" s="49" customFormat="1" ht="33.75" customHeight="1">
      <c r="A13" s="111"/>
      <c r="B13" s="112" t="s">
        <v>7</v>
      </c>
      <c r="C13" s="113"/>
      <c r="D13" s="114" t="s">
        <v>32</v>
      </c>
      <c r="E13" s="115"/>
      <c r="F13" s="115"/>
      <c r="G13" s="115"/>
      <c r="H13" s="115"/>
      <c r="I13" s="116"/>
      <c r="J13" s="116"/>
      <c r="K13" s="117" t="s">
        <v>33</v>
      </c>
      <c r="L13" s="118" t="s">
        <v>34</v>
      </c>
      <c r="M13" s="118" t="s">
        <v>35</v>
      </c>
      <c r="N13" s="118" t="s">
        <v>34</v>
      </c>
      <c r="P13" s="58"/>
    </row>
    <row r="14" spans="1:16" s="49" customFormat="1" ht="58.5" customHeight="1">
      <c r="A14" s="50"/>
      <c r="B14" s="102"/>
      <c r="C14" s="102"/>
      <c r="D14" s="53" t="s">
        <v>36</v>
      </c>
      <c r="E14" s="119" t="s">
        <v>91</v>
      </c>
      <c r="F14" s="119" t="s">
        <v>92</v>
      </c>
      <c r="G14" s="119" t="s">
        <v>127</v>
      </c>
      <c r="H14" s="119" t="s">
        <v>59</v>
      </c>
      <c r="I14" s="53" t="s">
        <v>34</v>
      </c>
      <c r="J14" s="53" t="s">
        <v>37</v>
      </c>
      <c r="K14" s="120" t="s">
        <v>38</v>
      </c>
      <c r="L14" s="121" t="s">
        <v>39</v>
      </c>
      <c r="M14" s="121" t="s">
        <v>40</v>
      </c>
      <c r="N14" s="121" t="s">
        <v>95</v>
      </c>
      <c r="P14" s="58"/>
    </row>
    <row r="15" spans="1:14" s="49" customFormat="1" ht="18" customHeight="1">
      <c r="A15" s="54"/>
      <c r="B15" s="55" t="s">
        <v>41</v>
      </c>
      <c r="C15" s="56"/>
      <c r="D15" s="57"/>
      <c r="E15" s="57"/>
      <c r="F15" s="57"/>
      <c r="G15" s="57"/>
      <c r="H15" s="57"/>
      <c r="I15" s="57"/>
      <c r="J15" s="57"/>
      <c r="K15" s="57"/>
      <c r="L15" s="57"/>
      <c r="M15" s="161"/>
      <c r="N15" s="161"/>
    </row>
    <row r="16" spans="1:14" s="49" customFormat="1" ht="18" customHeight="1">
      <c r="A16" s="59"/>
      <c r="B16" s="60" t="s">
        <v>109</v>
      </c>
      <c r="C16" s="61"/>
      <c r="D16" s="160"/>
      <c r="E16" s="160"/>
      <c r="F16" s="160"/>
      <c r="G16" s="160"/>
      <c r="H16" s="160"/>
      <c r="I16" s="160"/>
      <c r="J16" s="89">
        <f>+IF('O3'!J10&lt;&gt;"",IF((1+OUT_3_Check!$O$4)*SUM('O3'!D10:I10)&lt;'O3'!J10,1,IF((1-OUT_3_Check!$O$4)*SUM('O3'!D10:I10)&gt;'O3'!J10,1,0)),IF(SUM('O3'!D10:I10)&lt;&gt;0,1,0))</f>
        <v>0</v>
      </c>
      <c r="K16" s="63"/>
      <c r="L16" s="63"/>
      <c r="M16" s="160"/>
      <c r="N16" s="160"/>
    </row>
    <row r="17" spans="1:14" s="49" customFormat="1" ht="18" customHeight="1">
      <c r="A17" s="62"/>
      <c r="B17" s="60" t="s">
        <v>110</v>
      </c>
      <c r="C17" s="61"/>
      <c r="D17" s="160"/>
      <c r="E17" s="160"/>
      <c r="F17" s="160"/>
      <c r="G17" s="160"/>
      <c r="H17" s="160"/>
      <c r="I17" s="160"/>
      <c r="J17" s="89">
        <f>+IF('O3'!J11&lt;&gt;"",IF((1+OUT_3_Check!$O$4)*SUM('O3'!D11:I11)&lt;'O3'!J11,1,IF((1-OUT_3_Check!$O$4)*SUM('O3'!D11:I11)&gt;'O3'!J11,1,0)),IF(SUM('O3'!D11:I11)&lt;&gt;0,1,0))</f>
        <v>0</v>
      </c>
      <c r="K17" s="63"/>
      <c r="L17" s="63"/>
      <c r="M17" s="160"/>
      <c r="N17" s="160"/>
    </row>
    <row r="18" spans="1:14" s="49" customFormat="1" ht="18" customHeight="1">
      <c r="A18" s="62"/>
      <c r="B18" s="60" t="s">
        <v>111</v>
      </c>
      <c r="C18" s="61"/>
      <c r="D18" s="160"/>
      <c r="E18" s="160"/>
      <c r="F18" s="160"/>
      <c r="G18" s="160"/>
      <c r="H18" s="160"/>
      <c r="I18" s="160"/>
      <c r="J18" s="89">
        <f>+IF('O3'!J13&lt;&gt;"",IF((1+OUT_3_Check!$O$4)*SUM('O3'!D13:I13)&lt;'O3'!J13,1,IF((1-OUT_3_Check!$O$4)*SUM('O3'!D13:I13)&gt;'O3'!J13,1,0)),IF(SUM('O3'!D13:I13)&lt;&gt;0,1,0))</f>
        <v>0</v>
      </c>
      <c r="K18" s="63"/>
      <c r="L18" s="63"/>
      <c r="M18" s="160"/>
      <c r="N18" s="160"/>
    </row>
    <row r="19" spans="1:14" s="49" customFormat="1" ht="18" customHeight="1">
      <c r="A19" s="62"/>
      <c r="B19" s="61" t="s">
        <v>14</v>
      </c>
      <c r="C19" s="61"/>
      <c r="D19" s="79">
        <f>+IF('O3'!D14&lt;&gt;"",IF((1+OUT_3_Check!$O$4)*SUM('O3'!D10:D13)&lt;'O3'!D14,1,IF((1-OUT_3_Check!$O$4)*SUM('O3'!D10:D13)&gt;'O3'!D14,1,0)),IF(SUM('O3'!D10:D13)&lt;&gt;0,1,0))</f>
        <v>0</v>
      </c>
      <c r="E19" s="79">
        <f>+IF('O3'!E14&lt;&gt;"",IF((1+OUT_3_Check!$O$4)*SUM('O3'!E10:E13)&lt;'O3'!E14,1,IF((1-OUT_3_Check!$O$4)*SUM('O3'!E10:E13)&gt;'O3'!E14,1,0)),IF(SUM('O3'!E10:E13)&lt;&gt;0,1,0))</f>
        <v>0</v>
      </c>
      <c r="F19" s="79">
        <f>+IF('O3'!F14&lt;&gt;"",IF((1+OUT_3_Check!$O$4)*SUM('O3'!F10:F13)&lt;'O3'!F14,1,IF((1-OUT_3_Check!$O$4)*SUM('O3'!F10:F13)&gt;'O3'!F14,1,0)),IF(SUM('O3'!F10:F13)&lt;&gt;0,1,0))</f>
        <v>0</v>
      </c>
      <c r="G19" s="79">
        <f>+IF('O3'!G14&lt;&gt;"",IF((1+OUT_3_Check!$O$4)*SUM('O3'!G10:G13)&lt;'O3'!G14,1,IF((1-OUT_3_Check!$O$4)*SUM('O3'!G10:G13)&gt;'O3'!G14,1,0)),IF(SUM('O3'!G10:G13)&lt;&gt;0,1,0))</f>
        <v>0</v>
      </c>
      <c r="H19" s="79">
        <f>+IF('O3'!H14&lt;&gt;"",IF((1+OUT_3_Check!$O$4)*SUM('O3'!H10:H13)&lt;'O3'!H14,1,IF((1-OUT_3_Check!$O$4)*SUM('O3'!H10:H13)&gt;'O3'!H14,1,0)),IF(SUM('O3'!H10:H13)&lt;&gt;0,1,0))</f>
        <v>0</v>
      </c>
      <c r="I19" s="79">
        <f>+IF('O3'!I14&lt;&gt;"",IF((1+OUT_3_Check!$O$4)*SUM('O3'!I10:I13)&lt;'O3'!I14,1,IF((1-OUT_3_Check!$O$4)*SUM('O3'!I10:I13)&gt;'O3'!I14,1,0)),IF(SUM('O3'!I10:I13)&lt;&gt;0,1,0))</f>
        <v>0</v>
      </c>
      <c r="J19" s="89">
        <f>+IF('O3'!J14&lt;&gt;"",IF((1+OUT_3_Check!$O$4)*SUM('O3'!D14:I14)&lt;'O3'!J14,1,IF((1-OUT_3_Check!$O$4)*SUM('O3'!D14:I14)&gt;'O3'!J14,1,0)),IF(SUM('O3'!D14:I14)&lt;&gt;0,1,0))</f>
        <v>0</v>
      </c>
      <c r="K19" s="160"/>
      <c r="L19" s="160"/>
      <c r="M19" s="79">
        <f>+IF('O3'!M14&lt;&gt;"",IF((1+OUT_3_Check!$O$4)*SUM('O3'!M10:M13)&lt;'O3'!M14,1,IF((1-OUT_3_Check!$O$4)*SUM('O3'!M10:M13)&gt;'O3'!M14,1,0)),IF(SUM('O3'!M10:M13)&lt;&gt;0,1,0))</f>
        <v>0</v>
      </c>
      <c r="N19" s="79">
        <f>+IF('O3'!N14&lt;&gt;"",IF((1+OUT_3_Check!$O$4)*SUM('O3'!N10:N13)&lt;'O3'!N14,1,IF((1-OUT_3_Check!$O$4)*SUM('O3'!N10:N13)&gt;'O3'!N14,1,0)),IF(SUM('O3'!N10:N13)&lt;&gt;0,1,0))</f>
        <v>0</v>
      </c>
    </row>
    <row r="20" spans="1:14" s="49" customFormat="1" ht="18" customHeight="1">
      <c r="A20" s="62"/>
      <c r="B20" s="64"/>
      <c r="C20" s="64"/>
      <c r="D20" s="65"/>
      <c r="E20" s="65"/>
      <c r="F20" s="65"/>
      <c r="G20" s="65"/>
      <c r="H20" s="65"/>
      <c r="I20" s="65"/>
      <c r="J20" s="162"/>
      <c r="K20" s="162"/>
      <c r="L20" s="162"/>
      <c r="M20" s="162"/>
      <c r="N20" s="162"/>
    </row>
    <row r="21" spans="1:14" s="49" customFormat="1" ht="18" customHeight="1">
      <c r="A21" s="66"/>
      <c r="B21" s="55" t="s">
        <v>21</v>
      </c>
      <c r="C21" s="56"/>
      <c r="D21" s="57"/>
      <c r="E21" s="57"/>
      <c r="F21" s="57"/>
      <c r="G21" s="57"/>
      <c r="H21" s="57"/>
      <c r="I21" s="57"/>
      <c r="J21" s="161"/>
      <c r="K21" s="161"/>
      <c r="L21" s="161"/>
      <c r="M21" s="161"/>
      <c r="N21" s="161"/>
    </row>
    <row r="22" spans="1:14" s="49" customFormat="1" ht="18" customHeight="1">
      <c r="A22" s="66"/>
      <c r="B22" s="55" t="s">
        <v>15</v>
      </c>
      <c r="C22" s="56"/>
      <c r="D22" s="161"/>
      <c r="E22" s="161"/>
      <c r="F22" s="161"/>
      <c r="G22" s="161"/>
      <c r="H22" s="161"/>
      <c r="I22" s="161"/>
      <c r="J22" s="161"/>
      <c r="K22" s="161"/>
      <c r="L22" s="161"/>
      <c r="M22" s="161"/>
      <c r="N22" s="161"/>
    </row>
    <row r="23" spans="1:14" s="49" customFormat="1" ht="18" customHeight="1">
      <c r="A23" s="66"/>
      <c r="B23" s="60" t="s">
        <v>109</v>
      </c>
      <c r="C23" s="61"/>
      <c r="D23" s="160"/>
      <c r="E23" s="160"/>
      <c r="F23" s="160"/>
      <c r="G23" s="160"/>
      <c r="H23" s="160"/>
      <c r="I23" s="160"/>
      <c r="J23" s="89">
        <f>+IF('O3'!J17&lt;&gt;"",IF((1+OUT_3_Check!$O$4)*SUM('O3'!D17:I17)&lt;'O3'!J17,1,IF((1-OUT_3_Check!$O$4)*SUM('O3'!D17:I17)&gt;'O3'!J17,1,0)),IF(SUM('O3'!D17:I17)&lt;&gt;0,1,0))</f>
        <v>0</v>
      </c>
      <c r="K23" s="63"/>
      <c r="L23" s="63"/>
      <c r="M23" s="160"/>
      <c r="N23" s="160"/>
    </row>
    <row r="24" spans="1:14" s="49" customFormat="1" ht="18" customHeight="1">
      <c r="A24" s="59"/>
      <c r="B24" s="60" t="s">
        <v>110</v>
      </c>
      <c r="C24" s="61"/>
      <c r="D24" s="160"/>
      <c r="E24" s="160"/>
      <c r="F24" s="160"/>
      <c r="G24" s="160"/>
      <c r="H24" s="160"/>
      <c r="I24" s="160"/>
      <c r="J24" s="89">
        <f>+IF('O3'!J18&lt;&gt;"",IF((1+OUT_3_Check!$O$4)*SUM('O3'!D18:I18)&lt;'O3'!J18,1,IF((1-OUT_3_Check!$O$4)*SUM('O3'!D18:I18)&gt;'O3'!J18,1,0)),IF(SUM('O3'!D18:I18)&lt;&gt;0,1,0))</f>
        <v>0</v>
      </c>
      <c r="K24" s="63"/>
      <c r="L24" s="63"/>
      <c r="M24" s="160"/>
      <c r="N24" s="160"/>
    </row>
    <row r="25" spans="1:14" s="49" customFormat="1" ht="18" customHeight="1">
      <c r="A25" s="54"/>
      <c r="B25" s="60" t="s">
        <v>111</v>
      </c>
      <c r="C25" s="61"/>
      <c r="D25" s="160"/>
      <c r="E25" s="160"/>
      <c r="F25" s="160"/>
      <c r="G25" s="160"/>
      <c r="H25" s="160"/>
      <c r="I25" s="160"/>
      <c r="J25" s="89">
        <f>+IF('O3'!J20&lt;&gt;"",IF((1+OUT_3_Check!$O$4)*SUM('O3'!D20:I20)&lt;'O3'!J20,1,IF((1-OUT_3_Check!$O$4)*SUM('O3'!D20:I20)&gt;'O3'!J20,1,0)),IF(SUM('O3'!D20:I20)&lt;&gt;0,1,0))</f>
        <v>0</v>
      </c>
      <c r="K25" s="63"/>
      <c r="L25" s="63"/>
      <c r="M25" s="160"/>
      <c r="N25" s="160"/>
    </row>
    <row r="26" spans="1:14" s="49" customFormat="1" ht="18" customHeight="1">
      <c r="A26" s="66"/>
      <c r="B26" s="61" t="s">
        <v>14</v>
      </c>
      <c r="C26" s="61"/>
      <c r="D26" s="79">
        <f>+IF('O3'!D21&lt;&gt;"",IF((1+OUT_3_Check!$O$4)*SUM('O3'!D17:D20)&lt;'O3'!D21,1,IF((1-OUT_3_Check!$O$4)*SUM('O3'!D17:D20)&gt;'O3'!D21,1,0)),IF(SUM('O3'!D17:D20)&lt;&gt;0,1,0))</f>
        <v>0</v>
      </c>
      <c r="E26" s="79">
        <f>+IF('O3'!E21&lt;&gt;"",IF((1+OUT_3_Check!$O$4)*SUM('O3'!E17:E20)&lt;'O3'!E21,1,IF((1-OUT_3_Check!$O$4)*SUM('O3'!E17:E20)&gt;'O3'!E21,1,0)),IF(SUM('O3'!E17:E20)&lt;&gt;0,1,0))</f>
        <v>0</v>
      </c>
      <c r="F26" s="79">
        <f>+IF('O3'!F21&lt;&gt;"",IF((1+OUT_3_Check!$O$4)*SUM('O3'!F17:F20)&lt;'O3'!F21,1,IF((1-OUT_3_Check!$O$4)*SUM('O3'!F17:F20)&gt;'O3'!F21,1,0)),IF(SUM('O3'!F17:F20)&lt;&gt;0,1,0))</f>
        <v>0</v>
      </c>
      <c r="G26" s="79">
        <f>+IF('O3'!G21&lt;&gt;"",IF((1+OUT_3_Check!$O$4)*SUM('O3'!G17:G20)&lt;'O3'!G21,1,IF((1-OUT_3_Check!$O$4)*SUM('O3'!G17:G20)&gt;'O3'!G21,1,0)),IF(SUM('O3'!G17:G20)&lt;&gt;0,1,0))</f>
        <v>0</v>
      </c>
      <c r="H26" s="79">
        <f>+IF('O3'!H21&lt;&gt;"",IF((1+OUT_3_Check!$O$4)*SUM('O3'!H17:H20)&lt;'O3'!H21,1,IF((1-OUT_3_Check!$O$4)*SUM('O3'!H17:H20)&gt;'O3'!H21,1,0)),IF(SUM('O3'!H17:H20)&lt;&gt;0,1,0))</f>
        <v>0</v>
      </c>
      <c r="I26" s="79">
        <f>+IF('O3'!I21&lt;&gt;"",IF((1+OUT_3_Check!$O$4)*SUM('O3'!I17:I20)&lt;'O3'!I21,1,IF((1-OUT_3_Check!$O$4)*SUM('O3'!I17:I20)&gt;'O3'!I21,1,0)),IF(SUM('O3'!I17:I20)&lt;&gt;0,1,0))</f>
        <v>0</v>
      </c>
      <c r="J26" s="89">
        <f>+IF('O3'!J21&lt;&gt;"",IF((1+OUT_3_Check!$O$4)*SUM('O3'!D21:I21)&lt;'O3'!J21,1,IF((1-OUT_3_Check!$O$4)*SUM('O3'!D21:I21)&gt;'O3'!J21,1,0)),IF(SUM('O3'!D21:I21)&lt;&gt;0,1,0))</f>
        <v>0</v>
      </c>
      <c r="K26" s="160"/>
      <c r="L26" s="160"/>
      <c r="M26" s="79">
        <f>+IF('O3'!M21&lt;&gt;"",IF((1+OUT_3_Check!$O$4)*SUM('O3'!M17:M20)&lt;'O3'!M21,1,IF((1-OUT_3_Check!$O$4)*SUM('O3'!M17:M20)&gt;'O3'!M21,1,0)),IF(SUM('O3'!M17:M20)&lt;&gt;0,1,0))</f>
        <v>0</v>
      </c>
      <c r="N26" s="79">
        <f>+IF('O3'!N21&lt;&gt;"",IF((1+OUT_3_Check!$O$4)*SUM('O3'!N17:N20)&lt;'O3'!N21,1,IF((1-OUT_3_Check!$O$4)*SUM('O3'!N17:N20)&gt;'O3'!N21,1,0)),IF(SUM('O3'!N17:N20)&lt;&gt;0,1,0))</f>
        <v>0</v>
      </c>
    </row>
    <row r="27" spans="1:14" s="49" customFormat="1" ht="18" customHeight="1">
      <c r="A27" s="66"/>
      <c r="B27" s="67"/>
      <c r="C27" s="67"/>
      <c r="D27" s="162"/>
      <c r="E27" s="162"/>
      <c r="F27" s="162"/>
      <c r="G27" s="162"/>
      <c r="H27" s="162"/>
      <c r="I27" s="162"/>
      <c r="J27" s="162"/>
      <c r="K27" s="162"/>
      <c r="L27" s="162"/>
      <c r="M27" s="162"/>
      <c r="N27" s="162"/>
    </row>
    <row r="28" spans="1:14" s="49" customFormat="1" ht="18" customHeight="1">
      <c r="A28" s="59"/>
      <c r="B28" s="55" t="s">
        <v>16</v>
      </c>
      <c r="C28" s="56"/>
      <c r="D28" s="161"/>
      <c r="E28" s="161"/>
      <c r="F28" s="161"/>
      <c r="G28" s="161"/>
      <c r="H28" s="161"/>
      <c r="I28" s="161"/>
      <c r="J28" s="161"/>
      <c r="K28" s="161"/>
      <c r="L28" s="161"/>
      <c r="M28" s="161"/>
      <c r="N28" s="161"/>
    </row>
    <row r="29" spans="1:14" s="49" customFormat="1" ht="18" customHeight="1">
      <c r="A29" s="59"/>
      <c r="B29" s="60" t="s">
        <v>109</v>
      </c>
      <c r="C29" s="61"/>
      <c r="D29" s="160"/>
      <c r="E29" s="160"/>
      <c r="F29" s="160"/>
      <c r="G29" s="160"/>
      <c r="H29" s="160"/>
      <c r="I29" s="160"/>
      <c r="J29" s="89">
        <f>+IF('O3'!J23&lt;&gt;"",IF((1+OUT_3_Check!$O$4)*SUM('O3'!D23:I23)&lt;'O3'!J23,1,IF((1-OUT_3_Check!$O$4)*SUM('O3'!D23:I23)&gt;'O3'!J23,1,0)),IF(SUM('O3'!D23:I23)&lt;&gt;0,1,0))</f>
        <v>0</v>
      </c>
      <c r="K29" s="63"/>
      <c r="L29" s="63"/>
      <c r="M29" s="160"/>
      <c r="N29" s="160"/>
    </row>
    <row r="30" spans="1:14" s="49" customFormat="1" ht="18" customHeight="1">
      <c r="A30" s="59"/>
      <c r="B30" s="60" t="s">
        <v>110</v>
      </c>
      <c r="C30" s="61"/>
      <c r="D30" s="160"/>
      <c r="E30" s="160"/>
      <c r="F30" s="160"/>
      <c r="G30" s="160"/>
      <c r="H30" s="160"/>
      <c r="I30" s="160"/>
      <c r="J30" s="89">
        <f>+IF('O3'!J24&lt;&gt;"",IF((1+OUT_3_Check!$O$4)*SUM('O3'!D24:I24)&lt;'O3'!J24,1,IF((1-OUT_3_Check!$O$4)*SUM('O3'!D24:I24)&gt;'O3'!J24,1,0)),IF(SUM('O3'!D24:I24)&lt;&gt;0,1,0))</f>
        <v>0</v>
      </c>
      <c r="K30" s="63"/>
      <c r="L30" s="63"/>
      <c r="M30" s="160"/>
      <c r="N30" s="160"/>
    </row>
    <row r="31" spans="1:14" s="49" customFormat="1" ht="18" customHeight="1">
      <c r="A31" s="54"/>
      <c r="B31" s="60" t="s">
        <v>111</v>
      </c>
      <c r="C31" s="61"/>
      <c r="D31" s="160"/>
      <c r="E31" s="160"/>
      <c r="F31" s="160"/>
      <c r="G31" s="160"/>
      <c r="H31" s="160"/>
      <c r="I31" s="160"/>
      <c r="J31" s="89">
        <f>+IF('O3'!J26&lt;&gt;"",IF((1+OUT_3_Check!$O$4)*SUM('O3'!D26:I26)&lt;'O3'!J26,1,IF((1-OUT_3_Check!$O$4)*SUM('O3'!D26:I26)&gt;'O3'!J26,1,0)),IF(SUM('O3'!D26:I26)&lt;&gt;0,1,0))</f>
        <v>0</v>
      </c>
      <c r="K31" s="63"/>
      <c r="L31" s="63"/>
      <c r="M31" s="160"/>
      <c r="N31" s="160"/>
    </row>
    <row r="32" spans="1:14" s="49" customFormat="1" ht="18" customHeight="1">
      <c r="A32" s="59"/>
      <c r="B32" s="61" t="s">
        <v>14</v>
      </c>
      <c r="C32" s="61"/>
      <c r="D32" s="79">
        <f>+IF('O3'!D27&lt;&gt;"",IF((1+OUT_3_Check!$O$4)*SUM('O3'!D23:D26)&lt;'O3'!D27,1,IF((1-OUT_3_Check!$O$4)*SUM('O3'!D23:D26)&gt;'O3'!D27,1,0)),IF(SUM('O3'!D23:D26)&lt;&gt;0,1,0))</f>
        <v>0</v>
      </c>
      <c r="E32" s="79">
        <f>+IF('O3'!E27&lt;&gt;"",IF((1+OUT_3_Check!$O$4)*SUM('O3'!E23:E26)&lt;'O3'!E27,1,IF((1-OUT_3_Check!$O$4)*SUM('O3'!E23:E26)&gt;'O3'!E27,1,0)),IF(SUM('O3'!E23:E26)&lt;&gt;0,1,0))</f>
        <v>0</v>
      </c>
      <c r="F32" s="79">
        <f>+IF('O3'!F27&lt;&gt;"",IF((1+OUT_3_Check!$O$4)*SUM('O3'!F23:F26)&lt;'O3'!F27,1,IF((1-OUT_3_Check!$O$4)*SUM('O3'!F23:F26)&gt;'O3'!F27,1,0)),IF(SUM('O3'!F23:F26)&lt;&gt;0,1,0))</f>
        <v>0</v>
      </c>
      <c r="G32" s="79">
        <f>+IF('O3'!G27&lt;&gt;"",IF((1+OUT_3_Check!$O$4)*SUM('O3'!G23:G26)&lt;'O3'!G27,1,IF((1-OUT_3_Check!$O$4)*SUM('O3'!G23:G26)&gt;'O3'!G27,1,0)),IF(SUM('O3'!G23:G26)&lt;&gt;0,1,0))</f>
        <v>0</v>
      </c>
      <c r="H32" s="79">
        <f>+IF('O3'!H27&lt;&gt;"",IF((1+OUT_3_Check!$O$4)*SUM('O3'!H23:H26)&lt;'O3'!H27,1,IF((1-OUT_3_Check!$O$4)*SUM('O3'!H23:H26)&gt;'O3'!H27,1,0)),IF(SUM('O3'!H23:H26)&lt;&gt;0,1,0))</f>
        <v>0</v>
      </c>
      <c r="I32" s="79">
        <f>+IF('O3'!I27&lt;&gt;"",IF((1+OUT_3_Check!$O$4)*SUM('O3'!I23:I26)&lt;'O3'!I27,1,IF((1-OUT_3_Check!$O$4)*SUM('O3'!I23:I26)&gt;'O3'!I27,1,0)),IF(SUM('O3'!I23:I26)&lt;&gt;0,1,0))</f>
        <v>0</v>
      </c>
      <c r="J32" s="89">
        <f>+IF('O3'!J27&lt;&gt;"",IF((1+OUT_3_Check!$O$4)*SUM('O3'!D27:I27)&lt;'O3'!J27,1,IF((1-OUT_3_Check!$O$4)*SUM('O3'!D27:I27)&gt;'O3'!J27,1,0)),IF(SUM('O3'!D27:I27)&lt;&gt;0,1,0))</f>
        <v>0</v>
      </c>
      <c r="K32" s="160"/>
      <c r="L32" s="160"/>
      <c r="M32" s="79">
        <f>+IF('O3'!M27&lt;&gt;"",IF((1+OUT_3_Check!$O$4)*SUM('O3'!M23:M26)&lt;'O3'!M27,1,IF((1-OUT_3_Check!$O$4)*SUM('O3'!M23:M26)&gt;'O3'!M27,1,0)),IF(SUM('O3'!M23:M26)&lt;&gt;0,1,0))</f>
        <v>0</v>
      </c>
      <c r="N32" s="79">
        <f>+IF('O3'!N27&lt;&gt;"",IF((1+OUT_3_Check!$O$4)*SUM('O3'!N23:N26)&lt;'O3'!N27,1,IF((1-OUT_3_Check!$O$4)*SUM('O3'!N23:N26)&gt;'O3'!N27,1,0)),IF(SUM('O3'!N23:N26)&lt;&gt;0,1,0))</f>
        <v>0</v>
      </c>
    </row>
    <row r="33" spans="1:14" s="49" customFormat="1" ht="18" customHeight="1">
      <c r="A33" s="59"/>
      <c r="B33" s="61"/>
      <c r="C33" s="61"/>
      <c r="D33" s="162"/>
      <c r="E33" s="162"/>
      <c r="F33" s="162"/>
      <c r="G33" s="162"/>
      <c r="H33" s="162"/>
      <c r="I33" s="162"/>
      <c r="J33" s="162"/>
      <c r="K33" s="162"/>
      <c r="L33" s="162"/>
      <c r="M33" s="162"/>
      <c r="N33" s="162"/>
    </row>
    <row r="34" spans="1:14" s="49" customFormat="1" ht="18" customHeight="1">
      <c r="A34" s="59"/>
      <c r="B34" s="61" t="s">
        <v>17</v>
      </c>
      <c r="C34" s="61"/>
      <c r="D34" s="86">
        <f>+IF('O3'!D28&lt;&gt;"",IF((1+OUT_3_Check!$O$4)*SUM('O3'!D27,'O3'!D21)&lt;'O3'!D28,1,IF((1-OUT_3_Check!$O$4)*SUM('O3'!D27,'O3'!D21)&gt;'O3'!D28,1,0)),IF(SUM('O3'!D27,'O3'!D21)&lt;&gt;0,1,0))</f>
        <v>0</v>
      </c>
      <c r="E34" s="86">
        <f>+IF('O3'!E28&lt;&gt;"",IF((1+OUT_3_Check!$O$4)*SUM('O3'!E27,'O3'!E21)&lt;'O3'!E28,1,IF((1-OUT_3_Check!$O$4)*SUM('O3'!E27,'O3'!E21)&gt;'O3'!E28,1,0)),IF(SUM('O3'!E27,'O3'!E21)&lt;&gt;0,1,0))</f>
        <v>0</v>
      </c>
      <c r="F34" s="86">
        <f>+IF('O3'!F28&lt;&gt;"",IF((1+OUT_3_Check!$O$4)*SUM('O3'!F27,'O3'!F21)&lt;'O3'!F28,1,IF((1-OUT_3_Check!$O$4)*SUM('O3'!F27,'O3'!F21)&gt;'O3'!F28,1,0)),IF(SUM('O3'!F27,'O3'!F21)&lt;&gt;0,1,0))</f>
        <v>0</v>
      </c>
      <c r="G34" s="86">
        <f>+IF('O3'!G28&lt;&gt;"",IF((1+OUT_3_Check!$O$4)*SUM('O3'!G27,'O3'!G21)&lt;'O3'!G28,1,IF((1-OUT_3_Check!$O$4)*SUM('O3'!G27,'O3'!G21)&gt;'O3'!G28,1,0)),IF(SUM('O3'!G27,'O3'!G21)&lt;&gt;0,1,0))</f>
        <v>0</v>
      </c>
      <c r="H34" s="86">
        <f>+IF('O3'!H28&lt;&gt;"",IF((1+OUT_3_Check!$O$4)*SUM('O3'!H27,'O3'!H21)&lt;'O3'!H28,1,IF((1-OUT_3_Check!$O$4)*SUM('O3'!H27,'O3'!H21)&gt;'O3'!H28,1,0)),IF(SUM('O3'!H27,'O3'!H21)&lt;&gt;0,1,0))</f>
        <v>0</v>
      </c>
      <c r="I34" s="86">
        <f>+IF('O3'!I28&lt;&gt;"",IF((1+OUT_3_Check!$O$4)*SUM('O3'!I27,'O3'!I21)&lt;'O3'!I28,1,IF((1-OUT_3_Check!$O$4)*SUM('O3'!I27,'O3'!I21)&gt;'O3'!I28,1,0)),IF(SUM('O3'!I27,'O3'!I21)&lt;&gt;0,1,0))</f>
        <v>0</v>
      </c>
      <c r="J34" s="86">
        <f>+IF('O3'!J28&lt;&gt;"",IF((1+OUT_3_Check!$O$4)*SUM('O3'!J27,'O3'!J21)&lt;'O3'!J28,1,IF((1-OUT_3_Check!$O$4)*SUM('O3'!J27,'O3'!J21)&gt;'O3'!J28,1,0)),IF(SUM('O3'!J27,'O3'!J21)&lt;&gt;0,1,0))</f>
        <v>0</v>
      </c>
      <c r="K34" s="86">
        <f>+IF('O3'!K28&lt;&gt;"",IF((1+OUT_3_Check!$O$4)*SUM('O3'!K27,'O3'!K21)&lt;'O3'!K28,1,IF((1-OUT_3_Check!$O$4)*SUM('O3'!K27,'O3'!K21)&gt;'O3'!K28,1,0)),IF(SUM('O3'!K27,'O3'!K21)&lt;&gt;0,1,0))</f>
        <v>0</v>
      </c>
      <c r="L34" s="86">
        <f>+IF('O3'!L28&lt;&gt;"",IF((1+OUT_3_Check!$O$4)*SUM('O3'!L27,'O3'!L21)&lt;'O3'!L28,1,IF((1-OUT_3_Check!$O$4)*SUM('O3'!L27,'O3'!L21)&gt;'O3'!L28,1,0)),IF(SUM('O3'!L27,'O3'!L21)&lt;&gt;0,1,0))</f>
        <v>0</v>
      </c>
      <c r="M34" s="86">
        <f>+IF('O3'!M28&lt;&gt;"",IF((1+OUT_3_Check!$O$4)*SUM('O3'!M27,'O3'!M21)&lt;'O3'!M28,1,IF((1-OUT_3_Check!$O$4)*SUM('O3'!M27,'O3'!M21)&gt;'O3'!M28,1,0)),IF(SUM('O3'!M27,'O3'!M21)&lt;&gt;0,1,0))</f>
        <v>0</v>
      </c>
      <c r="N34" s="86">
        <f>+IF('O3'!N28&lt;&gt;"",IF((1+OUT_3_Check!$O$4)*SUM('O3'!N27,'O3'!N21)&lt;'O3'!N28,1,IF((1-OUT_3_Check!$O$4)*SUM('O3'!N27,'O3'!N21)&gt;'O3'!N28,1,0)),IF(SUM('O3'!N27,'O3'!N21)&lt;&gt;0,1,0))</f>
        <v>0</v>
      </c>
    </row>
    <row r="35" spans="1:14" s="49" customFormat="1" ht="18" customHeight="1">
      <c r="A35" s="59"/>
      <c r="B35" s="61"/>
      <c r="C35" s="61"/>
      <c r="D35" s="162"/>
      <c r="E35" s="162"/>
      <c r="F35" s="162"/>
      <c r="G35" s="162"/>
      <c r="H35" s="162"/>
      <c r="I35" s="162"/>
      <c r="J35" s="162"/>
      <c r="K35" s="162"/>
      <c r="L35" s="162"/>
      <c r="M35" s="162"/>
      <c r="N35" s="162"/>
    </row>
    <row r="36" spans="1:14" s="49" customFormat="1" ht="18" customHeight="1">
      <c r="A36" s="59"/>
      <c r="B36" s="55" t="s">
        <v>22</v>
      </c>
      <c r="C36" s="55"/>
      <c r="D36" s="88">
        <f>+IF('O3'!D29&lt;&gt;"",IF((1+OUT_3_Check!$O$4)*SUM('O3'!D14,'O3'!D28)&lt;'O3'!D29,1,IF((1-OUT_3_Check!$O$4)*SUM('O3'!D14,'O3'!D28)&gt;'O3'!D29,1,0)),IF(SUM('O3'!D14,'O3'!D28)&lt;&gt;0,1,0))</f>
        <v>0</v>
      </c>
      <c r="E36" s="88">
        <f>+IF('O3'!E29&lt;&gt;"",IF((1+OUT_3_Check!$O$4)*SUM('O3'!E14,'O3'!E28)&lt;'O3'!E29,1,IF((1-OUT_3_Check!$O$4)*SUM('O3'!E14,'O3'!E28)&gt;'O3'!E29,1,0)),IF(SUM('O3'!E14,'O3'!E28)&lt;&gt;0,1,0))</f>
        <v>0</v>
      </c>
      <c r="F36" s="88">
        <f>+IF('O3'!F29&lt;&gt;"",IF((1+OUT_3_Check!$O$4)*SUM('O3'!F14,'O3'!F28)&lt;'O3'!F29,1,IF((1-OUT_3_Check!$O$4)*SUM('O3'!F14,'O3'!F28)&gt;'O3'!F29,1,0)),IF(SUM('O3'!F14,'O3'!F28)&lt;&gt;0,1,0))</f>
        <v>0</v>
      </c>
      <c r="G36" s="88">
        <f>+IF('O3'!G29&lt;&gt;"",IF((1+OUT_3_Check!$O$4)*SUM('O3'!G14,'O3'!G28)&lt;'O3'!G29,1,IF((1-OUT_3_Check!$O$4)*SUM('O3'!G14,'O3'!G28)&gt;'O3'!G29,1,0)),IF(SUM('O3'!G14,'O3'!G28)&lt;&gt;0,1,0))</f>
        <v>0</v>
      </c>
      <c r="H36" s="88">
        <f>+IF('O3'!H29&lt;&gt;"",IF((1+OUT_3_Check!$O$4)*SUM('O3'!H14,'O3'!H28)&lt;'O3'!H29,1,IF((1-OUT_3_Check!$O$4)*SUM('O3'!H14,'O3'!H28)&gt;'O3'!H29,1,0)),IF(SUM('O3'!H14,'O3'!H28)&lt;&gt;0,1,0))</f>
        <v>0</v>
      </c>
      <c r="I36" s="88">
        <f>+IF('O3'!I29&lt;&gt;"",IF((1+OUT_3_Check!$O$4)*SUM('O3'!I14,'O3'!I28)&lt;'O3'!I29,1,IF((1-OUT_3_Check!$O$4)*SUM('O3'!I14,'O3'!I28)&gt;'O3'!I29,1,0)),IF(SUM('O3'!I14,'O3'!I28)&lt;&gt;0,1,0))</f>
        <v>0</v>
      </c>
      <c r="J36" s="88">
        <f>+IF('O3'!J29&lt;&gt;"",IF((1+OUT_3_Check!$O$4)*SUM('O3'!J14,'O3'!J28)&lt;'O3'!J29,1,IF((1-OUT_3_Check!$O$4)*SUM('O3'!J14,'O3'!J28)&gt;'O3'!J29,1,0)),IF(SUM('O3'!J14,'O3'!J28)&lt;&gt;0,1,0))</f>
        <v>0</v>
      </c>
      <c r="K36" s="88">
        <f>+IF('O3'!K29&lt;&gt;"",IF((1+OUT_3_Check!$O$4)*SUM('O3'!K14,'O3'!K28)&lt;'O3'!K29,1,IF((1-OUT_3_Check!$O$4)*SUM('O3'!K14,'O3'!K28)&gt;'O3'!K29,1,0)),IF(SUM('O3'!K14,'O3'!K28)&lt;&gt;0,1,0))</f>
        <v>0</v>
      </c>
      <c r="L36" s="88">
        <f>+IF('O3'!L29&lt;&gt;"",IF((1+OUT_3_Check!$O$4)*SUM('O3'!L14,'O3'!L28)&lt;'O3'!L29,1,IF((1-OUT_3_Check!$O$4)*SUM('O3'!L14,'O3'!L28)&gt;'O3'!L29,1,0)),IF(SUM('O3'!L14,'O3'!L28)&lt;&gt;0,1,0))</f>
        <v>0</v>
      </c>
      <c r="M36" s="88">
        <f>+IF('O3'!M29&lt;&gt;"",IF((1+OUT_3_Check!$O$4)*SUM('O3'!M14,'O3'!M28)&lt;'O3'!M29,1,IF((1-OUT_3_Check!$O$4)*SUM('O3'!M14,'O3'!M28)&gt;'O3'!M29,1,0)),IF(SUM('O3'!M14,'O3'!M28)&lt;&gt;0,1,0))</f>
        <v>0</v>
      </c>
      <c r="N36" s="88">
        <f>+IF('O3'!N29&lt;&gt;"",IF((1+OUT_3_Check!$O$4)*SUM('O3'!N14,'O3'!N28)&lt;'O3'!N29,1,IF((1-OUT_3_Check!$O$4)*SUM('O3'!N14,'O3'!N28)&gt;'O3'!N29,1,0)),IF(SUM('O3'!N14,'O3'!N28)&lt;&gt;0,1,0))</f>
        <v>0</v>
      </c>
    </row>
    <row r="37" spans="1:14" s="49" customFormat="1" ht="18" customHeight="1">
      <c r="A37" s="66"/>
      <c r="B37" s="55" t="s">
        <v>27</v>
      </c>
      <c r="C37" s="55"/>
      <c r="D37" s="162"/>
      <c r="E37" s="162"/>
      <c r="F37" s="162"/>
      <c r="G37" s="162"/>
      <c r="H37" s="162"/>
      <c r="I37" s="162"/>
      <c r="J37" s="162"/>
      <c r="K37" s="162"/>
      <c r="L37" s="162"/>
      <c r="M37" s="162"/>
      <c r="N37" s="162"/>
    </row>
    <row r="38" spans="1:14" s="49" customFormat="1" ht="18" customHeight="1">
      <c r="A38" s="66"/>
      <c r="B38" s="61" t="s">
        <v>93</v>
      </c>
      <c r="C38" s="55"/>
      <c r="D38" s="160"/>
      <c r="E38" s="160"/>
      <c r="F38" s="160"/>
      <c r="G38" s="160"/>
      <c r="H38" s="160"/>
      <c r="I38" s="160"/>
      <c r="J38" s="160"/>
      <c r="K38" s="160"/>
      <c r="L38" s="160"/>
      <c r="M38" s="160"/>
      <c r="N38" s="160"/>
    </row>
    <row r="39" spans="1:14" s="49" customFormat="1" ht="18" customHeight="1">
      <c r="A39" s="69"/>
      <c r="B39" s="105" t="s">
        <v>94</v>
      </c>
      <c r="C39" s="71"/>
      <c r="D39" s="163"/>
      <c r="E39" s="163"/>
      <c r="F39" s="163"/>
      <c r="G39" s="163"/>
      <c r="H39" s="163"/>
      <c r="I39" s="163"/>
      <c r="J39" s="163"/>
      <c r="K39" s="163"/>
      <c r="L39" s="163"/>
      <c r="M39" s="163"/>
      <c r="N39" s="163"/>
    </row>
    <row r="40" spans="1:13" s="49" customFormat="1" ht="18" customHeight="1">
      <c r="A40" s="61" t="s">
        <v>57</v>
      </c>
      <c r="B40" s="61"/>
      <c r="C40" s="61"/>
      <c r="M40" s="72"/>
    </row>
    <row r="41" spans="1:13" s="49" customFormat="1" ht="18" customHeight="1">
      <c r="A41" s="61" t="s">
        <v>58</v>
      </c>
      <c r="B41" s="61"/>
      <c r="C41" s="61"/>
      <c r="E41" s="72"/>
      <c r="F41" s="72"/>
      <c r="G41" s="72"/>
      <c r="H41" s="72"/>
      <c r="I41" s="72"/>
      <c r="J41" s="72"/>
      <c r="K41" s="72"/>
      <c r="L41" s="72"/>
      <c r="M41" s="72"/>
    </row>
    <row r="42" s="49" customFormat="1" ht="18" customHeight="1">
      <c r="A42" s="61" t="s">
        <v>97</v>
      </c>
    </row>
    <row r="43" s="49" customFormat="1" ht="18" customHeight="1">
      <c r="A43" s="61" t="s">
        <v>83</v>
      </c>
    </row>
    <row r="44" s="45" customFormat="1" ht="18" customHeight="1">
      <c r="A44" s="108"/>
    </row>
    <row r="45" s="45" customFormat="1" ht="18" customHeight="1"/>
    <row r="46" s="45"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12.xml><?xml version="1.0" encoding="utf-8"?>
<worksheet xmlns="http://schemas.openxmlformats.org/spreadsheetml/2006/main" xmlns:r="http://schemas.openxmlformats.org/officeDocument/2006/relationships">
  <sheetPr codeName="Sheet7">
    <outlinePr summaryBelow="0" summaryRight="0"/>
    <pageSetUpPr fitToPage="1"/>
  </sheetPr>
  <dimension ref="A1:AQ60"/>
  <sheetViews>
    <sheetView showGridLines="0" zoomScale="70" zoomScaleNormal="7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
    </sheetView>
  </sheetViews>
  <sheetFormatPr defaultColWidth="0" defaultRowHeight="12"/>
  <cols>
    <col min="1" max="1" width="1.75390625" style="478" customWidth="1"/>
    <col min="2" max="2" width="1.75390625" style="16" customWidth="1"/>
    <col min="3" max="3" width="50.75390625" style="370" customWidth="1"/>
    <col min="4" max="4" width="13.00390625" style="16" customWidth="1"/>
    <col min="5" max="5" width="14.625" style="16" customWidth="1"/>
    <col min="6" max="6" width="12.875" style="16" bestFit="1" customWidth="1"/>
    <col min="7" max="12" width="11.75390625" style="16" customWidth="1"/>
    <col min="13" max="13" width="12.75390625" style="16" customWidth="1"/>
    <col min="14" max="14" width="12.625" style="16" bestFit="1" customWidth="1"/>
    <col min="15" max="15" width="11.75390625" style="16" customWidth="1"/>
    <col min="16" max="16" width="1.75390625" style="572" customWidth="1"/>
    <col min="17" max="20" width="9.125" style="16" customWidth="1"/>
    <col min="21" max="21" width="1.75390625" style="572" customWidth="1"/>
    <col min="22" max="24" width="9.125" style="16" customWidth="1"/>
    <col min="25" max="16384" width="0" style="16" hidden="1" customWidth="1"/>
  </cols>
  <sheetData>
    <row r="1" spans="1:21" s="197" customFormat="1" ht="19.5" customHeight="1">
      <c r="A1" s="559"/>
      <c r="B1" s="348" t="s">
        <v>353</v>
      </c>
      <c r="C1" s="342"/>
      <c r="D1" s="196"/>
      <c r="E1" s="196"/>
      <c r="F1" s="196"/>
      <c r="G1" s="196"/>
      <c r="H1" s="196"/>
      <c r="I1" s="196"/>
      <c r="J1" s="196"/>
      <c r="O1" s="639"/>
      <c r="P1" s="568"/>
      <c r="U1" s="568"/>
    </row>
    <row r="2" spans="1:21" s="350" customFormat="1" ht="19.5" customHeight="1">
      <c r="A2" s="560"/>
      <c r="C2" s="735" t="s">
        <v>309</v>
      </c>
      <c r="D2" s="735"/>
      <c r="E2" s="735"/>
      <c r="F2" s="735"/>
      <c r="G2" s="735"/>
      <c r="H2" s="735"/>
      <c r="I2" s="735"/>
      <c r="J2" s="735"/>
      <c r="K2" s="735"/>
      <c r="L2" s="735"/>
      <c r="M2" s="735"/>
      <c r="N2" s="735"/>
      <c r="O2" s="735"/>
      <c r="P2" s="569"/>
      <c r="U2" s="569"/>
    </row>
    <row r="3" spans="1:21" s="350" customFormat="1" ht="19.5" customHeight="1">
      <c r="A3" s="560"/>
      <c r="C3" s="735" t="s">
        <v>44</v>
      </c>
      <c r="D3" s="735"/>
      <c r="E3" s="735"/>
      <c r="F3" s="735"/>
      <c r="G3" s="735"/>
      <c r="H3" s="735"/>
      <c r="I3" s="735"/>
      <c r="J3" s="735"/>
      <c r="K3" s="735"/>
      <c r="L3" s="735"/>
      <c r="M3" s="735"/>
      <c r="N3" s="735"/>
      <c r="O3" s="735"/>
      <c r="P3" s="569"/>
      <c r="U3" s="569"/>
    </row>
    <row r="4" spans="1:21" s="350" customFormat="1" ht="19.5" customHeight="1">
      <c r="A4" s="560"/>
      <c r="C4" s="735" t="s">
        <v>359</v>
      </c>
      <c r="D4" s="735"/>
      <c r="E4" s="735"/>
      <c r="F4" s="735"/>
      <c r="G4" s="735"/>
      <c r="H4" s="735"/>
      <c r="I4" s="735"/>
      <c r="J4" s="735"/>
      <c r="K4" s="735"/>
      <c r="L4" s="735"/>
      <c r="M4" s="735"/>
      <c r="N4" s="735"/>
      <c r="O4" s="735"/>
      <c r="P4" s="569"/>
      <c r="U4" s="569"/>
    </row>
    <row r="5" spans="1:21" s="350" customFormat="1" ht="19.5" customHeight="1">
      <c r="A5" s="560"/>
      <c r="C5" s="735" t="s">
        <v>6</v>
      </c>
      <c r="D5" s="735"/>
      <c r="E5" s="735"/>
      <c r="F5" s="735"/>
      <c r="G5" s="735"/>
      <c r="H5" s="735"/>
      <c r="I5" s="735"/>
      <c r="J5" s="735"/>
      <c r="K5" s="735"/>
      <c r="L5" s="735"/>
      <c r="M5" s="735"/>
      <c r="N5" s="735"/>
      <c r="O5" s="735"/>
      <c r="P5" s="569"/>
      <c r="U5" s="569"/>
    </row>
    <row r="6" spans="1:21" s="197" customFormat="1" ht="52.5" customHeight="1">
      <c r="A6" s="559"/>
      <c r="B6" s="242"/>
      <c r="C6" s="343"/>
      <c r="I6" s="198"/>
      <c r="J6" s="198"/>
      <c r="P6" s="568"/>
      <c r="U6" s="568"/>
    </row>
    <row r="7" spans="1:21" s="2" customFormat="1" ht="33.75" customHeight="1">
      <c r="A7" s="579"/>
      <c r="B7" s="17"/>
      <c r="C7" s="377"/>
      <c r="D7" s="379" t="s">
        <v>45</v>
      </c>
      <c r="E7" s="380"/>
      <c r="F7" s="381"/>
      <c r="G7" s="382" t="s">
        <v>46</v>
      </c>
      <c r="H7" s="380"/>
      <c r="I7" s="383"/>
      <c r="J7" s="379" t="s">
        <v>47</v>
      </c>
      <c r="K7" s="380"/>
      <c r="L7" s="381"/>
      <c r="M7" s="382" t="s">
        <v>37</v>
      </c>
      <c r="N7" s="384"/>
      <c r="O7" s="380"/>
      <c r="P7" s="561"/>
      <c r="U7" s="536"/>
    </row>
    <row r="8" spans="1:21" s="2" customFormat="1" ht="96.75" customHeight="1">
      <c r="A8" s="579"/>
      <c r="B8" s="3"/>
      <c r="C8" s="363" t="s">
        <v>48</v>
      </c>
      <c r="D8" s="385" t="s">
        <v>49</v>
      </c>
      <c r="E8" s="385" t="s">
        <v>50</v>
      </c>
      <c r="F8" s="385" t="s">
        <v>51</v>
      </c>
      <c r="G8" s="386" t="s">
        <v>49</v>
      </c>
      <c r="H8" s="385" t="s">
        <v>50</v>
      </c>
      <c r="I8" s="387" t="s">
        <v>51</v>
      </c>
      <c r="J8" s="385" t="s">
        <v>49</v>
      </c>
      <c r="K8" s="385" t="s">
        <v>50</v>
      </c>
      <c r="L8" s="385" t="s">
        <v>51</v>
      </c>
      <c r="M8" s="386" t="s">
        <v>49</v>
      </c>
      <c r="N8" s="385" t="s">
        <v>50</v>
      </c>
      <c r="O8" s="387" t="s">
        <v>51</v>
      </c>
      <c r="P8" s="562"/>
      <c r="U8" s="536"/>
    </row>
    <row r="9" spans="1:21" s="2" customFormat="1" ht="30" customHeight="1">
      <c r="A9" s="579"/>
      <c r="B9" s="7"/>
      <c r="C9" s="371" t="s">
        <v>161</v>
      </c>
      <c r="D9" s="388"/>
      <c r="E9" s="388"/>
      <c r="F9" s="388"/>
      <c r="G9" s="389"/>
      <c r="H9" s="388"/>
      <c r="I9" s="390"/>
      <c r="J9" s="388"/>
      <c r="K9" s="388"/>
      <c r="L9" s="388"/>
      <c r="M9" s="391"/>
      <c r="N9" s="392"/>
      <c r="O9" s="393"/>
      <c r="P9" s="563"/>
      <c r="U9" s="536"/>
    </row>
    <row r="10" spans="1:21" s="279" customFormat="1" ht="30" customHeight="1">
      <c r="A10" s="580"/>
      <c r="B10" s="293"/>
      <c r="C10" s="378" t="s">
        <v>162</v>
      </c>
      <c r="D10" s="395"/>
      <c r="E10" s="396"/>
      <c r="F10" s="397"/>
      <c r="G10" s="398"/>
      <c r="H10" s="396"/>
      <c r="I10" s="399"/>
      <c r="J10" s="395"/>
      <c r="K10" s="396"/>
      <c r="L10" s="397"/>
      <c r="M10" s="398"/>
      <c r="N10" s="396"/>
      <c r="O10" s="399"/>
      <c r="P10" s="564"/>
      <c r="U10" s="589"/>
    </row>
    <row r="11" spans="1:21" s="2" customFormat="1" ht="16.5" customHeight="1">
      <c r="A11" s="579"/>
      <c r="B11" s="10"/>
      <c r="C11" s="345" t="s">
        <v>109</v>
      </c>
      <c r="D11" s="401"/>
      <c r="E11" s="402"/>
      <c r="F11" s="403"/>
      <c r="G11" s="404"/>
      <c r="H11" s="402"/>
      <c r="I11" s="405"/>
      <c r="J11" s="401"/>
      <c r="K11" s="402"/>
      <c r="L11" s="403"/>
      <c r="M11" s="391">
        <f aca="true" t="shared" si="0" ref="M11:O15">+SUM(D11,G11,J11)</f>
        <v>0</v>
      </c>
      <c r="N11" s="392">
        <f t="shared" si="0"/>
        <v>0</v>
      </c>
      <c r="O11" s="393">
        <f t="shared" si="0"/>
        <v>0</v>
      </c>
      <c r="P11" s="563"/>
      <c r="U11" s="536"/>
    </row>
    <row r="12" spans="1:21" s="2" customFormat="1" ht="16.5" customHeight="1">
      <c r="A12" s="579"/>
      <c r="B12" s="7"/>
      <c r="C12" s="345" t="s">
        <v>110</v>
      </c>
      <c r="D12" s="401"/>
      <c r="E12" s="402"/>
      <c r="F12" s="403"/>
      <c r="G12" s="404"/>
      <c r="H12" s="402"/>
      <c r="I12" s="405"/>
      <c r="J12" s="401"/>
      <c r="K12" s="402"/>
      <c r="L12" s="403"/>
      <c r="M12" s="391">
        <f t="shared" si="0"/>
        <v>0</v>
      </c>
      <c r="N12" s="392">
        <f t="shared" si="0"/>
        <v>0</v>
      </c>
      <c r="O12" s="393">
        <f t="shared" si="0"/>
        <v>0</v>
      </c>
      <c r="P12" s="563"/>
      <c r="U12" s="536"/>
    </row>
    <row r="13" spans="1:21" s="2" customFormat="1" ht="16.5" customHeight="1">
      <c r="A13" s="579"/>
      <c r="B13" s="671"/>
      <c r="C13" s="672" t="s">
        <v>361</v>
      </c>
      <c r="D13" s="401"/>
      <c r="E13" s="402"/>
      <c r="F13" s="403"/>
      <c r="G13" s="404"/>
      <c r="H13" s="402"/>
      <c r="I13" s="405"/>
      <c r="J13" s="401"/>
      <c r="K13" s="402"/>
      <c r="L13" s="403"/>
      <c r="M13" s="391">
        <f t="shared" si="0"/>
        <v>0</v>
      </c>
      <c r="N13" s="392">
        <f t="shared" si="0"/>
        <v>0</v>
      </c>
      <c r="O13" s="393">
        <f t="shared" si="0"/>
        <v>0</v>
      </c>
      <c r="P13" s="563"/>
      <c r="U13" s="536"/>
    </row>
    <row r="14" spans="1:21" s="2" customFormat="1" ht="16.5" customHeight="1">
      <c r="A14" s="579"/>
      <c r="B14" s="5"/>
      <c r="C14" s="345" t="s">
        <v>111</v>
      </c>
      <c r="D14" s="401"/>
      <c r="E14" s="402"/>
      <c r="F14" s="403"/>
      <c r="G14" s="404"/>
      <c r="H14" s="402"/>
      <c r="I14" s="405"/>
      <c r="J14" s="401"/>
      <c r="K14" s="402"/>
      <c r="L14" s="403"/>
      <c r="M14" s="391">
        <f t="shared" si="0"/>
        <v>0</v>
      </c>
      <c r="N14" s="392">
        <f t="shared" si="0"/>
        <v>0</v>
      </c>
      <c r="O14" s="393">
        <f t="shared" si="0"/>
        <v>0</v>
      </c>
      <c r="P14" s="563"/>
      <c r="U14" s="536"/>
    </row>
    <row r="15" spans="1:21" s="2" customFormat="1" ht="18" customHeight="1">
      <c r="A15" s="579"/>
      <c r="B15" s="5"/>
      <c r="C15" s="366" t="s">
        <v>14</v>
      </c>
      <c r="D15" s="497">
        <f aca="true" t="shared" si="1" ref="D15:L15">+D11+D12+D14</f>
        <v>0</v>
      </c>
      <c r="E15" s="392">
        <f t="shared" si="1"/>
        <v>0</v>
      </c>
      <c r="F15" s="407">
        <f t="shared" si="1"/>
        <v>0</v>
      </c>
      <c r="G15" s="391">
        <f t="shared" si="1"/>
        <v>0</v>
      </c>
      <c r="H15" s="392">
        <f t="shared" si="1"/>
        <v>0</v>
      </c>
      <c r="I15" s="393">
        <f t="shared" si="1"/>
        <v>0</v>
      </c>
      <c r="J15" s="406">
        <f t="shared" si="1"/>
        <v>0</v>
      </c>
      <c r="K15" s="392">
        <f t="shared" si="1"/>
        <v>0</v>
      </c>
      <c r="L15" s="407">
        <f t="shared" si="1"/>
        <v>0</v>
      </c>
      <c r="M15" s="391">
        <f t="shared" si="0"/>
        <v>0</v>
      </c>
      <c r="N15" s="392">
        <f t="shared" si="0"/>
        <v>0</v>
      </c>
      <c r="O15" s="393">
        <f t="shared" si="0"/>
        <v>0</v>
      </c>
      <c r="P15" s="563"/>
      <c r="U15" s="536"/>
    </row>
    <row r="16" spans="1:21" s="279" customFormat="1" ht="30" customHeight="1">
      <c r="A16" s="580"/>
      <c r="B16" s="281"/>
      <c r="C16" s="378" t="s">
        <v>163</v>
      </c>
      <c r="D16" s="395"/>
      <c r="E16" s="396"/>
      <c r="F16" s="397"/>
      <c r="G16" s="398"/>
      <c r="H16" s="396"/>
      <c r="I16" s="399"/>
      <c r="J16" s="395"/>
      <c r="K16" s="396"/>
      <c r="L16" s="397"/>
      <c r="M16" s="398"/>
      <c r="N16" s="396"/>
      <c r="O16" s="399"/>
      <c r="P16" s="564"/>
      <c r="U16" s="589"/>
    </row>
    <row r="17" spans="1:21" s="2" customFormat="1" ht="16.5" customHeight="1">
      <c r="A17" s="579"/>
      <c r="B17" s="5"/>
      <c r="C17" s="345" t="s">
        <v>109</v>
      </c>
      <c r="D17" s="401"/>
      <c r="E17" s="402"/>
      <c r="F17" s="403"/>
      <c r="G17" s="404"/>
      <c r="H17" s="402"/>
      <c r="I17" s="405"/>
      <c r="J17" s="401"/>
      <c r="K17" s="402"/>
      <c r="L17" s="403"/>
      <c r="M17" s="391">
        <f aca="true" t="shared" si="2" ref="M17:O21">+SUM(D17,G17,J17)</f>
        <v>0</v>
      </c>
      <c r="N17" s="392">
        <f t="shared" si="2"/>
        <v>0</v>
      </c>
      <c r="O17" s="393">
        <f t="shared" si="2"/>
        <v>0</v>
      </c>
      <c r="P17" s="563"/>
      <c r="U17" s="536"/>
    </row>
    <row r="18" spans="1:21" s="2" customFormat="1" ht="16.5" customHeight="1">
      <c r="A18" s="579"/>
      <c r="B18" s="7"/>
      <c r="C18" s="345" t="s">
        <v>110</v>
      </c>
      <c r="D18" s="401"/>
      <c r="E18" s="402"/>
      <c r="F18" s="403"/>
      <c r="G18" s="404"/>
      <c r="H18" s="402"/>
      <c r="I18" s="405"/>
      <c r="J18" s="401"/>
      <c r="K18" s="402"/>
      <c r="L18" s="403"/>
      <c r="M18" s="391">
        <f t="shared" si="2"/>
        <v>0</v>
      </c>
      <c r="N18" s="392">
        <f t="shared" si="2"/>
        <v>0</v>
      </c>
      <c r="O18" s="393">
        <f t="shared" si="2"/>
        <v>0</v>
      </c>
      <c r="P18" s="563"/>
      <c r="U18" s="536"/>
    </row>
    <row r="19" spans="1:21" s="2" customFormat="1" ht="16.5" customHeight="1">
      <c r="A19" s="579"/>
      <c r="B19" s="671"/>
      <c r="C19" s="672" t="s">
        <v>361</v>
      </c>
      <c r="D19" s="401"/>
      <c r="E19" s="402"/>
      <c r="F19" s="403"/>
      <c r="G19" s="404"/>
      <c r="H19" s="402"/>
      <c r="I19" s="405"/>
      <c r="J19" s="401"/>
      <c r="K19" s="402"/>
      <c r="L19" s="403"/>
      <c r="M19" s="391">
        <f t="shared" si="2"/>
        <v>0</v>
      </c>
      <c r="N19" s="392">
        <f t="shared" si="2"/>
        <v>0</v>
      </c>
      <c r="O19" s="393">
        <f t="shared" si="2"/>
        <v>0</v>
      </c>
      <c r="P19" s="563"/>
      <c r="U19" s="536"/>
    </row>
    <row r="20" spans="1:21" s="2" customFormat="1" ht="16.5" customHeight="1">
      <c r="A20" s="579"/>
      <c r="B20" s="7"/>
      <c r="C20" s="345" t="s">
        <v>111</v>
      </c>
      <c r="D20" s="401"/>
      <c r="E20" s="402"/>
      <c r="F20" s="403"/>
      <c r="G20" s="404"/>
      <c r="H20" s="402"/>
      <c r="I20" s="405"/>
      <c r="J20" s="401"/>
      <c r="K20" s="402"/>
      <c r="L20" s="403"/>
      <c r="M20" s="391">
        <f t="shared" si="2"/>
        <v>0</v>
      </c>
      <c r="N20" s="392">
        <f t="shared" si="2"/>
        <v>0</v>
      </c>
      <c r="O20" s="393">
        <f t="shared" si="2"/>
        <v>0</v>
      </c>
      <c r="P20" s="563"/>
      <c r="U20" s="536"/>
    </row>
    <row r="21" spans="1:21" s="2" customFormat="1" ht="18" customHeight="1">
      <c r="A21" s="579"/>
      <c r="B21" s="7"/>
      <c r="C21" s="366" t="s">
        <v>14</v>
      </c>
      <c r="D21" s="497">
        <f aca="true" t="shared" si="3" ref="D21:L21">+D17+D18+D20</f>
        <v>0</v>
      </c>
      <c r="E21" s="392">
        <f t="shared" si="3"/>
        <v>0</v>
      </c>
      <c r="F21" s="407">
        <f t="shared" si="3"/>
        <v>0</v>
      </c>
      <c r="G21" s="391">
        <f t="shared" si="3"/>
        <v>0</v>
      </c>
      <c r="H21" s="392">
        <f t="shared" si="3"/>
        <v>0</v>
      </c>
      <c r="I21" s="393">
        <f t="shared" si="3"/>
        <v>0</v>
      </c>
      <c r="J21" s="406">
        <f t="shared" si="3"/>
        <v>0</v>
      </c>
      <c r="K21" s="392">
        <f t="shared" si="3"/>
        <v>0</v>
      </c>
      <c r="L21" s="407">
        <f t="shared" si="3"/>
        <v>0</v>
      </c>
      <c r="M21" s="391">
        <f t="shared" si="2"/>
        <v>0</v>
      </c>
      <c r="N21" s="392">
        <f t="shared" si="2"/>
        <v>0</v>
      </c>
      <c r="O21" s="393">
        <f t="shared" si="2"/>
        <v>0</v>
      </c>
      <c r="P21" s="563"/>
      <c r="U21" s="536"/>
    </row>
    <row r="22" spans="1:21" s="279" customFormat="1" ht="30" customHeight="1">
      <c r="A22" s="580"/>
      <c r="B22" s="281"/>
      <c r="C22" s="378" t="s">
        <v>164</v>
      </c>
      <c r="D22" s="395"/>
      <c r="E22" s="396"/>
      <c r="F22" s="397"/>
      <c r="G22" s="398"/>
      <c r="H22" s="396"/>
      <c r="I22" s="399"/>
      <c r="J22" s="395"/>
      <c r="K22" s="396"/>
      <c r="L22" s="397"/>
      <c r="M22" s="398"/>
      <c r="N22" s="396"/>
      <c r="O22" s="399"/>
      <c r="P22" s="564"/>
      <c r="U22" s="589"/>
    </row>
    <row r="23" spans="1:21" s="2" customFormat="1" ht="16.5" customHeight="1">
      <c r="A23" s="579"/>
      <c r="B23" s="10"/>
      <c r="C23" s="345" t="s">
        <v>109</v>
      </c>
      <c r="D23" s="401"/>
      <c r="E23" s="402"/>
      <c r="F23" s="403"/>
      <c r="G23" s="404"/>
      <c r="H23" s="402"/>
      <c r="I23" s="405"/>
      <c r="J23" s="401"/>
      <c r="K23" s="402"/>
      <c r="L23" s="403"/>
      <c r="M23" s="391">
        <f aca="true" t="shared" si="4" ref="M23:O27">+SUM(D23,G23,J23)</f>
        <v>0</v>
      </c>
      <c r="N23" s="392">
        <f t="shared" si="4"/>
        <v>0</v>
      </c>
      <c r="O23" s="393">
        <f t="shared" si="4"/>
        <v>0</v>
      </c>
      <c r="P23" s="563"/>
      <c r="U23" s="536"/>
    </row>
    <row r="24" spans="1:21" s="2" customFormat="1" ht="16.5" customHeight="1">
      <c r="A24" s="579"/>
      <c r="B24" s="10"/>
      <c r="C24" s="345" t="s">
        <v>110</v>
      </c>
      <c r="D24" s="401"/>
      <c r="E24" s="402"/>
      <c r="F24" s="403"/>
      <c r="G24" s="404"/>
      <c r="H24" s="402"/>
      <c r="I24" s="405"/>
      <c r="J24" s="401"/>
      <c r="K24" s="402"/>
      <c r="L24" s="403"/>
      <c r="M24" s="391">
        <f t="shared" si="4"/>
        <v>0</v>
      </c>
      <c r="N24" s="392">
        <f t="shared" si="4"/>
        <v>0</v>
      </c>
      <c r="O24" s="393">
        <f t="shared" si="4"/>
        <v>0</v>
      </c>
      <c r="P24" s="563"/>
      <c r="U24" s="536"/>
    </row>
    <row r="25" spans="1:21" s="2" customFormat="1" ht="16.5" customHeight="1">
      <c r="A25" s="579"/>
      <c r="B25" s="671"/>
      <c r="C25" s="672" t="s">
        <v>361</v>
      </c>
      <c r="D25" s="401"/>
      <c r="E25" s="402"/>
      <c r="F25" s="403"/>
      <c r="G25" s="404"/>
      <c r="H25" s="402"/>
      <c r="I25" s="405"/>
      <c r="J25" s="401"/>
      <c r="K25" s="402"/>
      <c r="L25" s="403"/>
      <c r="M25" s="391">
        <f t="shared" si="4"/>
        <v>0</v>
      </c>
      <c r="N25" s="392">
        <f t="shared" si="4"/>
        <v>0</v>
      </c>
      <c r="O25" s="393">
        <f t="shared" si="4"/>
        <v>0</v>
      </c>
      <c r="P25" s="563"/>
      <c r="U25" s="536"/>
    </row>
    <row r="26" spans="1:21" s="2" customFormat="1" ht="16.5" customHeight="1">
      <c r="A26" s="579"/>
      <c r="B26" s="10"/>
      <c r="C26" s="345" t="s">
        <v>111</v>
      </c>
      <c r="D26" s="401"/>
      <c r="E26" s="402"/>
      <c r="F26" s="403"/>
      <c r="G26" s="404"/>
      <c r="H26" s="402"/>
      <c r="I26" s="405"/>
      <c r="J26" s="401"/>
      <c r="K26" s="402"/>
      <c r="L26" s="403"/>
      <c r="M26" s="391">
        <f t="shared" si="4"/>
        <v>0</v>
      </c>
      <c r="N26" s="392">
        <f t="shared" si="4"/>
        <v>0</v>
      </c>
      <c r="O26" s="393">
        <f t="shared" si="4"/>
        <v>0</v>
      </c>
      <c r="P26" s="563"/>
      <c r="U26" s="536"/>
    </row>
    <row r="27" spans="1:21" s="6" customFormat="1" ht="18" customHeight="1">
      <c r="A27" s="536"/>
      <c r="B27" s="11"/>
      <c r="C27" s="373" t="s">
        <v>14</v>
      </c>
      <c r="D27" s="408">
        <f aca="true" t="shared" si="5" ref="D27:L27">+D23+D24+D26</f>
        <v>0</v>
      </c>
      <c r="E27" s="409">
        <f t="shared" si="5"/>
        <v>0</v>
      </c>
      <c r="F27" s="410">
        <f t="shared" si="5"/>
        <v>0</v>
      </c>
      <c r="G27" s="411">
        <f t="shared" si="5"/>
        <v>0</v>
      </c>
      <c r="H27" s="409">
        <f t="shared" si="5"/>
        <v>0</v>
      </c>
      <c r="I27" s="412">
        <f t="shared" si="5"/>
        <v>0</v>
      </c>
      <c r="J27" s="408">
        <f t="shared" si="5"/>
        <v>0</v>
      </c>
      <c r="K27" s="409">
        <f t="shared" si="5"/>
        <v>0</v>
      </c>
      <c r="L27" s="410">
        <f t="shared" si="5"/>
        <v>0</v>
      </c>
      <c r="M27" s="411">
        <f t="shared" si="4"/>
        <v>0</v>
      </c>
      <c r="N27" s="409">
        <f t="shared" si="4"/>
        <v>0</v>
      </c>
      <c r="O27" s="412">
        <f t="shared" si="4"/>
        <v>0</v>
      </c>
      <c r="P27" s="565"/>
      <c r="U27" s="536"/>
    </row>
    <row r="28" spans="1:21" s="2" customFormat="1" ht="18" customHeight="1">
      <c r="A28" s="579"/>
      <c r="B28" s="8"/>
      <c r="C28" s="366"/>
      <c r="E28" s="12"/>
      <c r="F28" s="12"/>
      <c r="G28" s="12"/>
      <c r="H28" s="12"/>
      <c r="I28" s="12"/>
      <c r="J28" s="12"/>
      <c r="K28" s="12"/>
      <c r="L28" s="12"/>
      <c r="M28" s="12"/>
      <c r="P28" s="536"/>
      <c r="U28" s="536"/>
    </row>
    <row r="29" spans="1:43" s="2" customFormat="1" ht="18" customHeight="1">
      <c r="A29" s="579"/>
      <c r="B29" s="8"/>
      <c r="C29" s="366"/>
      <c r="E29" s="12"/>
      <c r="F29" s="12"/>
      <c r="G29" s="12"/>
      <c r="H29" s="12"/>
      <c r="I29" s="12"/>
      <c r="J29" s="12"/>
      <c r="K29" s="12"/>
      <c r="L29" s="12"/>
      <c r="M29" s="12"/>
      <c r="N29" s="12"/>
      <c r="O29" s="12"/>
      <c r="P29" s="570"/>
      <c r="Q29" s="12"/>
      <c r="R29" s="12"/>
      <c r="S29" s="12"/>
      <c r="T29" s="12"/>
      <c r="U29" s="570"/>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s="1" customFormat="1" ht="18" customHeight="1">
      <c r="A30" s="479"/>
      <c r="B30" s="14"/>
      <c r="C30" s="366"/>
      <c r="E30" s="474" t="s">
        <v>323</v>
      </c>
      <c r="F30" s="475">
        <f>MAX(D36:T54)</f>
        <v>0</v>
      </c>
      <c r="G30" s="15"/>
      <c r="H30" s="15"/>
      <c r="I30" s="15"/>
      <c r="J30" s="15"/>
      <c r="K30" s="15"/>
      <c r="L30" s="15"/>
      <c r="M30" s="15"/>
      <c r="N30" s="15"/>
      <c r="O30" s="15"/>
      <c r="P30" s="571"/>
      <c r="Q30" s="15"/>
      <c r="R30" s="15"/>
      <c r="S30" s="15"/>
      <c r="T30" s="15"/>
      <c r="U30" s="571"/>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s="1" customFormat="1" ht="19.5" customHeight="1">
      <c r="A31" s="479"/>
      <c r="B31" s="447" t="s">
        <v>318</v>
      </c>
      <c r="C31" s="451"/>
      <c r="D31" s="449"/>
      <c r="E31" s="476" t="s">
        <v>324</v>
      </c>
      <c r="F31" s="477">
        <f>MIN(D36:T54)</f>
        <v>0</v>
      </c>
      <c r="G31" s="450"/>
      <c r="H31" s="450"/>
      <c r="I31" s="450"/>
      <c r="J31" s="450"/>
      <c r="K31" s="450"/>
      <c r="L31" s="450"/>
      <c r="M31" s="450"/>
      <c r="N31" s="15"/>
      <c r="O31" s="15"/>
      <c r="P31" s="571"/>
      <c r="Q31" s="15"/>
      <c r="R31" s="15"/>
      <c r="S31" s="15"/>
      <c r="T31" s="15"/>
      <c r="U31" s="571"/>
      <c r="V31" s="15"/>
      <c r="W31" s="15"/>
      <c r="X31" s="15"/>
      <c r="Y31" s="15"/>
      <c r="Z31" s="15"/>
      <c r="AA31" s="15"/>
      <c r="AB31" s="15"/>
      <c r="AC31" s="15"/>
      <c r="AD31" s="15"/>
      <c r="AE31" s="15"/>
      <c r="AF31" s="15"/>
      <c r="AG31" s="15"/>
      <c r="AH31" s="15"/>
      <c r="AI31" s="15"/>
      <c r="AJ31" s="15"/>
      <c r="AK31" s="15"/>
      <c r="AL31" s="15"/>
      <c r="AM31" s="15"/>
      <c r="AN31" s="15"/>
      <c r="AO31" s="15"/>
      <c r="AP31" s="15"/>
      <c r="AQ31" s="15"/>
    </row>
    <row r="32" spans="1:43" s="1" customFormat="1" ht="18" customHeight="1">
      <c r="A32" s="479"/>
      <c r="B32" s="14"/>
      <c r="C32" s="366"/>
      <c r="E32" s="15"/>
      <c r="F32" s="15"/>
      <c r="G32" s="15"/>
      <c r="H32" s="15"/>
      <c r="I32" s="15"/>
      <c r="J32" s="15"/>
      <c r="K32" s="15"/>
      <c r="L32" s="15"/>
      <c r="M32" s="15"/>
      <c r="N32" s="15"/>
      <c r="O32" s="15"/>
      <c r="P32" s="571"/>
      <c r="Q32" s="15"/>
      <c r="R32" s="15"/>
      <c r="S32" s="15"/>
      <c r="T32" s="15"/>
      <c r="U32" s="571"/>
      <c r="V32" s="15"/>
      <c r="W32" s="15"/>
      <c r="X32" s="15"/>
      <c r="Y32" s="15"/>
      <c r="Z32" s="15"/>
      <c r="AA32" s="15"/>
      <c r="AB32" s="15"/>
      <c r="AC32" s="15"/>
      <c r="AD32" s="15"/>
      <c r="AE32" s="15"/>
      <c r="AF32" s="15"/>
      <c r="AG32" s="15"/>
      <c r="AH32" s="15"/>
      <c r="AI32" s="15"/>
      <c r="AJ32" s="15"/>
      <c r="AK32" s="15"/>
      <c r="AL32" s="15"/>
      <c r="AM32" s="15"/>
      <c r="AN32" s="15"/>
      <c r="AO32" s="15"/>
      <c r="AP32" s="15"/>
      <c r="AQ32" s="15"/>
    </row>
    <row r="33" spans="1:43" s="1" customFormat="1" ht="18" customHeight="1">
      <c r="A33" s="479"/>
      <c r="B33" s="14"/>
      <c r="C33" s="366"/>
      <c r="E33" s="15"/>
      <c r="F33" s="15"/>
      <c r="G33" s="15"/>
      <c r="H33" s="15"/>
      <c r="I33" s="15"/>
      <c r="J33" s="15"/>
      <c r="K33" s="15"/>
      <c r="L33" s="15"/>
      <c r="M33" s="15"/>
      <c r="N33" s="15"/>
      <c r="O33" s="15"/>
      <c r="P33" s="571"/>
      <c r="Q33" s="15"/>
      <c r="R33" s="15"/>
      <c r="S33" s="15"/>
      <c r="T33" s="15"/>
      <c r="U33" s="571"/>
      <c r="V33" s="15"/>
      <c r="W33" s="15"/>
      <c r="X33" s="15"/>
      <c r="Y33" s="15"/>
      <c r="Z33" s="15"/>
      <c r="AA33" s="15"/>
      <c r="AB33" s="15"/>
      <c r="AC33" s="15"/>
      <c r="AD33" s="15"/>
      <c r="AE33" s="15"/>
      <c r="AF33" s="15"/>
      <c r="AG33" s="15"/>
      <c r="AH33" s="15"/>
      <c r="AI33" s="15"/>
      <c r="AJ33" s="15"/>
      <c r="AK33" s="15"/>
      <c r="AL33" s="15"/>
      <c r="AM33" s="15"/>
      <c r="AN33" s="15"/>
      <c r="AO33" s="15"/>
      <c r="AP33" s="15"/>
      <c r="AQ33" s="15"/>
    </row>
    <row r="34" spans="1:21" s="2" customFormat="1" ht="33.75" customHeight="1">
      <c r="A34" s="581"/>
      <c r="B34" s="515"/>
      <c r="C34" s="547"/>
      <c r="D34" s="548" t="s">
        <v>45</v>
      </c>
      <c r="E34" s="549"/>
      <c r="F34" s="550"/>
      <c r="G34" s="551" t="s">
        <v>46</v>
      </c>
      <c r="H34" s="549"/>
      <c r="I34" s="552"/>
      <c r="J34" s="548" t="s">
        <v>47</v>
      </c>
      <c r="K34" s="549"/>
      <c r="L34" s="552"/>
      <c r="M34" s="548" t="s">
        <v>37</v>
      </c>
      <c r="N34" s="551"/>
      <c r="O34" s="550"/>
      <c r="P34" s="572"/>
      <c r="Q34" s="6"/>
      <c r="R34" s="6"/>
      <c r="S34" s="6"/>
      <c r="T34" s="6"/>
      <c r="U34" s="536"/>
    </row>
    <row r="35" spans="1:21" s="2" customFormat="1" ht="96.75" customHeight="1">
      <c r="A35" s="581"/>
      <c r="B35" s="517"/>
      <c r="C35" s="553" t="s">
        <v>48</v>
      </c>
      <c r="D35" s="554" t="s">
        <v>49</v>
      </c>
      <c r="E35" s="554" t="s">
        <v>50</v>
      </c>
      <c r="F35" s="554" t="s">
        <v>51</v>
      </c>
      <c r="G35" s="555" t="s">
        <v>49</v>
      </c>
      <c r="H35" s="554" t="s">
        <v>50</v>
      </c>
      <c r="I35" s="556" t="s">
        <v>51</v>
      </c>
      <c r="J35" s="554" t="s">
        <v>49</v>
      </c>
      <c r="K35" s="554" t="s">
        <v>50</v>
      </c>
      <c r="L35" s="556" t="s">
        <v>51</v>
      </c>
      <c r="M35" s="554" t="s">
        <v>49</v>
      </c>
      <c r="N35" s="554" t="s">
        <v>50</v>
      </c>
      <c r="O35" s="554" t="s">
        <v>51</v>
      </c>
      <c r="P35" s="572"/>
      <c r="Q35" s="747" t="s">
        <v>355</v>
      </c>
      <c r="R35" s="748"/>
      <c r="S35" s="748"/>
      <c r="T35" s="749"/>
      <c r="U35" s="536"/>
    </row>
    <row r="36" spans="1:21" s="2" customFormat="1" ht="30" customHeight="1">
      <c r="A36" s="581"/>
      <c r="B36" s="455"/>
      <c r="C36" s="501" t="s">
        <v>161</v>
      </c>
      <c r="D36" s="586"/>
      <c r="E36" s="586"/>
      <c r="F36" s="586"/>
      <c r="G36" s="587"/>
      <c r="H36" s="586"/>
      <c r="I36" s="588"/>
      <c r="J36" s="586"/>
      <c r="K36" s="586"/>
      <c r="L36" s="586"/>
      <c r="M36" s="271"/>
      <c r="N36" s="265"/>
      <c r="O36" s="267"/>
      <c r="P36" s="572"/>
      <c r="Q36" s="512"/>
      <c r="R36" s="590"/>
      <c r="S36" s="590"/>
      <c r="T36" s="537">
        <f>SUM(M9:O9)-(SUM('O1'!AQ39)-'O1'!AQ37)</f>
        <v>0</v>
      </c>
      <c r="U36" s="567"/>
    </row>
    <row r="37" spans="1:21" s="2" customFormat="1" ht="29.25" customHeight="1">
      <c r="A37" s="582"/>
      <c r="B37" s="557"/>
      <c r="C37" s="558" t="s">
        <v>162</v>
      </c>
      <c r="D37" s="576"/>
      <c r="E37" s="288"/>
      <c r="F37" s="296"/>
      <c r="G37" s="294"/>
      <c r="H37" s="288"/>
      <c r="I37" s="573"/>
      <c r="J37" s="576"/>
      <c r="K37" s="288"/>
      <c r="L37" s="296"/>
      <c r="M37" s="294"/>
      <c r="N37" s="288"/>
      <c r="O37" s="296"/>
      <c r="P37" s="572"/>
      <c r="Q37" s="513"/>
      <c r="R37" s="591"/>
      <c r="S37" s="591"/>
      <c r="T37" s="591"/>
      <c r="U37" s="566"/>
    </row>
    <row r="38" spans="1:21" s="279" customFormat="1" ht="16.5" customHeight="1">
      <c r="A38" s="581"/>
      <c r="B38" s="459"/>
      <c r="C38" s="456" t="s">
        <v>109</v>
      </c>
      <c r="D38" s="577"/>
      <c r="E38" s="286"/>
      <c r="F38" s="578"/>
      <c r="G38" s="574"/>
      <c r="H38" s="286"/>
      <c r="I38" s="531"/>
      <c r="J38" s="577"/>
      <c r="K38" s="286"/>
      <c r="L38" s="578"/>
      <c r="M38" s="575">
        <f aca="true" t="shared" si="6" ref="M38:O42">M11-SUM(D11,G11,J11)</f>
        <v>0</v>
      </c>
      <c r="N38" s="575">
        <f t="shared" si="6"/>
        <v>0</v>
      </c>
      <c r="O38" s="575">
        <f t="shared" si="6"/>
        <v>0</v>
      </c>
      <c r="P38" s="572"/>
      <c r="Q38" s="472">
        <f>SUM(D11:F11)-SUM('O1'!AQ9,'O1'!AQ16)</f>
        <v>0</v>
      </c>
      <c r="R38" s="472">
        <f>SUM(G11:I11)-SUM('O1'!AQ23)</f>
        <v>0</v>
      </c>
      <c r="S38" s="472">
        <f>SUM(J11:L11)-SUM('O1'!AQ30)</f>
        <v>0</v>
      </c>
      <c r="T38" s="472"/>
      <c r="U38" s="535"/>
    </row>
    <row r="39" spans="1:21" s="2" customFormat="1" ht="16.5" customHeight="1">
      <c r="A39" s="581"/>
      <c r="B39" s="455"/>
      <c r="C39" s="456" t="s">
        <v>110</v>
      </c>
      <c r="D39" s="577"/>
      <c r="E39" s="286"/>
      <c r="F39" s="578"/>
      <c r="G39" s="574"/>
      <c r="H39" s="286"/>
      <c r="I39" s="531"/>
      <c r="J39" s="577"/>
      <c r="K39" s="286"/>
      <c r="L39" s="578"/>
      <c r="M39" s="575">
        <f t="shared" si="6"/>
        <v>0</v>
      </c>
      <c r="N39" s="575">
        <f t="shared" si="6"/>
        <v>0</v>
      </c>
      <c r="O39" s="575">
        <f t="shared" si="6"/>
        <v>0</v>
      </c>
      <c r="P39" s="572"/>
      <c r="Q39" s="472">
        <f>SUM(D12:F12)-SUM('O1'!AQ10,'O1'!AQ17)</f>
        <v>0</v>
      </c>
      <c r="R39" s="472">
        <f>SUM(G12:I12)-SUM('O1'!AQ24)</f>
        <v>0</v>
      </c>
      <c r="S39" s="472">
        <f>SUM(J12:L12)-SUM('O1'!AQ31)</f>
        <v>0</v>
      </c>
      <c r="T39" s="472"/>
      <c r="U39" s="535"/>
    </row>
    <row r="40" spans="1:21" s="2" customFormat="1" ht="16.5" customHeight="1">
      <c r="A40" s="581"/>
      <c r="B40" s="676" t="s">
        <v>361</v>
      </c>
      <c r="C40" s="456"/>
      <c r="D40" s="472">
        <f>+IF(OR(SUM(D13)&gt;0),IF(OR(D12=0,D12=""),111,IF((D12&lt;D13),111,0)),0)</f>
        <v>0</v>
      </c>
      <c r="E40" s="472">
        <f aca="true" t="shared" si="7" ref="E40:L40">+IF(OR(SUM(E13)&gt;0),IF(OR(E12=0,E12=""),111,IF((E12&lt;E13),111,0)),0)</f>
        <v>0</v>
      </c>
      <c r="F40" s="472">
        <f t="shared" si="7"/>
        <v>0</v>
      </c>
      <c r="G40" s="472">
        <f t="shared" si="7"/>
        <v>0</v>
      </c>
      <c r="H40" s="472">
        <f t="shared" si="7"/>
        <v>0</v>
      </c>
      <c r="I40" s="472">
        <f t="shared" si="7"/>
        <v>0</v>
      </c>
      <c r="J40" s="472">
        <f t="shared" si="7"/>
        <v>0</v>
      </c>
      <c r="K40" s="472">
        <f t="shared" si="7"/>
        <v>0</v>
      </c>
      <c r="L40" s="472">
        <f t="shared" si="7"/>
        <v>0</v>
      </c>
      <c r="M40" s="575">
        <f t="shared" si="6"/>
        <v>0</v>
      </c>
      <c r="N40" s="575">
        <f t="shared" si="6"/>
        <v>0</v>
      </c>
      <c r="O40" s="575">
        <f t="shared" si="6"/>
        <v>0</v>
      </c>
      <c r="P40" s="572"/>
      <c r="Q40" s="472">
        <f>SUM(D13:F13)-SUM('O1'!AQ11,'O1'!AQ18)</f>
        <v>0</v>
      </c>
      <c r="R40" s="472">
        <f>SUM(G13:I13)-SUM('O1'!AQ25)</f>
        <v>0</v>
      </c>
      <c r="S40" s="472">
        <f>SUM(J13:L13)-SUM('O1'!AQ32)</f>
        <v>0</v>
      </c>
      <c r="T40" s="472"/>
      <c r="U40" s="535"/>
    </row>
    <row r="41" spans="1:21" s="2" customFormat="1" ht="16.5" customHeight="1">
      <c r="A41" s="581"/>
      <c r="B41" s="460"/>
      <c r="C41" s="456" t="s">
        <v>111</v>
      </c>
      <c r="D41" s="286"/>
      <c r="E41" s="286"/>
      <c r="F41" s="578"/>
      <c r="G41" s="574"/>
      <c r="H41" s="286"/>
      <c r="I41" s="531"/>
      <c r="J41" s="577"/>
      <c r="K41" s="286"/>
      <c r="L41" s="578"/>
      <c r="M41" s="575">
        <f t="shared" si="6"/>
        <v>0</v>
      </c>
      <c r="N41" s="575">
        <f t="shared" si="6"/>
        <v>0</v>
      </c>
      <c r="O41" s="575">
        <f t="shared" si="6"/>
        <v>0</v>
      </c>
      <c r="P41" s="572"/>
      <c r="Q41" s="472">
        <f>SUM(D14:F14)-SUM('O1'!AQ12,'O1'!AQ19)</f>
        <v>0</v>
      </c>
      <c r="R41" s="472">
        <f>SUM(G14:I14)-SUM('O1'!AQ26)</f>
        <v>0</v>
      </c>
      <c r="S41" s="472">
        <f>SUM(J14:L14)-SUM('O1'!AQ33)</f>
        <v>0</v>
      </c>
      <c r="T41" s="472"/>
      <c r="U41" s="535"/>
    </row>
    <row r="42" spans="1:21" s="2" customFormat="1" ht="18" customHeight="1">
      <c r="A42" s="581"/>
      <c r="B42" s="460"/>
      <c r="C42" s="448" t="s">
        <v>14</v>
      </c>
      <c r="D42" s="472">
        <f>+D15-D11-D12-D14</f>
        <v>0</v>
      </c>
      <c r="E42" s="472">
        <f aca="true" t="shared" si="8" ref="E42:L42">+E15-E11-E12-E14</f>
        <v>0</v>
      </c>
      <c r="F42" s="472">
        <f t="shared" si="8"/>
        <v>0</v>
      </c>
      <c r="G42" s="575">
        <f t="shared" si="8"/>
        <v>0</v>
      </c>
      <c r="H42" s="472">
        <f t="shared" si="8"/>
        <v>0</v>
      </c>
      <c r="I42" s="545">
        <f t="shared" si="8"/>
        <v>0</v>
      </c>
      <c r="J42" s="472">
        <f t="shared" si="8"/>
        <v>0</v>
      </c>
      <c r="K42" s="472">
        <f t="shared" si="8"/>
        <v>0</v>
      </c>
      <c r="L42" s="472">
        <f t="shared" si="8"/>
        <v>0</v>
      </c>
      <c r="M42" s="575">
        <f t="shared" si="6"/>
        <v>0</v>
      </c>
      <c r="N42" s="575">
        <f t="shared" si="6"/>
        <v>0</v>
      </c>
      <c r="O42" s="575">
        <f t="shared" si="6"/>
        <v>0</v>
      </c>
      <c r="P42" s="572"/>
      <c r="Q42" s="472">
        <f>SUM(D15:F15)-SUM('O1'!AQ13,'O1'!AQ20)</f>
        <v>0</v>
      </c>
      <c r="R42" s="472">
        <f>SUM(G15:I15)-SUM('O1'!AQ27)</f>
        <v>0</v>
      </c>
      <c r="S42" s="472">
        <f>SUM(J15:L15)-SUM('O1'!AQ34)</f>
        <v>0</v>
      </c>
      <c r="T42" s="472">
        <f>SUM(M15:O15)-(SUM('O1'!AQ38)-'O1'!AQ37)</f>
        <v>0</v>
      </c>
      <c r="U42" s="535"/>
    </row>
    <row r="43" spans="1:21" s="2" customFormat="1" ht="18" customHeight="1">
      <c r="A43" s="582"/>
      <c r="B43" s="502"/>
      <c r="C43" s="558" t="s">
        <v>163</v>
      </c>
      <c r="D43" s="288"/>
      <c r="E43" s="288"/>
      <c r="F43" s="296"/>
      <c r="G43" s="294"/>
      <c r="H43" s="288"/>
      <c r="I43" s="573"/>
      <c r="J43" s="576"/>
      <c r="K43" s="288"/>
      <c r="L43" s="296"/>
      <c r="M43" s="294"/>
      <c r="N43" s="288"/>
      <c r="O43" s="296"/>
      <c r="P43" s="572"/>
      <c r="Q43" s="513"/>
      <c r="R43" s="591"/>
      <c r="S43" s="591"/>
      <c r="T43" s="591"/>
      <c r="U43" s="535"/>
    </row>
    <row r="44" spans="1:21" s="279" customFormat="1" ht="16.5" customHeight="1">
      <c r="A44" s="581"/>
      <c r="B44" s="460"/>
      <c r="C44" s="456" t="s">
        <v>109</v>
      </c>
      <c r="D44" s="577"/>
      <c r="E44" s="286"/>
      <c r="F44" s="578"/>
      <c r="G44" s="574"/>
      <c r="H44" s="286"/>
      <c r="I44" s="531"/>
      <c r="J44" s="577"/>
      <c r="K44" s="286"/>
      <c r="L44" s="578"/>
      <c r="M44" s="575">
        <f aca="true" t="shared" si="9" ref="M44:O48">M17-SUM(D17,G17,J17)</f>
        <v>0</v>
      </c>
      <c r="N44" s="575">
        <f t="shared" si="9"/>
        <v>0</v>
      </c>
      <c r="O44" s="575">
        <f t="shared" si="9"/>
        <v>0</v>
      </c>
      <c r="P44" s="572"/>
      <c r="Q44" s="472">
        <f>SUM(D17:F17)-SUM('O2'!AQ9,'O2'!AQ15)</f>
        <v>0</v>
      </c>
      <c r="R44" s="472">
        <f>SUM(G17:I17)-SUM('O2'!AQ22)</f>
        <v>0</v>
      </c>
      <c r="S44" s="472">
        <f>SUM(J17:L17)-SUM('O2'!AQ28)</f>
        <v>0</v>
      </c>
      <c r="T44" s="592"/>
      <c r="U44" s="535"/>
    </row>
    <row r="45" spans="1:21" s="2" customFormat="1" ht="16.5" customHeight="1">
      <c r="A45" s="581"/>
      <c r="B45" s="455"/>
      <c r="C45" s="456" t="s">
        <v>110</v>
      </c>
      <c r="D45" s="577"/>
      <c r="E45" s="286"/>
      <c r="F45" s="578"/>
      <c r="G45" s="574"/>
      <c r="H45" s="286"/>
      <c r="I45" s="531"/>
      <c r="J45" s="577"/>
      <c r="K45" s="286"/>
      <c r="L45" s="578"/>
      <c r="M45" s="575">
        <f t="shared" si="9"/>
        <v>0</v>
      </c>
      <c r="N45" s="575">
        <f t="shared" si="9"/>
        <v>0</v>
      </c>
      <c r="O45" s="575">
        <f t="shared" si="9"/>
        <v>0</v>
      </c>
      <c r="P45" s="572"/>
      <c r="Q45" s="472">
        <f>SUM(D18:F18)-SUM('O2'!AQ10,'O2'!AQ16)</f>
        <v>0</v>
      </c>
      <c r="R45" s="472">
        <f>SUM(G18:I18)-SUM('O2'!AQ23)</f>
        <v>0</v>
      </c>
      <c r="S45" s="472">
        <f>SUM(J18:L18)-SUM('O2'!AQ29)</f>
        <v>0</v>
      </c>
      <c r="T45" s="592"/>
      <c r="U45" s="535"/>
    </row>
    <row r="46" spans="1:21" s="2" customFormat="1" ht="16.5" customHeight="1">
      <c r="A46" s="581"/>
      <c r="B46" s="676" t="s">
        <v>361</v>
      </c>
      <c r="C46" s="456"/>
      <c r="D46" s="472">
        <f>+IF(OR(SUM(D19)&gt;0),IF(OR(D18=0,D18=""),111,IF((D18&lt;D19),111,0)),0)</f>
        <v>0</v>
      </c>
      <c r="E46" s="472">
        <f aca="true" t="shared" si="10" ref="E46:L46">+IF(OR(SUM(E19)&gt;0),IF(OR(E18=0,E18=""),111,IF((E18&lt;E19),111,0)),0)</f>
        <v>0</v>
      </c>
      <c r="F46" s="472">
        <f t="shared" si="10"/>
        <v>0</v>
      </c>
      <c r="G46" s="472">
        <f t="shared" si="10"/>
        <v>0</v>
      </c>
      <c r="H46" s="472">
        <f t="shared" si="10"/>
        <v>0</v>
      </c>
      <c r="I46" s="472">
        <f t="shared" si="10"/>
        <v>0</v>
      </c>
      <c r="J46" s="472">
        <f t="shared" si="10"/>
        <v>0</v>
      </c>
      <c r="K46" s="472">
        <f t="shared" si="10"/>
        <v>0</v>
      </c>
      <c r="L46" s="472">
        <f t="shared" si="10"/>
        <v>0</v>
      </c>
      <c r="M46" s="575">
        <f t="shared" si="9"/>
        <v>0</v>
      </c>
      <c r="N46" s="575">
        <f t="shared" si="9"/>
        <v>0</v>
      </c>
      <c r="O46" s="575">
        <f t="shared" si="9"/>
        <v>0</v>
      </c>
      <c r="P46" s="572"/>
      <c r="Q46" s="472">
        <f>SUM(D19:F19)-SUM('O2'!AQ11,'O2'!AQ17)</f>
        <v>0</v>
      </c>
      <c r="R46" s="472">
        <f>SUM(G19:I19)-SUM('O2'!AQ24)</f>
        <v>0</v>
      </c>
      <c r="S46" s="472">
        <f>SUM(J19:L19)-SUM('O2'!AQ30)</f>
        <v>0</v>
      </c>
      <c r="T46" s="592"/>
      <c r="U46" s="535"/>
    </row>
    <row r="47" spans="1:21" s="2" customFormat="1" ht="16.5" customHeight="1">
      <c r="A47" s="581"/>
      <c r="B47" s="455"/>
      <c r="C47" s="456" t="s">
        <v>111</v>
      </c>
      <c r="D47" s="577"/>
      <c r="E47" s="286"/>
      <c r="F47" s="578"/>
      <c r="G47" s="574"/>
      <c r="H47" s="286"/>
      <c r="I47" s="531"/>
      <c r="J47" s="577"/>
      <c r="K47" s="286"/>
      <c r="L47" s="578"/>
      <c r="M47" s="575">
        <f t="shared" si="9"/>
        <v>0</v>
      </c>
      <c r="N47" s="575">
        <f t="shared" si="9"/>
        <v>0</v>
      </c>
      <c r="O47" s="575">
        <f t="shared" si="9"/>
        <v>0</v>
      </c>
      <c r="P47" s="572"/>
      <c r="Q47" s="472">
        <f>SUM(D20:F20)-SUM('O2'!AQ12,'O2'!AQ18)</f>
        <v>0</v>
      </c>
      <c r="R47" s="472">
        <f>SUM(G20:I20)-SUM('O2'!AQ25)</f>
        <v>0</v>
      </c>
      <c r="S47" s="472">
        <f>SUM(J20:L20)-SUM('O2'!AQ31)</f>
        <v>0</v>
      </c>
      <c r="T47" s="592"/>
      <c r="U47" s="535"/>
    </row>
    <row r="48" spans="1:21" s="2" customFormat="1" ht="18" customHeight="1">
      <c r="A48" s="581"/>
      <c r="B48" s="455"/>
      <c r="C48" s="448" t="s">
        <v>14</v>
      </c>
      <c r="D48" s="472">
        <f>+D21-D17-D18-D20</f>
        <v>0</v>
      </c>
      <c r="E48" s="472">
        <f aca="true" t="shared" si="11" ref="E48:L48">+E21-E17-E18-E20</f>
        <v>0</v>
      </c>
      <c r="F48" s="472">
        <f t="shared" si="11"/>
        <v>0</v>
      </c>
      <c r="G48" s="575">
        <f t="shared" si="11"/>
        <v>0</v>
      </c>
      <c r="H48" s="472">
        <f t="shared" si="11"/>
        <v>0</v>
      </c>
      <c r="I48" s="545">
        <f t="shared" si="11"/>
        <v>0</v>
      </c>
      <c r="J48" s="472">
        <f t="shared" si="11"/>
        <v>0</v>
      </c>
      <c r="K48" s="472">
        <f t="shared" si="11"/>
        <v>0</v>
      </c>
      <c r="L48" s="472">
        <f t="shared" si="11"/>
        <v>0</v>
      </c>
      <c r="M48" s="575">
        <f t="shared" si="9"/>
        <v>0</v>
      </c>
      <c r="N48" s="575">
        <f t="shared" si="9"/>
        <v>0</v>
      </c>
      <c r="O48" s="575">
        <f t="shared" si="9"/>
        <v>0</v>
      </c>
      <c r="P48" s="572"/>
      <c r="Q48" s="472">
        <f>SUM(D21:F21)-SUM('O2'!AQ13,'O2'!AQ19)</f>
        <v>0</v>
      </c>
      <c r="R48" s="472">
        <f>SUM(G21:I21)-SUM('O2'!AQ26)</f>
        <v>0</v>
      </c>
      <c r="S48" s="472">
        <f>SUM(J21:L21)-SUM('O2'!AQ32)</f>
        <v>0</v>
      </c>
      <c r="T48" s="472">
        <f>SUM(M21:O21)-(SUM('O2'!AQ35)-'O2'!AQ34)</f>
        <v>0</v>
      </c>
      <c r="U48" s="535"/>
    </row>
    <row r="49" spans="1:21" s="2" customFormat="1" ht="18" customHeight="1">
      <c r="A49" s="582"/>
      <c r="B49" s="502"/>
      <c r="C49" s="558" t="s">
        <v>164</v>
      </c>
      <c r="D49" s="576"/>
      <c r="E49" s="288"/>
      <c r="F49" s="296"/>
      <c r="G49" s="294"/>
      <c r="H49" s="288"/>
      <c r="I49" s="573"/>
      <c r="J49" s="576"/>
      <c r="K49" s="288"/>
      <c r="L49" s="296"/>
      <c r="M49" s="294"/>
      <c r="N49" s="288"/>
      <c r="O49" s="296"/>
      <c r="P49" s="572"/>
      <c r="Q49" s="513"/>
      <c r="R49" s="592"/>
      <c r="S49" s="592"/>
      <c r="T49" s="592"/>
      <c r="U49" s="535"/>
    </row>
    <row r="50" spans="1:21" s="279" customFormat="1" ht="16.5" customHeight="1">
      <c r="A50" s="581"/>
      <c r="B50" s="459"/>
      <c r="C50" s="456" t="s">
        <v>109</v>
      </c>
      <c r="D50" s="577"/>
      <c r="E50" s="286"/>
      <c r="F50" s="578"/>
      <c r="G50" s="574"/>
      <c r="H50" s="286"/>
      <c r="I50" s="531"/>
      <c r="J50" s="577"/>
      <c r="K50" s="286"/>
      <c r="L50" s="578"/>
      <c r="M50" s="575">
        <f aca="true" t="shared" si="12" ref="M50:O52">M23-SUM(D23,G23,J23)</f>
        <v>0</v>
      </c>
      <c r="N50" s="575">
        <f t="shared" si="12"/>
        <v>0</v>
      </c>
      <c r="O50" s="575">
        <f t="shared" si="12"/>
        <v>0</v>
      </c>
      <c r="P50" s="572"/>
      <c r="Q50" s="472">
        <f>SUM(D23:F23)-SUM('O3'!J10)</f>
        <v>0</v>
      </c>
      <c r="R50" s="472">
        <f>SUM(G23:I23)-SUM('O3'!J17)</f>
        <v>0</v>
      </c>
      <c r="S50" s="472">
        <f>SUM(J23:L23)-SUM('O3'!J23)</f>
        <v>0</v>
      </c>
      <c r="T50" s="592"/>
      <c r="U50" s="535"/>
    </row>
    <row r="51" spans="1:21" s="2" customFormat="1" ht="16.5" customHeight="1">
      <c r="A51" s="581"/>
      <c r="B51" s="459"/>
      <c r="C51" s="456" t="s">
        <v>110</v>
      </c>
      <c r="D51" s="577"/>
      <c r="E51" s="286"/>
      <c r="F51" s="578"/>
      <c r="G51" s="574"/>
      <c r="H51" s="286"/>
      <c r="I51" s="531"/>
      <c r="J51" s="577"/>
      <c r="K51" s="286"/>
      <c r="L51" s="578"/>
      <c r="M51" s="575">
        <f t="shared" si="12"/>
        <v>0</v>
      </c>
      <c r="N51" s="575">
        <f t="shared" si="12"/>
        <v>0</v>
      </c>
      <c r="O51" s="575">
        <f t="shared" si="12"/>
        <v>0</v>
      </c>
      <c r="P51" s="572"/>
      <c r="Q51" s="472">
        <f>SUM(D24:F24)-SUM('O3'!J11)</f>
        <v>0</v>
      </c>
      <c r="R51" s="472">
        <f>SUM(G24:I24)-SUM('O3'!J18)</f>
        <v>0</v>
      </c>
      <c r="S51" s="472">
        <f>SUM(J24:L24)-SUM('O3'!J24)</f>
        <v>0</v>
      </c>
      <c r="T51" s="592"/>
      <c r="U51" s="535"/>
    </row>
    <row r="52" spans="1:21" s="2" customFormat="1" ht="16.5" customHeight="1">
      <c r="A52" s="581"/>
      <c r="B52" s="676" t="s">
        <v>361</v>
      </c>
      <c r="C52" s="456"/>
      <c r="D52" s="472">
        <f>+IF(OR(SUM(D25)&gt;0),IF(OR(D24=0,D24=""),111,IF((D24&lt;D25),111,0)),0)</f>
        <v>0</v>
      </c>
      <c r="E52" s="472">
        <f aca="true" t="shared" si="13" ref="E52:L52">+IF(OR(SUM(E25)&gt;0),IF(OR(E24=0,E24=""),111,IF((E24&lt;E25),111,0)),0)</f>
        <v>0</v>
      </c>
      <c r="F52" s="472">
        <f t="shared" si="13"/>
        <v>0</v>
      </c>
      <c r="G52" s="472">
        <f t="shared" si="13"/>
        <v>0</v>
      </c>
      <c r="H52" s="472">
        <f t="shared" si="13"/>
        <v>0</v>
      </c>
      <c r="I52" s="472">
        <f t="shared" si="13"/>
        <v>0</v>
      </c>
      <c r="J52" s="472">
        <f t="shared" si="13"/>
        <v>0</v>
      </c>
      <c r="K52" s="472">
        <f t="shared" si="13"/>
        <v>0</v>
      </c>
      <c r="L52" s="472">
        <f t="shared" si="13"/>
        <v>0</v>
      </c>
      <c r="M52" s="575">
        <f t="shared" si="12"/>
        <v>0</v>
      </c>
      <c r="N52" s="575">
        <f t="shared" si="12"/>
        <v>0</v>
      </c>
      <c r="O52" s="575">
        <f t="shared" si="12"/>
        <v>0</v>
      </c>
      <c r="P52" s="572"/>
      <c r="Q52" s="472">
        <f>SUM(D25:F25)-SUM('O3'!J12)</f>
        <v>0</v>
      </c>
      <c r="R52" s="472">
        <f>SUM(G25:I25)-SUM('O3'!J19)</f>
        <v>0</v>
      </c>
      <c r="S52" s="472">
        <f>SUM(J25:L25)-SUM('O3'!J25)</f>
        <v>0</v>
      </c>
      <c r="T52" s="592"/>
      <c r="U52" s="535"/>
    </row>
    <row r="53" spans="1:21" s="2" customFormat="1" ht="16.5" customHeight="1">
      <c r="A53" s="581"/>
      <c r="B53" s="459"/>
      <c r="C53" s="456" t="s">
        <v>111</v>
      </c>
      <c r="D53" s="577"/>
      <c r="E53" s="286"/>
      <c r="F53" s="578"/>
      <c r="G53" s="574"/>
      <c r="H53" s="286"/>
      <c r="I53" s="531"/>
      <c r="J53" s="577"/>
      <c r="K53" s="286"/>
      <c r="L53" s="578"/>
      <c r="M53" s="575">
        <f aca="true" t="shared" si="14" ref="M53:O54">M26-SUM(D26,G26,J26)</f>
        <v>0</v>
      </c>
      <c r="N53" s="575">
        <f t="shared" si="14"/>
        <v>0</v>
      </c>
      <c r="O53" s="575">
        <f t="shared" si="14"/>
        <v>0</v>
      </c>
      <c r="P53" s="572"/>
      <c r="Q53" s="472">
        <f>SUM(D26:F26)-SUM('O3'!J13)</f>
        <v>0</v>
      </c>
      <c r="R53" s="472">
        <f>SUM(G26:I26)-SUM('O3'!J20)</f>
        <v>0</v>
      </c>
      <c r="S53" s="472">
        <f>SUM(J26:L26)-SUM('O3'!J26)</f>
        <v>0</v>
      </c>
      <c r="T53" s="592"/>
      <c r="U53" s="535"/>
    </row>
    <row r="54" spans="1:21" s="2" customFormat="1" ht="18" customHeight="1">
      <c r="A54" s="583"/>
      <c r="B54" s="464"/>
      <c r="C54" s="504" t="s">
        <v>14</v>
      </c>
      <c r="D54" s="473">
        <f>+D27-D23-D24-D26</f>
        <v>0</v>
      </c>
      <c r="E54" s="473">
        <f aca="true" t="shared" si="15" ref="E54:L54">+E27-E23-E24-E26</f>
        <v>0</v>
      </c>
      <c r="F54" s="473">
        <f t="shared" si="15"/>
        <v>0</v>
      </c>
      <c r="G54" s="584">
        <f t="shared" si="15"/>
        <v>0</v>
      </c>
      <c r="H54" s="473">
        <f t="shared" si="15"/>
        <v>0</v>
      </c>
      <c r="I54" s="585">
        <f t="shared" si="15"/>
        <v>0</v>
      </c>
      <c r="J54" s="473">
        <f t="shared" si="15"/>
        <v>0</v>
      </c>
      <c r="K54" s="473">
        <f t="shared" si="15"/>
        <v>0</v>
      </c>
      <c r="L54" s="473">
        <f t="shared" si="15"/>
        <v>0</v>
      </c>
      <c r="M54" s="584">
        <f t="shared" si="14"/>
        <v>0</v>
      </c>
      <c r="N54" s="584">
        <f t="shared" si="14"/>
        <v>0</v>
      </c>
      <c r="O54" s="584">
        <f t="shared" si="14"/>
        <v>0</v>
      </c>
      <c r="P54" s="572"/>
      <c r="Q54" s="473">
        <f>SUM(D27:F27)-SUM('O3'!J14)</f>
        <v>0</v>
      </c>
      <c r="R54" s="473">
        <f>SUM(G27:I27)-SUM('O3'!J21)</f>
        <v>0</v>
      </c>
      <c r="S54" s="473">
        <f>SUM(J27:L27)-SUM('O3'!J27)</f>
        <v>0</v>
      </c>
      <c r="T54" s="473">
        <f>SUM(M27:O27)-SUM('O3'!J29)</f>
        <v>0</v>
      </c>
      <c r="U54" s="535"/>
    </row>
    <row r="55" ht="18">
      <c r="O55" s="295"/>
    </row>
    <row r="56" ht="18">
      <c r="O56" s="295"/>
    </row>
    <row r="57" ht="18">
      <c r="O57" s="295"/>
    </row>
    <row r="58" ht="18">
      <c r="O58" s="295"/>
    </row>
    <row r="59" ht="18">
      <c r="O59" s="295"/>
    </row>
    <row r="60" ht="18">
      <c r="O60" s="295"/>
    </row>
  </sheetData>
  <sheetProtection formatCells="0" formatColumns="0" formatRows="0"/>
  <mergeCells count="5">
    <mergeCell ref="Q35:T35"/>
    <mergeCell ref="C2:O2"/>
    <mergeCell ref="C3:O3"/>
    <mergeCell ref="C4:O4"/>
    <mergeCell ref="C5:O5"/>
  </mergeCells>
  <conditionalFormatting sqref="E42:L42 M38:O42 M44:O45 M50:O51 D54:O54 T36 T48 T54 M47:O47 M53:O53 Q38:T42 Q44:S48 Q50:S54">
    <cfRule type="cellIs" priority="16" dxfId="88" operator="notEqual" stopIfTrue="1">
      <formula>0</formula>
    </cfRule>
  </conditionalFormatting>
  <conditionalFormatting sqref="U36 T44:T47 D47:L47 T50:T53">
    <cfRule type="expression" priority="17" dxfId="1" stopIfTrue="1">
      <formula>D36=1</formula>
    </cfRule>
  </conditionalFormatting>
  <conditionalFormatting sqref="R49:T49">
    <cfRule type="expression" priority="18" dxfId="1" stopIfTrue="1">
      <formula>R49&gt;#REF!</formula>
    </cfRule>
  </conditionalFormatting>
  <conditionalFormatting sqref="M9:P9 D23:P27 D17:L20 D11:P14 E15:P15 P17:P21">
    <cfRule type="expression" priority="19" dxfId="1" stopIfTrue="1">
      <formula>AND(D9&lt;&gt;"",OR(D9&lt;0,NOT(ISNUMBER(D9))))</formula>
    </cfRule>
  </conditionalFormatting>
  <conditionalFormatting sqref="D15">
    <cfRule type="expression" priority="15" dxfId="1" stopIfTrue="1">
      <formula>AND(D15&lt;&gt;"",OR(D15&lt;0,NOT(ISNUMBER(D15))))</formula>
    </cfRule>
  </conditionalFormatting>
  <conditionalFormatting sqref="M17:O21">
    <cfRule type="expression" priority="14" dxfId="1" stopIfTrue="1">
      <formula>AND(M17&lt;&gt;"",OR(M17&lt;0,NOT(ISNUMBER(M17))))</formula>
    </cfRule>
  </conditionalFormatting>
  <conditionalFormatting sqref="E21:L21">
    <cfRule type="expression" priority="13" dxfId="1" stopIfTrue="1">
      <formula>AND(E21&lt;&gt;"",OR(E21&lt;0,NOT(ISNUMBER(E21))))</formula>
    </cfRule>
  </conditionalFormatting>
  <conditionalFormatting sqref="D21">
    <cfRule type="expression" priority="12" dxfId="1" stopIfTrue="1">
      <formula>AND(D21&lt;&gt;"",OR(D21&lt;0,NOT(ISNUMBER(D21))))</formula>
    </cfRule>
  </conditionalFormatting>
  <conditionalFormatting sqref="D40">
    <cfRule type="cellIs" priority="11" dxfId="88" operator="notEqual" stopIfTrue="1">
      <formula>0</formula>
    </cfRule>
  </conditionalFormatting>
  <conditionalFormatting sqref="E40:L40">
    <cfRule type="cellIs" priority="10" dxfId="88" operator="notEqual" stopIfTrue="1">
      <formula>0</formula>
    </cfRule>
  </conditionalFormatting>
  <conditionalFormatting sqref="M46:O46">
    <cfRule type="cellIs" priority="9" dxfId="88" operator="notEqual" stopIfTrue="1">
      <formula>0</formula>
    </cfRule>
  </conditionalFormatting>
  <conditionalFormatting sqref="D46">
    <cfRule type="cellIs" priority="8" dxfId="88" operator="notEqual" stopIfTrue="1">
      <formula>0</formula>
    </cfRule>
  </conditionalFormatting>
  <conditionalFormatting sqref="E46:L46">
    <cfRule type="cellIs" priority="7" dxfId="88" operator="notEqual" stopIfTrue="1">
      <formula>0</formula>
    </cfRule>
  </conditionalFormatting>
  <conditionalFormatting sqref="M52:O52">
    <cfRule type="cellIs" priority="6" dxfId="88" operator="notEqual" stopIfTrue="1">
      <formula>0</formula>
    </cfRule>
  </conditionalFormatting>
  <conditionalFormatting sqref="D52">
    <cfRule type="cellIs" priority="5" dxfId="88" operator="notEqual" stopIfTrue="1">
      <formula>0</formula>
    </cfRule>
  </conditionalFormatting>
  <conditionalFormatting sqref="E52:L52">
    <cfRule type="cellIs" priority="4" dxfId="88" operator="notEqual" stopIfTrue="1">
      <formula>0</formula>
    </cfRule>
  </conditionalFormatting>
  <conditionalFormatting sqref="D42">
    <cfRule type="cellIs" priority="3" dxfId="88" operator="notEqual" stopIfTrue="1">
      <formula>0</formula>
    </cfRule>
  </conditionalFormatting>
  <conditionalFormatting sqref="E48:O48">
    <cfRule type="cellIs" priority="2" dxfId="88" operator="notEqual" stopIfTrue="1">
      <formula>0</formula>
    </cfRule>
  </conditionalFormatting>
  <conditionalFormatting sqref="D48">
    <cfRule type="cellIs" priority="1" dxfId="88"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1" r:id="rId1"/>
  <headerFooter alignWithMargins="0">
    <oddFooter>&amp;R2016 Triennial Central Bank Survey</oddFooter>
  </headerFooter>
  <ignoredErrors>
    <ignoredError sqref="D26:L26 M11:O12 M16:O16 D22:O22 D23:L24" unlockedFormula="1"/>
  </ignoredErrors>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U37"/>
  <sheetViews>
    <sheetView zoomScale="60" zoomScaleNormal="60" zoomScalePageLayoutView="0" workbookViewId="0" topLeftCell="A1">
      <pane xSplit="3" ySplit="14" topLeftCell="D15" activePane="bottomRight" state="frozen"/>
      <selection pane="topLeft" activeCell="B2" sqref="B2"/>
      <selection pane="topRight" activeCell="B2" sqref="B2"/>
      <selection pane="bottomLeft" activeCell="B2" sqref="B2"/>
      <selection pane="bottomRight" activeCell="S16" sqref="S16:S37"/>
    </sheetView>
  </sheetViews>
  <sheetFormatPr defaultColWidth="9.00390625" defaultRowHeight="12"/>
  <cols>
    <col min="1" max="1" width="2.25390625" style="76" customWidth="1"/>
    <col min="2" max="2" width="9.125" style="76" customWidth="1"/>
    <col min="3" max="3" width="25.625" style="76" customWidth="1"/>
    <col min="4" max="19" width="9.125" style="76" customWidth="1"/>
    <col min="20" max="20" width="11.125" style="76" bestFit="1" customWidth="1"/>
    <col min="21" max="16384" width="9.125" style="76" customWidth="1"/>
  </cols>
  <sheetData>
    <row r="1" spans="1:19" s="32" customFormat="1" ht="18" customHeight="1">
      <c r="A1" s="28" t="s">
        <v>42</v>
      </c>
      <c r="B1" s="29"/>
      <c r="C1" s="29"/>
      <c r="D1" s="30"/>
      <c r="E1" s="30"/>
      <c r="F1" s="30"/>
      <c r="G1" s="30"/>
      <c r="H1" s="30"/>
      <c r="I1" s="30"/>
      <c r="J1" s="30"/>
      <c r="K1" s="30"/>
      <c r="L1" s="30"/>
      <c r="M1" s="30"/>
      <c r="N1" s="30"/>
      <c r="O1" s="30"/>
      <c r="P1" s="30"/>
      <c r="Q1" s="30"/>
      <c r="R1" s="30"/>
      <c r="S1" s="31"/>
    </row>
    <row r="2" spans="1:19" s="32" customFormat="1" ht="18" customHeight="1">
      <c r="A2" s="33"/>
      <c r="B2" s="34"/>
      <c r="C2" s="34"/>
      <c r="D2" s="35"/>
      <c r="E2" s="36"/>
      <c r="F2" s="35"/>
      <c r="G2" s="35"/>
      <c r="H2" s="35"/>
      <c r="I2" s="35"/>
      <c r="J2" s="35"/>
      <c r="K2" s="35"/>
      <c r="L2" s="35"/>
      <c r="M2" s="35"/>
      <c r="N2" s="35"/>
      <c r="O2" s="35"/>
      <c r="P2" s="35"/>
      <c r="Q2" s="35"/>
      <c r="R2" s="35"/>
      <c r="S2" s="35"/>
    </row>
    <row r="3" spans="1:19" s="32" customFormat="1" ht="18" customHeight="1" thickBot="1">
      <c r="A3" s="34"/>
      <c r="B3" s="38" t="s">
        <v>4</v>
      </c>
      <c r="C3" s="38"/>
      <c r="D3" s="35"/>
      <c r="E3" s="35"/>
      <c r="F3" s="35"/>
      <c r="G3" s="35"/>
      <c r="H3" s="35"/>
      <c r="I3" s="35"/>
      <c r="J3" s="35"/>
      <c r="K3" s="35"/>
      <c r="L3" s="35"/>
      <c r="M3" s="35"/>
      <c r="N3" s="35"/>
      <c r="O3" s="35"/>
      <c r="P3" s="35"/>
      <c r="Q3" s="35"/>
      <c r="R3" s="35"/>
      <c r="S3" s="35"/>
    </row>
    <row r="4" spans="1:19" s="32" customFormat="1" ht="18" customHeight="1" thickBot="1">
      <c r="A4" s="34"/>
      <c r="B4" s="38" t="s">
        <v>5</v>
      </c>
      <c r="C4" s="38"/>
      <c r="D4" s="35"/>
      <c r="E4" s="35"/>
      <c r="F4" s="35"/>
      <c r="G4" s="35"/>
      <c r="H4" s="35"/>
      <c r="I4" s="35"/>
      <c r="J4" s="35"/>
      <c r="K4" s="35"/>
      <c r="L4" s="35"/>
      <c r="M4" s="35"/>
      <c r="N4" s="35"/>
      <c r="O4" s="35"/>
      <c r="P4" s="35"/>
      <c r="Q4" s="77" t="s">
        <v>112</v>
      </c>
      <c r="R4" s="141"/>
      <c r="S4" s="78">
        <v>0.005</v>
      </c>
    </row>
    <row r="5" spans="1:19" s="32" customFormat="1" ht="18" customHeight="1">
      <c r="A5" s="33"/>
      <c r="B5" s="34"/>
      <c r="C5" s="34"/>
      <c r="D5" s="35"/>
      <c r="E5" s="35"/>
      <c r="F5" s="35"/>
      <c r="G5" s="35"/>
      <c r="H5" s="35"/>
      <c r="I5" s="35"/>
      <c r="J5" s="35"/>
      <c r="K5" s="35"/>
      <c r="L5" s="35"/>
      <c r="M5" s="35"/>
      <c r="N5" s="35"/>
      <c r="O5" s="35"/>
      <c r="P5" s="35"/>
      <c r="Q5" s="35"/>
      <c r="R5" s="35"/>
      <c r="S5" s="35"/>
    </row>
    <row r="6" spans="1:19" s="32" customFormat="1" ht="18" customHeight="1">
      <c r="A6" s="38"/>
      <c r="B6" s="38" t="s">
        <v>43</v>
      </c>
      <c r="C6" s="38"/>
      <c r="D6" s="35"/>
      <c r="E6" s="35"/>
      <c r="F6" s="35"/>
      <c r="G6" s="35"/>
      <c r="H6" s="35"/>
      <c r="I6" s="35"/>
      <c r="J6" s="35"/>
      <c r="K6" s="35"/>
      <c r="L6" s="35"/>
      <c r="M6" s="35"/>
      <c r="N6" s="35"/>
      <c r="O6" s="35"/>
      <c r="P6" s="35"/>
      <c r="Q6" s="35"/>
      <c r="R6" s="35"/>
      <c r="S6" s="35"/>
    </row>
    <row r="7" spans="1:19" s="32" customFormat="1" ht="18" customHeight="1">
      <c r="A7" s="38"/>
      <c r="B7" s="38" t="s">
        <v>44</v>
      </c>
      <c r="C7" s="38"/>
      <c r="D7" s="35"/>
      <c r="E7" s="35"/>
      <c r="F7" s="35"/>
      <c r="G7" s="35"/>
      <c r="H7" s="35"/>
      <c r="I7" s="35"/>
      <c r="J7" s="35"/>
      <c r="K7" s="35"/>
      <c r="L7" s="35"/>
      <c r="M7" s="35"/>
      <c r="N7" s="35"/>
      <c r="O7" s="35"/>
      <c r="P7" s="35"/>
      <c r="Q7" s="30"/>
      <c r="R7" s="35"/>
      <c r="S7" s="35"/>
    </row>
    <row r="8" spans="1:19" s="32" customFormat="1" ht="18" customHeight="1">
      <c r="A8" s="38"/>
      <c r="B8" s="38" t="s">
        <v>108</v>
      </c>
      <c r="C8" s="38"/>
      <c r="D8" s="35"/>
      <c r="E8" s="35"/>
      <c r="F8" s="35"/>
      <c r="G8" s="35"/>
      <c r="H8" s="35"/>
      <c r="I8" s="35"/>
      <c r="J8" s="35"/>
      <c r="K8" s="35"/>
      <c r="L8" s="35"/>
      <c r="M8" s="35"/>
      <c r="N8" s="35"/>
      <c r="O8" s="35"/>
      <c r="P8" s="35"/>
      <c r="Q8" s="30"/>
      <c r="R8" s="35"/>
      <c r="S8" s="35"/>
    </row>
    <row r="9" spans="1:19" s="32" customFormat="1" ht="18" customHeight="1">
      <c r="A9" s="38"/>
      <c r="B9" s="40" t="s">
        <v>6</v>
      </c>
      <c r="C9" s="40"/>
      <c r="D9" s="35"/>
      <c r="E9" s="35"/>
      <c r="F9" s="35"/>
      <c r="G9" s="35"/>
      <c r="H9" s="35"/>
      <c r="I9" s="35"/>
      <c r="J9" s="35"/>
      <c r="K9" s="35"/>
      <c r="L9" s="35"/>
      <c r="M9" s="35"/>
      <c r="N9" s="35"/>
      <c r="O9" s="35"/>
      <c r="P9" s="35"/>
      <c r="Q9" s="35"/>
      <c r="R9" s="35"/>
      <c r="S9" s="35"/>
    </row>
    <row r="10" spans="1:19" s="32" customFormat="1" ht="18" customHeight="1">
      <c r="A10" s="38"/>
      <c r="B10" s="40"/>
      <c r="C10" s="40"/>
      <c r="D10" s="35"/>
      <c r="E10" s="35"/>
      <c r="F10" s="35"/>
      <c r="G10" s="35"/>
      <c r="H10" s="35"/>
      <c r="I10" s="35"/>
      <c r="J10" s="35"/>
      <c r="K10" s="35"/>
      <c r="L10" s="35"/>
      <c r="M10" s="35"/>
      <c r="N10" s="35"/>
      <c r="O10" s="35"/>
      <c r="P10" s="35"/>
      <c r="Q10" s="35"/>
      <c r="R10" s="35"/>
      <c r="S10" s="35"/>
    </row>
    <row r="11" spans="1:19" s="32" customFormat="1" ht="18" customHeight="1">
      <c r="A11" s="38"/>
      <c r="B11" s="40"/>
      <c r="C11" s="40"/>
      <c r="D11" s="35"/>
      <c r="E11" s="35"/>
      <c r="F11" s="35"/>
      <c r="G11" s="35"/>
      <c r="H11" s="35"/>
      <c r="I11" s="35"/>
      <c r="J11" s="35"/>
      <c r="K11" s="35"/>
      <c r="L11" s="35"/>
      <c r="M11" s="35"/>
      <c r="N11" s="35"/>
      <c r="O11" s="35"/>
      <c r="P11" s="35"/>
      <c r="Q11" s="35"/>
      <c r="R11" s="35"/>
      <c r="S11" s="35"/>
    </row>
    <row r="12" spans="1:19" s="45" customFormat="1" ht="18" customHeight="1" thickBot="1">
      <c r="A12" s="41"/>
      <c r="B12" s="42"/>
      <c r="C12" s="42"/>
      <c r="D12" s="43"/>
      <c r="E12" s="43"/>
      <c r="F12" s="43"/>
      <c r="G12" s="43"/>
      <c r="H12" s="44"/>
      <c r="I12" s="44"/>
      <c r="J12" s="44"/>
      <c r="K12" s="43"/>
      <c r="L12" s="43"/>
      <c r="M12" s="43"/>
      <c r="N12" s="43"/>
      <c r="O12" s="35"/>
      <c r="P12" s="43"/>
      <c r="Q12" s="43"/>
      <c r="R12" s="43"/>
      <c r="S12" s="43"/>
    </row>
    <row r="13" spans="1:19" s="49" customFormat="1" ht="33.75" customHeight="1">
      <c r="A13" s="111"/>
      <c r="B13" s="113"/>
      <c r="C13" s="113"/>
      <c r="D13" s="127" t="s">
        <v>45</v>
      </c>
      <c r="E13" s="128"/>
      <c r="F13" s="129"/>
      <c r="G13" s="130"/>
      <c r="H13" s="127" t="s">
        <v>46</v>
      </c>
      <c r="I13" s="128"/>
      <c r="J13" s="128"/>
      <c r="K13" s="130"/>
      <c r="L13" s="127" t="s">
        <v>47</v>
      </c>
      <c r="M13" s="128"/>
      <c r="N13" s="128"/>
      <c r="O13" s="142"/>
      <c r="P13" s="140" t="s">
        <v>37</v>
      </c>
      <c r="Q13" s="128"/>
      <c r="R13" s="128"/>
      <c r="S13" s="130"/>
    </row>
    <row r="14" spans="1:19" s="49" customFormat="1" ht="96.75" customHeight="1">
      <c r="A14" s="50"/>
      <c r="B14" s="51" t="s">
        <v>48</v>
      </c>
      <c r="C14" s="102"/>
      <c r="D14" s="131" t="s">
        <v>49</v>
      </c>
      <c r="E14" s="119" t="s">
        <v>50</v>
      </c>
      <c r="F14" s="126" t="s">
        <v>51</v>
      </c>
      <c r="G14" s="132" t="s">
        <v>128</v>
      </c>
      <c r="H14" s="131" t="s">
        <v>49</v>
      </c>
      <c r="I14" s="125" t="s">
        <v>50</v>
      </c>
      <c r="J14" s="119" t="s">
        <v>51</v>
      </c>
      <c r="K14" s="132" t="s">
        <v>128</v>
      </c>
      <c r="L14" s="131" t="s">
        <v>49</v>
      </c>
      <c r="M14" s="125" t="s">
        <v>50</v>
      </c>
      <c r="N14" s="119" t="s">
        <v>51</v>
      </c>
      <c r="O14" s="143" t="s">
        <v>128</v>
      </c>
      <c r="P14" s="122" t="s">
        <v>49</v>
      </c>
      <c r="Q14" s="125" t="s">
        <v>50</v>
      </c>
      <c r="R14" s="119" t="s">
        <v>51</v>
      </c>
      <c r="S14" s="151" t="s">
        <v>128</v>
      </c>
    </row>
    <row r="15" spans="1:19" s="49" customFormat="1" ht="18" customHeight="1">
      <c r="A15" s="54"/>
      <c r="B15" s="55" t="s">
        <v>52</v>
      </c>
      <c r="C15" s="61"/>
      <c r="D15" s="133"/>
      <c r="E15" s="65"/>
      <c r="F15" s="65"/>
      <c r="G15" s="134"/>
      <c r="H15" s="133"/>
      <c r="I15" s="65"/>
      <c r="J15" s="65"/>
      <c r="K15" s="134"/>
      <c r="L15" s="133"/>
      <c r="M15" s="65"/>
      <c r="N15" s="65"/>
      <c r="O15" s="144"/>
      <c r="P15" s="123"/>
      <c r="Q15" s="57"/>
      <c r="R15" s="57"/>
      <c r="S15" s="152"/>
    </row>
    <row r="16" spans="1:20" s="49" customFormat="1" ht="18" customHeight="1">
      <c r="A16" s="59"/>
      <c r="B16" s="55" t="s">
        <v>53</v>
      </c>
      <c r="C16" s="61"/>
      <c r="D16" s="135"/>
      <c r="E16" s="158"/>
      <c r="F16" s="158"/>
      <c r="G16" s="136"/>
      <c r="H16" s="190"/>
      <c r="I16" s="158"/>
      <c r="J16" s="158"/>
      <c r="K16" s="136"/>
      <c r="L16" s="190"/>
      <c r="M16" s="158"/>
      <c r="N16" s="158"/>
      <c r="O16" s="170"/>
      <c r="P16" s="165">
        <f>+IF('O4'!M9&lt;&gt;0,IF('O4'!M9&lt;'O4'!M10,1,0),IF('O4'!M10&lt;&gt;0,2,0))</f>
        <v>0</v>
      </c>
      <c r="Q16" s="165">
        <f>+IF('O4'!N9&lt;&gt;0,IF('O4'!N9&lt;'O4'!N10,1,0),IF('O4'!N10&lt;&gt;0,2,0))</f>
        <v>0</v>
      </c>
      <c r="R16" s="165">
        <f>+IF('O4'!O9&lt;&gt;0,IF('O4'!O9&lt;'O4'!O10,1,0),IF('O4'!O10&lt;&gt;0,2,0))</f>
        <v>0</v>
      </c>
      <c r="S16" s="150"/>
      <c r="T16" s="49">
        <f>+IF('O1'!AQ39&lt;&gt;0,IF((1+OUT_4_Check!$S$4)*SUM('O4'!M9:O9)&lt;'O1'!AQ39,1,IF((1-OUT_4_Check!$S$4)*SUM('O4'!M9:O9)&gt;'O1'!AQ39,1,0)),IF(SUM('O4'!M9:O9)&lt;&gt;0,1,0))</f>
        <v>0</v>
      </c>
    </row>
    <row r="17" spans="1:19" s="49" customFormat="1" ht="18" customHeight="1">
      <c r="A17" s="62"/>
      <c r="B17" s="61"/>
      <c r="C17" s="61"/>
      <c r="D17" s="137"/>
      <c r="E17" s="156"/>
      <c r="F17" s="156"/>
      <c r="G17" s="138"/>
      <c r="H17" s="191"/>
      <c r="I17" s="156"/>
      <c r="J17" s="156"/>
      <c r="K17" s="138"/>
      <c r="L17" s="191"/>
      <c r="M17" s="156"/>
      <c r="N17" s="156"/>
      <c r="O17" s="145"/>
      <c r="P17" s="124"/>
      <c r="Q17" s="82"/>
      <c r="R17" s="80"/>
      <c r="S17" s="150"/>
    </row>
    <row r="18" spans="1:19" s="49" customFormat="1" ht="18" customHeight="1">
      <c r="A18" s="62"/>
      <c r="B18" s="55" t="s">
        <v>52</v>
      </c>
      <c r="C18" s="55"/>
      <c r="D18" s="137"/>
      <c r="E18" s="156"/>
      <c r="F18" s="156"/>
      <c r="G18" s="138"/>
      <c r="H18" s="191"/>
      <c r="I18" s="156"/>
      <c r="J18" s="156"/>
      <c r="K18" s="138"/>
      <c r="L18" s="191"/>
      <c r="M18" s="156"/>
      <c r="N18" s="156"/>
      <c r="O18" s="145"/>
      <c r="P18" s="124"/>
      <c r="Q18" s="82"/>
      <c r="R18" s="82"/>
      <c r="S18" s="153"/>
    </row>
    <row r="19" spans="1:20" s="49" customFormat="1" ht="18" customHeight="1">
      <c r="A19" s="62"/>
      <c r="B19" s="55" t="s">
        <v>30</v>
      </c>
      <c r="C19" s="55"/>
      <c r="D19" s="185"/>
      <c r="E19" s="186"/>
      <c r="F19" s="187"/>
      <c r="G19" s="146"/>
      <c r="H19" s="185"/>
      <c r="I19" s="186"/>
      <c r="J19" s="187"/>
      <c r="K19" s="146"/>
      <c r="L19" s="185"/>
      <c r="M19" s="186"/>
      <c r="N19" s="187"/>
      <c r="O19" s="148"/>
      <c r="P19" s="166"/>
      <c r="Q19" s="167"/>
      <c r="R19" s="168"/>
      <c r="S19" s="150"/>
      <c r="T19" s="110"/>
    </row>
    <row r="20" spans="1:20" s="49" customFormat="1" ht="18" customHeight="1">
      <c r="A20" s="66"/>
      <c r="B20" s="60" t="s">
        <v>109</v>
      </c>
      <c r="C20" s="61"/>
      <c r="D20" s="189"/>
      <c r="E20" s="80"/>
      <c r="F20" s="80"/>
      <c r="G20" s="146">
        <f>+IF(SUM('O1'!AQ9,'O1'!AQ16)&lt;&gt;0,IF((1+OUT_4_Check!$S$4)*SUM('O4'!D11:F11)&lt;SUM('O1'!AQ9,'O1'!AQ16),1,IF((1-OUT_4_Check!$S$4)*SUM('O4'!D11:F11)&gt;SUM('O1'!AQ9,'O1'!AQ16),1,0)),IF(SUM('O4'!D11:F11)&lt;&gt;0,1,0))</f>
        <v>0</v>
      </c>
      <c r="H20" s="139"/>
      <c r="I20" s="80"/>
      <c r="J20" s="80"/>
      <c r="K20" s="146">
        <f>+IF('O1'!AQ23&lt;&gt;0,IF((1+OUT_4_Check!$S$4)*SUM('O4'!G11:I11)&lt;'O1'!AQ23,1,IF((1-OUT_4_Check!$S$4)*SUM('O4'!G11:I11)&gt;'O1'!AQ23,1,0)),IF(SUM('O4'!G11:I11)&lt;&gt;0,1,0))</f>
        <v>0</v>
      </c>
      <c r="L20" s="139"/>
      <c r="M20" s="80"/>
      <c r="N20" s="82"/>
      <c r="O20" s="148">
        <f>+IF('O1'!AQ30&lt;&gt;0,IF((1+OUT_4_Check!$S$4)*SUM('O4'!J11:L11)&lt;'O1'!AQ30,1,IF((1-OUT_4_Check!$S$4)*SUM('O4'!J11:L11)&gt;'O1'!AQ30,1,0)),IF(SUM('O4'!J11:L11)&lt;&gt;0,1,0))</f>
        <v>0</v>
      </c>
      <c r="P20" s="166">
        <f>+IF('O4'!M11&lt;&gt;0,IF((1+OUT_4_Check!$S$4)*SUM('O4'!D11,'O4'!G11,'O4'!J11)&lt;'O4'!M11,1,IF((1-OUT_4_Check!$S$4)*SUM('O4'!D11,'O4'!G11,'O4'!J11)&gt;'O4'!M11,1,0)),IF(SUM('O4'!D11,'O4'!G11,'O4'!J11)&lt;&gt;0,1,IF(SUM('O4'!M12:M15)&lt;&gt;0,1,0)))</f>
        <v>0</v>
      </c>
      <c r="Q20" s="167">
        <f>+IF('O4'!N11&lt;&gt;0,IF((1+OUT_4_Check!$S$4)*SUM('O4'!E11,'O4'!H11,'O4'!K11)&lt;'O4'!N11,1,IF((1-OUT_4_Check!$S$4)*SUM('O4'!E11,'O4'!H11,'O4'!K11)&gt;'O4'!N11,1,0)),IF(SUM('O4'!E11,'O4'!H11,'O4'!K11)&lt;&gt;0,1,0))</f>
        <v>0</v>
      </c>
      <c r="R20" s="168">
        <f>+IF('O4'!O11&lt;&gt;0,IF((1+OUT_4_Check!$S$4)*SUM('O4'!F11,'O4'!I11,'O4'!L11)&lt;'O4'!O11,1,IF((1-OUT_4_Check!$S$4)*SUM('O4'!F11,'O4'!I11,'O4'!L11)&gt;'O4'!O11,1,0)),IF(SUM('O4'!F11,'O4'!I11,'O4'!L11)&lt;&gt;0,1,0))</f>
        <v>0</v>
      </c>
      <c r="S20" s="150"/>
      <c r="T20" s="110"/>
    </row>
    <row r="21" spans="1:21" s="49" customFormat="1" ht="18" customHeight="1">
      <c r="A21" s="59"/>
      <c r="B21" s="60" t="s">
        <v>110</v>
      </c>
      <c r="C21" s="61"/>
      <c r="D21" s="189"/>
      <c r="E21" s="80"/>
      <c r="F21" s="80"/>
      <c r="G21" s="146">
        <f>+IF(SUM('O1'!AQ10,'O1'!AQ17)&lt;&gt;0,IF((1+OUT_4_Check!$S$4)*SUM('O4'!D12:F12)&lt;SUM('O1'!AQ10,'O1'!AQ17),1,IF((1-OUT_4_Check!$S$4)*SUM('O4'!D12:F12)&gt;SUM('O1'!AQ10,'O1'!AQ17),1,0)),IF(SUM('O4'!D12:F12)&lt;&gt;0,1,0))</f>
        <v>0</v>
      </c>
      <c r="H21" s="139"/>
      <c r="I21" s="80"/>
      <c r="J21" s="80"/>
      <c r="K21" s="146">
        <f>+IF('O1'!AQ24&lt;&gt;0,IF((1+OUT_4_Check!$S$4)*SUM('O4'!G12:I12)&lt;'O1'!AQ24,1,IF((1-OUT_4_Check!$S$4)*SUM('O4'!G12:I12)&gt;'O1'!AQ24,1,0)),IF(SUM('O4'!G12:I12)&lt;&gt;0,1,0))</f>
        <v>0</v>
      </c>
      <c r="L21" s="139"/>
      <c r="M21" s="80"/>
      <c r="N21" s="82"/>
      <c r="O21" s="148">
        <f>+IF('O1'!AQ31&lt;&gt;0,IF((1+OUT_4_Check!$S$4)*SUM('O4'!J12:L12)&lt;'O1'!AQ31,1,IF((1-OUT_4_Check!$S$4)*SUM('O4'!J12:L12)&gt;'O1'!AQ31,1,0)),IF(SUM('O4'!J12:L12)&lt;&gt;0,1,0))</f>
        <v>0</v>
      </c>
      <c r="P21" s="166">
        <f>+IF('O4'!M12&lt;&gt;0,IF((1+OUT_4_Check!$S$4)*SUM('O4'!D12,'O4'!G12,'O4'!J12)&lt;'O4'!M12,1,IF((1-OUT_4_Check!$S$4)*SUM('O4'!D12,'O4'!G12,'O4'!J12)&gt;'O4'!M12,1,0)),IF(SUM('O4'!D12,'O4'!G12,'O4'!J12)&lt;&gt;0,1,0))</f>
        <v>0</v>
      </c>
      <c r="Q21" s="167">
        <f>+IF('O4'!N12&lt;&gt;0,IF((1+OUT_4_Check!$S$4)*SUM('O4'!E12,'O4'!H12,'O4'!K12)&lt;'O4'!N12,1,IF((1-OUT_4_Check!$S$4)*SUM('O4'!E12,'O4'!H12,'O4'!K12)&gt;'O4'!N12,1,0)),IF(SUM('O4'!E12,'O4'!H12,'O4'!K12)&lt;&gt;0,1,0))</f>
        <v>0</v>
      </c>
      <c r="R21" s="168">
        <f>+IF('O4'!O12&lt;&gt;0,IF((1+OUT_4_Check!$S$4)*SUM('O4'!F12,'O4'!I12,'O4'!L12)&lt;'O4'!O12,1,IF((1-OUT_4_Check!$S$4)*SUM('O4'!F12,'O4'!I12,'O4'!L12)&gt;'O4'!O12,1,0)),IF(SUM('O4'!F12,'O4'!I12,'O4'!L12)&lt;&gt;0,1,0))</f>
        <v>0</v>
      </c>
      <c r="S21" s="150"/>
      <c r="T21" s="110"/>
      <c r="U21" s="147"/>
    </row>
    <row r="22" spans="1:21" s="49" customFormat="1" ht="18" customHeight="1">
      <c r="A22" s="54"/>
      <c r="B22" s="60" t="s">
        <v>111</v>
      </c>
      <c r="C22" s="61"/>
      <c r="D22" s="189"/>
      <c r="E22" s="154"/>
      <c r="F22" s="154"/>
      <c r="G22" s="146">
        <f>+IF(SUM('O1'!AQ12,'O1'!AQ19)&lt;&gt;0,IF((1+OUT_4_Check!$S$4)*SUM('O4'!D14:F14)&lt;SUM('O1'!AQ12,'O1'!AQ19),1,IF((1-OUT_4_Check!$S$4)*SUM('O4'!D14:F14)&gt;SUM('O1'!AQ12,'O1'!AQ19),1,0)),IF(SUM('O4'!D14:F14)&lt;&gt;0,1,0))</f>
        <v>0</v>
      </c>
      <c r="H22" s="189"/>
      <c r="I22" s="154"/>
      <c r="J22" s="154"/>
      <c r="K22" s="146">
        <f>+IF('O1'!AQ26&lt;&gt;0,IF((1+OUT_4_Check!$S$4)*SUM('O4'!G14:I14)&lt;'O1'!AQ26,1,IF((1-OUT_4_Check!$S$4)*SUM('O4'!G14:I14)&gt;'O1'!AQ26,1,0)),IF(SUM('O4'!G14:I14)&lt;&gt;0,1,0))</f>
        <v>0</v>
      </c>
      <c r="L22" s="189"/>
      <c r="M22" s="154"/>
      <c r="N22" s="156"/>
      <c r="O22" s="148">
        <f>+IF('O1'!AQ33&lt;&gt;0,IF((1+OUT_4_Check!$S$4)*SUM('O4'!J14:L14)&lt;'O1'!AQ33,1,IF((1-OUT_4_Check!$S$4)*SUM('O4'!J14:L14)&gt;'O1'!AQ33,1,0)),IF(SUM('O4'!J14:L14)&lt;&gt;0,1,0))</f>
        <v>0</v>
      </c>
      <c r="P22" s="166">
        <f>+IF('O4'!M14&lt;&gt;0,IF((1+OUT_4_Check!$S$4)*SUM('O4'!D14,'O4'!G14,'O4'!J14)&lt;'O4'!M14,1,IF((1-OUT_4_Check!$S$4)*SUM('O4'!D14,'O4'!G14,'O4'!J14)&gt;'O4'!M14,1,0)),IF(SUM('O4'!D14,'O4'!G14,'O4'!J14)&lt;&gt;0,1,0))</f>
        <v>0</v>
      </c>
      <c r="Q22" s="167">
        <f>+IF('O4'!N14&lt;&gt;0,IF((1+OUT_4_Check!$S$4)*SUM('O4'!E14,'O4'!H14,'O4'!K14)&lt;'O4'!N14,1,IF((1-OUT_4_Check!$S$4)*SUM('O4'!E14,'O4'!H14,'O4'!K14)&gt;'O4'!N14,1,0)),IF(SUM('O4'!E14,'O4'!H14,'O4'!K14)&lt;&gt;0,1,0))</f>
        <v>0</v>
      </c>
      <c r="R22" s="168">
        <f>+IF('O4'!O14&lt;&gt;0,IF((1+OUT_4_Check!$S$4)*SUM('O4'!F14,'O4'!I14,'O4'!L14)&lt;'O4'!O14,1,IF((1-OUT_4_Check!$S$4)*SUM('O4'!F14,'O4'!I14,'O4'!L14)&gt;'O4'!O14,1,0)),IF(SUM('O4'!F14,'O4'!I14,'O4'!L14)&lt;&gt;0,1,0))</f>
        <v>0</v>
      </c>
      <c r="S22" s="150"/>
      <c r="U22" s="110"/>
    </row>
    <row r="23" spans="1:21" s="49" customFormat="1" ht="18" customHeight="1">
      <c r="A23" s="54"/>
      <c r="B23" s="61" t="s">
        <v>14</v>
      </c>
      <c r="C23" s="61"/>
      <c r="D23" s="185">
        <f>+IF('O4'!D15&lt;&gt;"",IF((1+OUT_4_Check!$S$4)*SUM('O4'!D11:D14)&lt;'O4'!D15,1,IF((1-OUT_4_Check!$S$4)*SUM('O4'!D11:D14)&gt;'O4'!D15,1,0)),IF(SUM('O4'!D11:D14)&lt;&gt;0,1,0))</f>
        <v>0</v>
      </c>
      <c r="E23" s="186">
        <f>+IF('O4'!E15&lt;&gt;"",IF((1+OUT_4_Check!$S$4)*SUM('O4'!E11:E14)&lt;'O4'!E15,1,IF((1-OUT_4_Check!$S$4)*SUM('O4'!E11:E14)&gt;'O4'!E15,1,0)),IF(SUM('O4'!E11:E14)&lt;&gt;0,1,0))</f>
        <v>0</v>
      </c>
      <c r="F23" s="186">
        <f>+IF('O4'!F15&lt;&gt;"",IF((1+OUT_4_Check!$S$4)*SUM('O4'!F11:F14)&lt;'O4'!F15,1,IF((1-OUT_4_Check!$S$4)*SUM('O4'!F11:F14)&gt;'O4'!F15,1,0)),IF(SUM('O4'!F11:F14)&lt;&gt;0,1,0))</f>
        <v>0</v>
      </c>
      <c r="G23" s="146">
        <f>+IF(SUM('O1'!AQ13,'O1'!AQ20)&lt;&gt;0,IF((1+OUT_4_Check!$S$4)*SUM('O4'!D15:F15)&lt;SUM('O1'!AQ13,'O1'!AQ20),1,IF((1-OUT_4_Check!$S$4)*SUM('O4'!D15:F15)&gt;SUM('O1'!AQ13,'O1'!AQ20),1,0)),IF(SUM('O4'!D15:F15)&lt;&gt;0,1,0))</f>
        <v>0</v>
      </c>
      <c r="H23" s="192">
        <f>+IF('O4'!H15&lt;&gt;"",IF((1+OUT_4_Check!$S$4)*SUM('O4'!G11:G14)&lt;'O4'!G15,1,IF((1-OUT_4_Check!$S$4)*SUM('O4'!G11:G14)&gt;'O4'!G15,1,0)),IF(SUM('O4'!G11:G14)&lt;&gt;0,1,0))</f>
        <v>0</v>
      </c>
      <c r="I23" s="192">
        <f>+IF('O4'!I15&lt;&gt;"",IF((1+OUT_4_Check!$S$4)*SUM('O4'!H11:H14)&lt;'O4'!H15,1,IF((1-OUT_4_Check!$S$4)*SUM('O4'!H11:H14)&gt;'O4'!H15,1,0)),IF(SUM('O4'!H11:H14)&lt;&gt;0,1,0))</f>
        <v>0</v>
      </c>
      <c r="J23" s="192">
        <f>+IF('O4'!J15&lt;&gt;"",IF((1+OUT_4_Check!$S$4)*SUM('O4'!I11:I14)&lt;'O4'!I15,1,IF((1-OUT_4_Check!$S$4)*SUM('O4'!I11:I14)&gt;'O4'!I15,1,0)),IF(SUM('O4'!I11:I14)&lt;&gt;0,1,0))</f>
        <v>0</v>
      </c>
      <c r="K23" s="146">
        <f>+IF('O1'!AQ27&lt;&gt;0,IF((1+OUT_4_Check!$S$4)*SUM('O4'!G15:I15)&lt;'O1'!AQ27,1,IF((1-OUT_4_Check!$S$4)*SUM('O4'!G15:I15)&gt;'O1'!AQ27,1,0)),IF(SUM('O4'!G15:I15)&lt;&gt;0,1,0))</f>
        <v>0</v>
      </c>
      <c r="L23" s="186">
        <f>+IF('O4'!J15&lt;&gt;"",IF((1+OUT_4_Check!$S$4)*SUM('O4'!J11:J14)&lt;'O4'!J15,1,IF((1-OUT_4_Check!$S$4)*SUM('O4'!J11:J14)&gt;'O4'!J15,1,0)),IF(SUM('O4'!J11:J14)&lt;&gt;0,1,0))</f>
        <v>0</v>
      </c>
      <c r="M23" s="186">
        <f>+IF('O4'!K15&lt;&gt;"",IF((1+OUT_4_Check!$S$4)*SUM('O4'!K11:K14)&lt;'O4'!K15,1,IF((1-OUT_4_Check!$S$4)*SUM('O4'!K11:K14)&gt;'O4'!K15,1,0)),IF(SUM('O4'!K11:K14)&lt;&gt;0,1,0))</f>
        <v>0</v>
      </c>
      <c r="N23" s="186">
        <f>+IF('O4'!L15&lt;&gt;"",IF((1+OUT_4_Check!$S$4)*SUM('O4'!L11:L14)&lt;'O4'!L15,1,IF((1-OUT_4_Check!$S$4)*SUM('O4'!L11:L14)&gt;'O4'!L15,1,0)),IF(SUM('O4'!L11:L14)&lt;&gt;0,1,0))</f>
        <v>0</v>
      </c>
      <c r="O23" s="148">
        <f>+IF('O1'!AQ34&lt;&gt;0,IF((1+OUT_4_Check!$S$4)*SUM('O4'!J15:L15)&lt;'O1'!AQ34,1,IF((1-OUT_4_Check!$S$4)*SUM('O4'!J15:L15)&gt;'O1'!AQ34,1,0)),IF(SUM('O4'!J15:L15)&lt;&gt;0,1,0))</f>
        <v>0</v>
      </c>
      <c r="P23" s="186">
        <f>+IF('O4'!M15&lt;&gt;"",IF((1+OUT_4_Check!$S$4)*SUM('O4'!M11:M14)&lt;'O4'!M15,1,IF((1-OUT_4_Check!$S$4)*SUM('O4'!M11:M14)&gt;'O4'!M15,1,0)),IF(SUM('O4'!M11:M14)&lt;&gt;0,1,0))</f>
        <v>0</v>
      </c>
      <c r="Q23" s="186">
        <f>+IF('O4'!N15&lt;&gt;"",IF((1+OUT_4_Check!$S$4)*SUM('O4'!N11:N14)&lt;'O4'!N15,1,IF((1-OUT_4_Check!$S$4)*SUM('O4'!N11:N14)&gt;'O4'!N15,1,0)),IF(SUM('O4'!N11:N14)&lt;&gt;0,1,0))</f>
        <v>0</v>
      </c>
      <c r="R23" s="186">
        <f>+IF('O4'!O15&lt;&gt;"",IF((1+OUT_4_Check!$S$4)*SUM('O4'!O11:O14)&lt;'O4'!O15,1,IF((1-OUT_4_Check!$S$4)*SUM('O4'!O11:O14)&gt;'O4'!O15,1,0)),IF(SUM('O4'!O11:O14)&lt;&gt;0,1,0))</f>
        <v>0</v>
      </c>
      <c r="S23" s="150"/>
      <c r="U23" s="110"/>
    </row>
    <row r="24" spans="1:21" s="49" customFormat="1" ht="18" customHeight="1">
      <c r="A24" s="66"/>
      <c r="B24" s="67"/>
      <c r="C24" s="67"/>
      <c r="D24" s="191"/>
      <c r="E24" s="156"/>
      <c r="F24" s="156"/>
      <c r="G24" s="138"/>
      <c r="H24" s="191"/>
      <c r="I24" s="156"/>
      <c r="J24" s="156"/>
      <c r="K24" s="138"/>
      <c r="L24" s="191"/>
      <c r="M24" s="156"/>
      <c r="N24" s="156"/>
      <c r="O24" s="149"/>
      <c r="P24" s="169"/>
      <c r="Q24" s="167"/>
      <c r="R24" s="168"/>
      <c r="S24" s="153"/>
      <c r="U24" s="110"/>
    </row>
    <row r="25" spans="1:19" s="49" customFormat="1" ht="18" customHeight="1">
      <c r="A25" s="59"/>
      <c r="B25" s="55" t="s">
        <v>54</v>
      </c>
      <c r="C25" s="55"/>
      <c r="D25" s="191"/>
      <c r="E25" s="156"/>
      <c r="F25" s="156"/>
      <c r="G25" s="138"/>
      <c r="H25" s="191"/>
      <c r="I25" s="156"/>
      <c r="J25" s="156"/>
      <c r="K25" s="138"/>
      <c r="L25" s="191"/>
      <c r="M25" s="156"/>
      <c r="N25" s="156"/>
      <c r="O25" s="149"/>
      <c r="P25" s="169"/>
      <c r="Q25" s="167"/>
      <c r="R25" s="168"/>
      <c r="S25" s="153"/>
    </row>
    <row r="26" spans="1:20" s="49" customFormat="1" ht="18" customHeight="1">
      <c r="A26" s="59"/>
      <c r="B26" s="55" t="s">
        <v>30</v>
      </c>
      <c r="C26" s="55"/>
      <c r="D26" s="185"/>
      <c r="E26" s="186"/>
      <c r="F26" s="187"/>
      <c r="G26" s="146"/>
      <c r="H26" s="185"/>
      <c r="I26" s="186"/>
      <c r="J26" s="187"/>
      <c r="K26" s="146"/>
      <c r="L26" s="185"/>
      <c r="M26" s="186"/>
      <c r="N26" s="187"/>
      <c r="O26" s="148"/>
      <c r="P26" s="166"/>
      <c r="Q26" s="167"/>
      <c r="R26" s="168"/>
      <c r="S26" s="150"/>
      <c r="T26" s="110"/>
    </row>
    <row r="27" spans="1:20" s="49" customFormat="1" ht="18" customHeight="1">
      <c r="A27" s="54"/>
      <c r="B27" s="60" t="s">
        <v>109</v>
      </c>
      <c r="C27" s="61"/>
      <c r="D27" s="139"/>
      <c r="E27" s="80"/>
      <c r="F27" s="80"/>
      <c r="G27" s="146">
        <f>+IF(SUM('O2'!AP9,'O2'!AP15)&lt;&gt;0,IF((1+OUT_4_Check!$S$4)*SUM('O4'!D17:F17)&lt;SUM('O2'!AP9,'O2'!AP15),1,IF((1-OUT_4_Check!$S$4)*SUM('O4'!D17:F17)&gt;SUM('O2'!AP9,'O2'!AP15),1,0)),IF(SUM('O4'!D17:F17)&lt;&gt;0,1,0))</f>
        <v>0</v>
      </c>
      <c r="H27" s="139"/>
      <c r="I27" s="80"/>
      <c r="J27" s="80"/>
      <c r="K27" s="146">
        <f>+IF('O2'!AP22&lt;&gt;0,IF((1+OUT_4_Check!$S$4)*SUM('O4'!G17:I17)&lt;'O2'!AP22,1,IF((1-OUT_4_Check!$S$4)*SUM('O4'!G17:I17)&gt;'O2'!AP22,1,0)),IF(SUM('O4'!G17:I17)&lt;&gt;0,1,0))</f>
        <v>0</v>
      </c>
      <c r="L27" s="139"/>
      <c r="M27" s="80"/>
      <c r="N27" s="82"/>
      <c r="O27" s="148">
        <f>+IF('O2'!AP28&lt;&gt;0,IF((1+OUT_4_Check!$S$4)*SUM('O4'!J17:L17)&lt;'O2'!AP28,1,IF((1-OUT_4_Check!$S$4)*SUM('O4'!J17:L17)&gt;'O2'!AP28,1,0)),IF(SUM('O4'!J17:L17)&lt;&gt;0,1,0))</f>
        <v>0</v>
      </c>
      <c r="P27" s="166">
        <f>+IF('O4'!M17&lt;&gt;0,IF((1+OUT_4_Check!$S$4)*SUM('O4'!D17,'O4'!G17,'O4'!J17)&lt;'O4'!M17,1,IF((1-OUT_4_Check!$S$4)*SUM('O4'!D17,'O4'!G17,'O4'!J17)&gt;'O4'!M17,1,0)),IF(SUM('O4'!D17,'O4'!G17,'O4'!J17)&lt;&gt;0,1,IF(SUM('O4'!M18:M21)&lt;&gt;0,1,0)))</f>
        <v>0</v>
      </c>
      <c r="Q27" s="167">
        <f>+IF('O4'!N17&lt;&gt;0,IF((1+OUT_4_Check!$S$4)*SUM('O4'!E17,'O4'!H17,'O4'!K17)&lt;'O4'!N17,1,IF((1-OUT_4_Check!$S$4)*SUM('O4'!E17,'O4'!H17,'O4'!K17)&gt;'O4'!N17,1,0)),IF(SUM('O4'!E17,'O4'!H17,'O4'!K17)&lt;&gt;0,1,0))</f>
        <v>0</v>
      </c>
      <c r="R27" s="168">
        <f>+IF('O4'!O17&lt;&gt;0,IF((1+OUT_4_Check!$S$4)*SUM('O4'!F17,'O4'!I17,'O4'!L17)&lt;'O4'!O17,1,IF((1-OUT_4_Check!$S$4)*SUM('O4'!F17,'O4'!I17,'O4'!L17)&gt;'O4'!O17,1,0)),IF(SUM('O4'!F17,'O4'!I17,'O4'!L17)&lt;&gt;0,1,0))</f>
        <v>0</v>
      </c>
      <c r="S27" s="150"/>
      <c r="T27" s="110"/>
    </row>
    <row r="28" spans="1:20" s="49" customFormat="1" ht="18" customHeight="1">
      <c r="A28" s="59"/>
      <c r="B28" s="60" t="s">
        <v>110</v>
      </c>
      <c r="C28" s="61"/>
      <c r="D28" s="139"/>
      <c r="E28" s="80"/>
      <c r="F28" s="80"/>
      <c r="G28" s="146">
        <f>+IF(SUM('O2'!AP10,'O2'!AP16)&lt;&gt;0,IF((1+OUT_4_Check!$S$4)*SUM('O4'!D18:F18)&lt;SUM('O2'!AP10,'O2'!AP16),1,IF((1-OUT_4_Check!$S$4)*SUM('O4'!D18:F18)&gt;SUM('O2'!AP10,'O2'!AP16),1,0)),IF(SUM('O4'!D18:F18)&lt;&gt;0,1,0))</f>
        <v>0</v>
      </c>
      <c r="H28" s="139"/>
      <c r="I28" s="80"/>
      <c r="J28" s="80"/>
      <c r="K28" s="146">
        <f>+IF('O2'!AP23&lt;&gt;0,IF((1+OUT_4_Check!$S$4)*SUM('O4'!G18:I18)&lt;'O2'!AP23,1,IF((1-OUT_4_Check!$S$4)*SUM('O4'!G18:I18)&gt;'O2'!AP23,1,0)),IF(SUM('O4'!G18:I18)&lt;&gt;0,1,0))</f>
        <v>0</v>
      </c>
      <c r="L28" s="139"/>
      <c r="M28" s="80"/>
      <c r="N28" s="82"/>
      <c r="O28" s="148">
        <f>+IF('O2'!AP29&lt;&gt;0,IF((1+OUT_4_Check!$S$4)*SUM('O4'!J18:L18)&lt;'O2'!AP29,1,IF((1-OUT_4_Check!$S$4)*SUM('O4'!J18:L18)&gt;'O2'!AP29,1,0)),IF(SUM('O4'!J18:L18)&lt;&gt;0,1,0))</f>
        <v>0</v>
      </c>
      <c r="P28" s="166">
        <f>+IF('O4'!M18&lt;&gt;0,IF((1+OUT_4_Check!$S$4)*SUM('O4'!D18,'O4'!G18,'O4'!J18)&lt;'O4'!M18,1,IF((1-OUT_4_Check!$S$4)*SUM('O4'!D18,'O4'!G18,'O4'!J18)&gt;'O4'!M18,1,0)),IF(SUM('O4'!D18,'O4'!G18,'O4'!J18)&lt;&gt;0,1,0))</f>
        <v>0</v>
      </c>
      <c r="Q28" s="167">
        <f>+IF('O4'!N18&lt;&gt;0,IF((1+OUT_4_Check!$S$4)*SUM('O4'!E18,'O4'!H18,'O4'!K18)&lt;'O4'!N18,1,IF((1-OUT_4_Check!$S$4)*SUM('O4'!E18,'O4'!H18,'O4'!K18)&gt;'O4'!N18,1,0)),IF(SUM('O4'!E18,'O4'!H18,'O4'!K18)&lt;&gt;0,1,0))</f>
        <v>0</v>
      </c>
      <c r="R28" s="168">
        <f>+IF('O4'!O18&lt;&gt;0,IF((1+OUT_4_Check!$S$4)*SUM('O4'!F18,'O4'!I18,'O4'!L18)&lt;'O4'!O18,1,IF((1-OUT_4_Check!$S$4)*SUM('O4'!F18,'O4'!I18,'O4'!L18)&gt;'O4'!O18,1,0)),IF(SUM('O4'!F18,'O4'!I18,'O4'!L18)&lt;&gt;0,1,0))</f>
        <v>0</v>
      </c>
      <c r="S28" s="150"/>
      <c r="T28" s="110"/>
    </row>
    <row r="29" spans="1:19" s="49" customFormat="1" ht="18" customHeight="1">
      <c r="A29" s="59"/>
      <c r="B29" s="60" t="s">
        <v>111</v>
      </c>
      <c r="C29" s="61"/>
      <c r="D29" s="189"/>
      <c r="E29" s="154"/>
      <c r="F29" s="80"/>
      <c r="G29" s="146">
        <f>+IF(SUM('O2'!AP12,'O2'!AP18)&lt;&gt;0,IF((1+OUT_4_Check!$S$4)*SUM('O4'!D20:F20)&lt;SUM('O2'!AP12,'O2'!AP18),1,IF((1-OUT_4_Check!$S$4)*SUM('O4'!D20:F20)&gt;SUM('O2'!AP12,'O2'!AP18),1,0)),IF(SUM('O4'!D20:F20)&lt;&gt;0,1,0))</f>
        <v>0</v>
      </c>
      <c r="H29" s="189"/>
      <c r="I29" s="80"/>
      <c r="J29" s="154"/>
      <c r="K29" s="146">
        <f>+IF('O2'!AP25&lt;&gt;0,IF((1+OUT_4_Check!$S$4)*SUM('O4'!G20:I20)&lt;'O2'!AP25,1,IF((1-OUT_4_Check!$S$4)*SUM('O4'!G20:I20)&gt;'O2'!AP25,1,0)),IF(SUM('O4'!G20:I20)&lt;&gt;0,1,0))</f>
        <v>0</v>
      </c>
      <c r="L29" s="139"/>
      <c r="M29" s="154"/>
      <c r="N29" s="156"/>
      <c r="O29" s="148">
        <f>+IF('O2'!AP31&lt;&gt;0,IF((1+OUT_4_Check!$S$4)*SUM('O4'!J20:L20)&lt;'O2'!AP31,1,IF((1-OUT_4_Check!$S$4)*SUM('O4'!J20:L20)&gt;'O2'!AP31,1,0)),IF(SUM('O4'!J20:L20)&lt;&gt;0,1,0))</f>
        <v>0</v>
      </c>
      <c r="P29" s="166">
        <f>+IF('O4'!M20&lt;&gt;0,IF((1+OUT_4_Check!$S$4)*SUM('O4'!D20,'O4'!G20,'O4'!J20)&lt;'O4'!M20,1,IF((1-OUT_4_Check!$S$4)*SUM('O4'!D20,'O4'!G20,'O4'!J20)&gt;'O4'!M20,1,0)),IF(SUM('O4'!D20,'O4'!G20,'O4'!J20)&lt;&gt;0,1,0))</f>
        <v>0</v>
      </c>
      <c r="Q29" s="167">
        <f>+IF('O4'!N20&lt;&gt;0,IF((1+OUT_4_Check!$S$4)*SUM('O4'!E20,'O4'!H20,'O4'!K20)&lt;'O4'!N20,1,IF((1-OUT_4_Check!$S$4)*SUM('O4'!E20,'O4'!H20,'O4'!K20)&gt;'O4'!N20,1,0)),IF(SUM('O4'!E20,'O4'!H20,'O4'!K20)&lt;&gt;0,1,0))</f>
        <v>0</v>
      </c>
      <c r="R29" s="168">
        <f>+IF('O4'!O20&lt;&gt;0,IF((1+OUT_4_Check!$S$4)*SUM('O4'!F20,'O4'!I20,'O4'!L20)&lt;'O4'!O20,1,IF((1-OUT_4_Check!$S$4)*SUM('O4'!F20,'O4'!I20,'O4'!L20)&gt;'O4'!O20,1,0)),IF(SUM('O4'!F20,'O4'!I20,'O4'!L20)&lt;&gt;0,1,0))</f>
        <v>0</v>
      </c>
      <c r="S29" s="150"/>
    </row>
    <row r="30" spans="1:19" s="49" customFormat="1" ht="18" customHeight="1">
      <c r="A30" s="59"/>
      <c r="B30" s="61" t="s">
        <v>14</v>
      </c>
      <c r="C30" s="61"/>
      <c r="D30" s="185">
        <f>+IF('O4'!D21&lt;&gt;"",IF((1+OUT_4_Check!$S$4)*SUM('O4'!D17:D20)&lt;'O4'!D21,1,IF((1-OUT_4_Check!$S$4)*SUM('O4'!D17:D20)&gt;'O4'!D21,1,0)),IF(SUM('O4'!D17:D20)&lt;&gt;0,1,0))</f>
        <v>0</v>
      </c>
      <c r="E30" s="186">
        <f>+IF('O4'!E21&lt;&gt;"",IF((1+OUT_4_Check!$S$4)*SUM('O4'!E17:E20)&lt;'O4'!E21,1,IF((1-OUT_4_Check!$S$4)*SUM('O4'!E17:E20)&gt;'O4'!E21,1,0)),IF(SUM('O4'!E17:E20)&lt;&gt;0,1,0))</f>
        <v>0</v>
      </c>
      <c r="F30" s="186">
        <f>+IF('O4'!F21&lt;&gt;"",IF((1+OUT_4_Check!$S$4)*SUM('O4'!F17:F20)&lt;'O4'!F21,1,IF((1-OUT_4_Check!$S$4)*SUM('O4'!F17:F20)&gt;'O4'!F21,1,0)),IF(SUM('O4'!F17:F20)&lt;&gt;0,1,0))</f>
        <v>0</v>
      </c>
      <c r="G30" s="146">
        <f>+IF(SUM('O2'!AP13,'O2'!AP19)&lt;&gt;0,IF((1+OUT_4_Check!$S$4)*SUM('O4'!D21:F21)&lt;SUM('O2'!AP13,'O2'!AP19),1,IF((1-OUT_4_Check!$S$4)*SUM('O4'!D21:F21)&gt;SUM('O2'!AP13,'O2'!AP19),1,0)),IF(SUM('O4'!D21:F21)&lt;&gt;0,1,0))</f>
        <v>0</v>
      </c>
      <c r="H30" s="192">
        <f>+IF('O4'!H21&lt;&gt;"",IF((1+OUT_4_Check!$S$4)*SUM('O4'!G17:G20)&lt;'O4'!G21,1,IF((1-OUT_4_Check!$S$4)*SUM('O4'!G17:G20)&gt;'O4'!G21,1,0)),IF(SUM('O4'!G17:G20)&lt;&gt;0,1,0))</f>
        <v>0</v>
      </c>
      <c r="I30" s="192">
        <f>+IF('O4'!I21&lt;&gt;"",IF((1+OUT_4_Check!$S$4)*SUM('O4'!H17:H20)&lt;'O4'!H21,1,IF((1-OUT_4_Check!$S$4)*SUM('O4'!H17:H20)&gt;'O4'!H21,1,0)),IF(SUM('O4'!H17:H20)&lt;&gt;0,1,0))</f>
        <v>0</v>
      </c>
      <c r="J30" s="192">
        <f>+IF('O4'!J21&lt;&gt;"",IF((1+OUT_4_Check!$S$4)*SUM('O4'!I17:I20)&lt;'O4'!I21,1,IF((1-OUT_4_Check!$S$4)*SUM('O4'!I17:I20)&gt;'O4'!I21,1,0)),IF(SUM('O4'!I17:I20)&lt;&gt;0,1,0))</f>
        <v>0</v>
      </c>
      <c r="K30" s="146">
        <f>+IF('O2'!AP26&lt;&gt;0,IF((1+OUT_4_Check!$S$4)*SUM('O4'!G21:I21)&lt;'O2'!AP26,1,IF((1-OUT_4_Check!$S$4)*SUM('O4'!G21:I21)&gt;'O2'!AP26,1,0)),IF(SUM('O4'!G21:I21)&lt;&gt;0,1,0))</f>
        <v>0</v>
      </c>
      <c r="L30" s="186">
        <f>+IF('O4'!J21&lt;&gt;"",IF((1+OUT_4_Check!$S$4)*SUM('O4'!J17:J20)&lt;'O4'!J21,1,IF((1-OUT_4_Check!$S$4)*SUM('O4'!J17:J20)&gt;'O4'!J21,1,0)),IF(SUM('O4'!J17:J20)&lt;&gt;0,1,0))</f>
        <v>0</v>
      </c>
      <c r="M30" s="186">
        <f>+IF('O4'!K21&lt;&gt;"",IF((1+OUT_4_Check!$S$4)*SUM('O4'!K17:K20)&lt;'O4'!K21,1,IF((1-OUT_4_Check!$S$4)*SUM('O4'!K17:K20)&gt;'O4'!K21,1,0)),IF(SUM('O4'!K17:K20)&lt;&gt;0,1,0))</f>
        <v>0</v>
      </c>
      <c r="N30" s="186">
        <f>+IF('O4'!L21&lt;&gt;"",IF((1+OUT_4_Check!$S$4)*SUM('O4'!L17:L20)&lt;'O4'!L21,1,IF((1-OUT_4_Check!$S$4)*SUM('O4'!L17:L20)&gt;'O4'!L21,1,0)),IF(SUM('O4'!L17:L20)&lt;&gt;0,1,0))</f>
        <v>0</v>
      </c>
      <c r="O30" s="148">
        <f>+IF('O2'!AP32&lt;&gt;0,IF((1+OUT_4_Check!$S$4)*SUM('O4'!J21:L21)&lt;'O2'!AP32,1,IF((1-OUT_4_Check!$S$4)*SUM('O4'!J21:L21)&gt;'O2'!AP32,1,0)),IF(SUM('O4'!J21:L21)&lt;&gt;0,1,0))</f>
        <v>0</v>
      </c>
      <c r="P30" s="186">
        <f>+IF('O4'!M21&lt;&gt;"",IF((1+OUT_4_Check!$S$4)*SUM('O4'!M17:M20)&lt;'O4'!M21,1,IF((1-OUT_4_Check!$S$4)*SUM('O4'!M17:M20)&gt;'O4'!M21,1,0)),IF(SUM('O4'!M17:M20)&lt;&gt;0,1,0))</f>
        <v>0</v>
      </c>
      <c r="Q30" s="186">
        <f>+IF('O4'!N21&lt;&gt;"",IF((1+OUT_4_Check!$S$4)*SUM('O4'!N17:N20)&lt;'O4'!N21,1,IF((1-OUT_4_Check!$S$4)*SUM('O4'!N17:N20)&gt;'O4'!N21,1,0)),IF(SUM('O4'!N17:N20)&lt;&gt;0,1,0))</f>
        <v>0</v>
      </c>
      <c r="R30" s="186">
        <f>+IF('O4'!O21&lt;&gt;"",IF((1+OUT_4_Check!$S$4)*SUM('O4'!O17:O20)&lt;'O4'!O21,1,IF((1-OUT_4_Check!$S$4)*SUM('O4'!O17:O20)&gt;'O4'!O21,1,0)),IF(SUM('O4'!O17:O20)&lt;&gt;0,1,0))</f>
        <v>0</v>
      </c>
      <c r="S30" s="150"/>
    </row>
    <row r="31" spans="1:19" s="49" customFormat="1" ht="18" customHeight="1">
      <c r="A31" s="59"/>
      <c r="B31" s="67"/>
      <c r="C31" s="67"/>
      <c r="D31" s="191"/>
      <c r="E31" s="156"/>
      <c r="F31" s="82"/>
      <c r="G31" s="138"/>
      <c r="H31" s="191"/>
      <c r="I31" s="82"/>
      <c r="J31" s="156"/>
      <c r="K31" s="138"/>
      <c r="L31" s="137"/>
      <c r="M31" s="156"/>
      <c r="N31" s="156"/>
      <c r="O31" s="149"/>
      <c r="P31" s="169"/>
      <c r="Q31" s="167"/>
      <c r="R31" s="168"/>
      <c r="S31" s="153"/>
    </row>
    <row r="32" spans="1:19" s="49" customFormat="1" ht="18" customHeight="1">
      <c r="A32" s="59"/>
      <c r="B32" s="55" t="s">
        <v>55</v>
      </c>
      <c r="C32" s="55"/>
      <c r="D32" s="191"/>
      <c r="E32" s="156"/>
      <c r="F32" s="82"/>
      <c r="G32" s="138"/>
      <c r="H32" s="191"/>
      <c r="I32" s="82"/>
      <c r="J32" s="156"/>
      <c r="K32" s="138"/>
      <c r="L32" s="137"/>
      <c r="M32" s="156"/>
      <c r="N32" s="156"/>
      <c r="O32" s="149"/>
      <c r="P32" s="169"/>
      <c r="Q32" s="167"/>
      <c r="R32" s="168"/>
      <c r="S32" s="153"/>
    </row>
    <row r="33" spans="1:20" s="49" customFormat="1" ht="18" customHeight="1">
      <c r="A33" s="59"/>
      <c r="B33" s="55" t="s">
        <v>30</v>
      </c>
      <c r="C33" s="55"/>
      <c r="D33" s="185"/>
      <c r="E33" s="186"/>
      <c r="F33" s="187"/>
      <c r="G33" s="146"/>
      <c r="H33" s="185"/>
      <c r="I33" s="186"/>
      <c r="J33" s="187"/>
      <c r="K33" s="146"/>
      <c r="L33" s="185"/>
      <c r="M33" s="186"/>
      <c r="N33" s="187"/>
      <c r="O33" s="148"/>
      <c r="P33" s="166"/>
      <c r="Q33" s="167"/>
      <c r="R33" s="168"/>
      <c r="S33" s="150"/>
      <c r="T33" s="110"/>
    </row>
    <row r="34" spans="1:20" s="49" customFormat="1" ht="18" customHeight="1">
      <c r="A34" s="66"/>
      <c r="B34" s="60" t="s">
        <v>109</v>
      </c>
      <c r="C34" s="61"/>
      <c r="D34" s="139"/>
      <c r="E34" s="80"/>
      <c r="F34" s="80"/>
      <c r="G34" s="146">
        <f>+IF('O3'!J10&lt;&gt;0,IF((1+OUT_4_Check!$S$4)*SUM('O4'!D23:F23)&lt;'O3'!J10,1,IF((1-OUT_4_Check!$S$4)*SUM('O4'!D23:F23)&gt;'O3'!J10,1,0)),IF(SUM('O4'!D23:F23)&lt;&gt;0,1,0))</f>
        <v>0</v>
      </c>
      <c r="H34" s="139"/>
      <c r="I34" s="80"/>
      <c r="J34" s="80"/>
      <c r="K34" s="146">
        <f>+IF('O3'!J17&lt;&gt;0,IF((1+OUT_4_Check!$S$4)*SUM('O4'!G23:I23)&lt;'O3'!J17,1,IF((1-OUT_4_Check!$S$4)*SUM('O4'!G23:I23)&gt;'O3'!J17,1,0)),IF(SUM('O4'!G23:I23)&lt;&gt;0,1,0))</f>
        <v>0</v>
      </c>
      <c r="L34" s="139"/>
      <c r="M34" s="80"/>
      <c r="N34" s="82"/>
      <c r="O34" s="148">
        <f>+IF('O3'!J23&lt;&gt;0,IF((1+OUT_4_Check!$S$4)*SUM('O4'!J23:L23)&lt;'O3'!J23,1,IF((1-OUT_4_Check!$S$4)*SUM('O4'!J23:L23)&gt;'O3'!J23,1,0)),IF(SUM('O4'!J23:L23)&lt;&gt;0,1,0))</f>
        <v>0</v>
      </c>
      <c r="P34" s="166">
        <f>+IF('O4'!M23&lt;&gt;0,IF((1+OUT_4_Check!$S$4)*SUM('O4'!D23,'O4'!G23,'O4'!J23)&lt;'O4'!M23,1,IF((1-OUT_4_Check!$S$4)*SUM('O4'!D23,'O4'!G23,'O4'!J23)&gt;'O4'!M23,1,0)),IF(SUM('O4'!D23,'O4'!G23,'O4'!J23)&lt;&gt;0,1,IF(SUM('O4'!M24:M28)&lt;&gt;0,1,0)))</f>
        <v>0</v>
      </c>
      <c r="Q34" s="167">
        <f>+IF('O4'!N23&lt;&gt;0,IF((1+OUT_4_Check!$S$4)*SUM('O4'!E23,'O4'!H23,'O4'!K23)&lt;'O4'!N23,1,IF((1-OUT_4_Check!$S$4)*SUM('O4'!E23,'O4'!H23,'O4'!K23)&gt;'O4'!N23,1,0)),IF(SUM('O4'!E23,'O4'!H23,'O4'!K23)&lt;&gt;0,1,0))</f>
        <v>0</v>
      </c>
      <c r="R34" s="168">
        <f>+IF('O4'!O23&lt;&gt;0,IF((1+OUT_4_Check!$S$4)*SUM('O4'!F23,'O4'!I23,'O4'!L23)&lt;'O4'!O23,1,IF((1-OUT_4_Check!$S$4)*SUM('O4'!F23,'O4'!I23,'O4'!L23)&gt;'O4'!O23,1,0)),IF(SUM('O4'!F23,'O4'!I23,'O4'!L23)&lt;&gt;0,1,0))</f>
        <v>0</v>
      </c>
      <c r="S34" s="150"/>
      <c r="T34" s="110"/>
    </row>
    <row r="35" spans="1:20" s="49" customFormat="1" ht="18" customHeight="1">
      <c r="A35" s="66"/>
      <c r="B35" s="60" t="s">
        <v>110</v>
      </c>
      <c r="C35" s="61"/>
      <c r="D35" s="139"/>
      <c r="E35" s="80"/>
      <c r="F35" s="80"/>
      <c r="G35" s="146">
        <f>+IF('O3'!J11&lt;&gt;0,IF((1+OUT_4_Check!$S$4)*SUM('O4'!D24:F24)&lt;'O3'!J11,1,IF((1-OUT_4_Check!$S$4)*SUM('O4'!D24:F24)&gt;'O3'!J11,1,0)),IF(SUM('O4'!D24:F24)&lt;&gt;0,1,0))</f>
        <v>0</v>
      </c>
      <c r="H35" s="139"/>
      <c r="I35" s="80"/>
      <c r="J35" s="80"/>
      <c r="K35" s="146">
        <f>+IF('O3'!J18&lt;&gt;0,IF((1+OUT_4_Check!$S$4)*SUM('O4'!G24:I24)&lt;'O3'!J18,1,IF((1-OUT_4_Check!$S$4)*SUM('O4'!G24:I24)&gt;'O3'!J18,1,0)),IF(SUM('O4'!G24:I24)&lt;&gt;0,1,0))</f>
        <v>0</v>
      </c>
      <c r="L35" s="139"/>
      <c r="M35" s="80"/>
      <c r="N35" s="82"/>
      <c r="O35" s="148">
        <f>+IF('O3'!J24&lt;&gt;0,IF((1+OUT_4_Check!$S$4)*SUM('O4'!J24:L24)&lt;'O3'!J24,1,IF((1-OUT_4_Check!$S$4)*SUM('O4'!J24:L24)&gt;'O3'!J24,1,0)),IF(SUM('O4'!J24:L24)&lt;&gt;0,1,0))</f>
        <v>0</v>
      </c>
      <c r="P35" s="166">
        <f>+IF('O4'!M24&lt;&gt;0,IF((1+OUT_4_Check!$S$4)*SUM('O4'!D24,'O4'!G24,'O4'!J24)&lt;'O4'!M24,1,IF((1-OUT_4_Check!$S$4)*SUM('O4'!D24,'O4'!G24,'O4'!J24)&gt;'O4'!M24,1,0)),IF(SUM('O4'!D24,'O4'!G24,'O4'!J24)&lt;&gt;0,1,0))</f>
        <v>0</v>
      </c>
      <c r="Q35" s="167">
        <f>+IF('O4'!N24&lt;&gt;0,IF((1+OUT_4_Check!$S$4)*SUM('O4'!E24,'O4'!H24,'O4'!K24)&lt;'O4'!N24,1,IF((1-OUT_4_Check!$S$4)*SUM('O4'!E24,'O4'!H24,'O4'!K24)&gt;'O4'!N24,1,0)),IF(SUM('O4'!E24,'O4'!H24,'O4'!K24)&lt;&gt;0,1,0))</f>
        <v>0</v>
      </c>
      <c r="R35" s="168">
        <f>+IF('O4'!O24&lt;&gt;0,IF((1+OUT_4_Check!$S$4)*SUM('O4'!F24,'O4'!I24,'O4'!L24)&lt;'O4'!O24,1,IF((1-OUT_4_Check!$S$4)*SUM('O4'!F24,'O4'!I24,'O4'!L24)&gt;'O4'!O24,1,0)),IF(SUM('O4'!F24,'O4'!I24,'O4'!L24)&lt;&gt;0,1,0))</f>
        <v>0</v>
      </c>
      <c r="S35" s="150"/>
      <c r="T35" s="110"/>
    </row>
    <row r="36" spans="1:19" s="49" customFormat="1" ht="18" customHeight="1">
      <c r="A36" s="66"/>
      <c r="B36" s="60" t="s">
        <v>111</v>
      </c>
      <c r="C36" s="61"/>
      <c r="D36" s="137"/>
      <c r="E36" s="82"/>
      <c r="F36" s="82"/>
      <c r="G36" s="146">
        <f>+IF('O3'!J13&lt;&gt;0,IF((1+OUT_4_Check!$S$4)*SUM('O4'!D26:F26)&lt;'O3'!J13,1,IF((1-OUT_4_Check!$S$4)*SUM('O4'!D26:F26)&gt;'O3'!J13,1,0)),IF(SUM('O4'!D26:F26)&lt;&gt;0,1,0))</f>
        <v>0</v>
      </c>
      <c r="H36" s="137"/>
      <c r="I36" s="82"/>
      <c r="J36" s="82"/>
      <c r="K36" s="146">
        <f>+IF('O3'!J20&lt;&gt;0,IF((1+OUT_4_Check!$S$4)*SUM('O4'!G26:I26)&lt;'O3'!J20,1,IF((1-OUT_4_Check!$S$4)*SUM('O4'!G26:I26)&gt;'O3'!J20,1,0)),IF(SUM('O4'!G26:I26)&lt;&gt;0,1,0))</f>
        <v>0</v>
      </c>
      <c r="L36" s="137"/>
      <c r="M36" s="82"/>
      <c r="N36" s="82"/>
      <c r="O36" s="148">
        <f>+IF('O3'!J26&lt;&gt;0,IF((1+OUT_4_Check!$S$4)*SUM('O4'!J26:L26)&lt;'O3'!J26,1,IF((1-OUT_4_Check!$S$4)*SUM('O4'!J26:L26)&gt;'O3'!J26,1,0)),IF(SUM('O4'!J26:L26)&lt;&gt;0,1,0))</f>
        <v>0</v>
      </c>
      <c r="P36" s="166">
        <f>+IF('O4'!M26&lt;&gt;0,IF((1+OUT_4_Check!$S$4)*SUM('O4'!D26,'O4'!G26,'O4'!J26)&lt;'O4'!M26,1,IF((1-OUT_4_Check!$S$4)*SUM('O4'!D26,'O4'!G26,'O4'!J26)&gt;'O4'!M26,1,0)),IF(SUM('O4'!D26,'O4'!G26,'O4'!J26)&lt;&gt;0,1,0))</f>
        <v>0</v>
      </c>
      <c r="Q36" s="167">
        <f>+IF('O4'!N27&lt;&gt;0,IF((1+OUT_4_Check!$S$4)*SUM('O4'!E27,'O4'!H27,'O4'!K27)&lt;'O4'!N27,1,IF((1-OUT_4_Check!$S$4)*SUM('O4'!E27,'O4'!H27,'O4'!K27)&gt;'O4'!N27,1,0)),IF(SUM('O4'!E27,'O4'!H27,'O4'!K27)&lt;&gt;0,1,0))</f>
        <v>0</v>
      </c>
      <c r="R36" s="168">
        <f>+IF('O4'!O27&lt;&gt;0,IF((1+OUT_4_Check!$S$4)*SUM('O4'!F27,'O4'!I27,'O4'!L27)&lt;'O4'!O27,1,IF((1-OUT_4_Check!$S$4)*SUM('O4'!F27,'O4'!I27,'O4'!L27)&gt;'O4'!O27,1,0)),IF(SUM('O4'!F27,'O4'!I27,'O4'!L27)&lt;&gt;0,1,0))</f>
        <v>0</v>
      </c>
      <c r="S36" s="150"/>
    </row>
    <row r="37" spans="1:19" s="49" customFormat="1" ht="18" customHeight="1" thickBot="1">
      <c r="A37" s="69"/>
      <c r="B37" s="105" t="s">
        <v>14</v>
      </c>
      <c r="C37" s="105"/>
      <c r="D37" s="193">
        <f>+IF('O4'!D27&lt;&gt;"",IF((1+OUT_4_Check!$S$4)*SUM('O4'!D23:D26)&lt;'O4'!D27,1,IF((1-OUT_4_Check!$S$4)*SUM('O4'!D23:D26)&gt;'O4'!D27,1,0)),IF(SUM('O4'!D23:D26)&lt;&gt;0,1,0))</f>
        <v>0</v>
      </c>
      <c r="E37" s="194">
        <f>+IF('O4'!E27&lt;&gt;"",IF((1+OUT_4_Check!$S$4)*SUM('O4'!E23:E26)&lt;'O4'!E27,1,IF((1-OUT_4_Check!$S$4)*SUM('O4'!E23:E26)&gt;'O4'!E27,1,0)),IF(SUM('O4'!E23:E26)&lt;&gt;0,1,0))</f>
        <v>0</v>
      </c>
      <c r="F37" s="194">
        <f>+IF('O4'!F27&lt;&gt;"",IF((1+OUT_4_Check!$S$4)*SUM('O4'!F23:F26)&lt;'O4'!F27,1,IF((1-OUT_4_Check!$S$4)*SUM('O4'!F23:F26)&gt;'O4'!F27,1,0)),IF(SUM('O4'!F23:F26)&lt;&gt;0,1,0))</f>
        <v>0</v>
      </c>
      <c r="G37" s="252">
        <f>+IF('O3'!J14&lt;&gt;0,IF((1+OUT_4_Check!$S$4)*SUM('O4'!D27:F27)&lt;'O3'!J14,1,IF((1-OUT_4_Check!$S$4)*SUM('O4'!D27:F27)&gt;'O3'!J14,1,0)),IF(SUM('O4'!D27:F27)&lt;&gt;0,1,0))</f>
        <v>0</v>
      </c>
      <c r="H37" s="193">
        <f>+IF('O4'!H27&lt;&gt;"",IF((1+OUT_4_Check!$S$4)*SUM('O4'!G23:G26)&lt;'O4'!G27,1,IF((1-OUT_4_Check!$S$4)*SUM('O4'!G23:G26)&gt;'O4'!G27,1,0)),IF(SUM('O4'!G23:G26)&lt;&gt;0,1,0))</f>
        <v>0</v>
      </c>
      <c r="I37" s="195">
        <f>+IF('O4'!I27&lt;&gt;"",IF((1+OUT_4_Check!$S$4)*SUM('O4'!H23:H26)&lt;'O4'!H27,1,IF((1-OUT_4_Check!$S$4)*SUM('O4'!H23:H26)&gt;'O4'!H27,1,0)),IF(SUM('O4'!H23:H26)&lt;&gt;0,1,0))</f>
        <v>0</v>
      </c>
      <c r="J37" s="195">
        <f>+IF('O4'!J27&lt;&gt;"",IF((1+OUT_4_Check!$S$4)*SUM('O4'!I23:I26)&lt;'O4'!I27,1,IF((1-OUT_4_Check!$S$4)*SUM('O4'!I23:I26)&gt;'O4'!I27,1,0)),IF(SUM('O4'!I23:I26)&lt;&gt;0,1,0))</f>
        <v>0</v>
      </c>
      <c r="K37" s="252">
        <f>+IF('O3'!J21&lt;&gt;0,IF((1+OUT_4_Check!$S$4)*SUM('O4'!G27:I27)&lt;'O3'!J21,1,IF((1-OUT_4_Check!$S$4)*SUM('O4'!G27:I27)&gt;'O3'!J21,1,0)),IF(SUM('O4'!G27:I27)&lt;&gt;0,1,0))</f>
        <v>0</v>
      </c>
      <c r="L37" s="194">
        <f>+IF('O4'!J27&lt;&gt;"",IF((1+OUT_4_Check!$S$4)*SUM('O4'!J23:J26)&lt;'O4'!J27,1,IF((1-OUT_4_Check!$S$4)*SUM('O4'!J23:J26)&gt;'O4'!J27,1,0)),IF(SUM('O4'!J23:J26)&lt;&gt;0,1,0))</f>
        <v>0</v>
      </c>
      <c r="M37" s="194">
        <f>+IF('O4'!K27&lt;&gt;"",IF((1+OUT_4_Check!$S$4)*SUM('O4'!K23:K26)&lt;'O4'!K27,1,IF((1-OUT_4_Check!$S$4)*SUM('O4'!K23:K26)&gt;'O4'!K27,1,0)),IF(SUM('O4'!K23:K26)&lt;&gt;0,1,0))</f>
        <v>0</v>
      </c>
      <c r="N37" s="194">
        <f>+IF('O4'!L27&lt;&gt;"",IF((1+OUT_4_Check!$S$4)*SUM('O4'!L23:L26)&lt;'O4'!L27,1,IF((1-OUT_4_Check!$S$4)*SUM('O4'!L23:L26)&gt;'O4'!L27,1,0)),IF(SUM('O4'!L23:L26)&lt;&gt;0,1,0))</f>
        <v>0</v>
      </c>
      <c r="O37" s="253">
        <f>+IF('O3'!J27&lt;&gt;0,IF((1+OUT_4_Check!$S$4)*SUM('O4'!J27:L27)&lt;'O3'!J27,1,IF((1-OUT_4_Check!$S$4)*SUM('O4'!J27:L27)&gt;'O3'!J27,1,0)),IF(SUM('O4'!J27:L27)&lt;&gt;0,1,0))</f>
        <v>0</v>
      </c>
      <c r="P37" s="194">
        <f>+IF('O4'!M27&lt;&gt;"",IF((1+OUT_4_Check!$S$4)*SUM('O4'!M23:M26)&lt;'O4'!M27,1,IF((1-OUT_4_Check!$S$4)*SUM('O4'!M23:M26)&gt;'O4'!M27,1,0)),IF(SUM('O4'!M23:M26)&lt;&gt;0,1,0))</f>
        <v>0</v>
      </c>
      <c r="Q37" s="194">
        <f>+IF('O4'!N27&lt;&gt;"",IF((1+OUT_4_Check!$S$4)*SUM('O4'!N23:N26)&lt;'O4'!N27,1,IF((1-OUT_4_Check!$S$4)*SUM('O4'!N23:N26)&gt;'O4'!N27,1,0)),IF(SUM('O4'!N23:N26)&lt;&gt;0,1,0))</f>
        <v>0</v>
      </c>
      <c r="R37" s="194">
        <f>+IF('O4'!O27&lt;&gt;"",IF((1+OUT_4_Check!$S$4)*SUM('O4'!O23:O26)&lt;'O4'!O27,1,IF((1-OUT_4_Check!$S$4)*SUM('O4'!O23:O26)&gt;'O4'!O27,1,0)),IF(SUM('O4'!O23:O26)&lt;&gt;0,1,0))</f>
        <v>0</v>
      </c>
      <c r="S37" s="252"/>
    </row>
    <row r="38" s="45" customFormat="1" ht="18" customHeight="1"/>
    <row r="39" s="45" customFormat="1" ht="18" customHeight="1"/>
    <row r="40" s="45" customFormat="1" ht="18" customHeight="1"/>
  </sheetData>
  <sheetProtection/>
  <printOptions/>
  <pageMargins left="0.75" right="0.75" top="1" bottom="1" header="0.5" footer="0.5"/>
  <pageSetup fitToHeight="1" fitToWidth="1" horizontalDpi="600" verticalDpi="600" orientation="portrait" paperSize="9" scale="53" r:id="rId1"/>
</worksheet>
</file>

<file path=xl/worksheets/sheet14.xml><?xml version="1.0" encoding="utf-8"?>
<worksheet xmlns="http://schemas.openxmlformats.org/spreadsheetml/2006/main" xmlns:r="http://schemas.openxmlformats.org/officeDocument/2006/relationships">
  <sheetPr codeName="Sheet2">
    <outlinePr summaryBelow="0" summaryRight="0"/>
    <pageSetUpPr fitToPage="1"/>
  </sheetPr>
  <dimension ref="A1:AO81"/>
  <sheetViews>
    <sheetView showGridLines="0" zoomScale="70" zoomScaleNormal="7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
    </sheetView>
  </sheetViews>
  <sheetFormatPr defaultColWidth="0" defaultRowHeight="12" zeroHeight="1"/>
  <cols>
    <col min="1" max="1" width="1.75390625" style="199" customWidth="1"/>
    <col min="2" max="2" width="1.75390625" style="197" customWidth="1"/>
    <col min="3" max="3" width="54.375" style="347" customWidth="1"/>
    <col min="4" max="5" width="17.125" style="197" customWidth="1"/>
    <col min="6" max="9" width="17.125" style="199" customWidth="1"/>
    <col min="10" max="10" width="22.00390625" style="199" customWidth="1"/>
    <col min="11" max="11" width="20.625" style="199" customWidth="1"/>
    <col min="12" max="12" width="1.75390625" style="199" customWidth="1"/>
    <col min="13" max="13" width="9.125" style="199" customWidth="1"/>
    <col min="14" max="14" width="1.75390625" style="199" customWidth="1"/>
    <col min="15" max="16" width="9.125" style="199" customWidth="1"/>
    <col min="17" max="16384" width="0" style="199" hidden="1" customWidth="1"/>
  </cols>
  <sheetData>
    <row r="1" spans="2:11" s="197" customFormat="1" ht="19.5" customHeight="1">
      <c r="B1" s="348" t="s">
        <v>354</v>
      </c>
      <c r="C1" s="342"/>
      <c r="D1" s="196"/>
      <c r="E1" s="196"/>
      <c r="F1" s="196"/>
      <c r="G1" s="196"/>
      <c r="H1" s="196"/>
      <c r="I1" s="196"/>
      <c r="J1" s="196"/>
      <c r="K1" s="639"/>
    </row>
    <row r="2" spans="3:12" s="350" customFormat="1" ht="19.5" customHeight="1">
      <c r="C2" s="735" t="s">
        <v>309</v>
      </c>
      <c r="D2" s="735"/>
      <c r="E2" s="735"/>
      <c r="F2" s="735"/>
      <c r="G2" s="735"/>
      <c r="H2" s="735"/>
      <c r="I2" s="735"/>
      <c r="J2" s="735"/>
      <c r="K2" s="735"/>
      <c r="L2" s="351"/>
    </row>
    <row r="3" spans="3:20" s="350" customFormat="1" ht="19.5" customHeight="1">
      <c r="C3" s="735" t="s">
        <v>137</v>
      </c>
      <c r="D3" s="735"/>
      <c r="E3" s="735"/>
      <c r="F3" s="735"/>
      <c r="G3" s="735"/>
      <c r="H3" s="735"/>
      <c r="I3" s="735"/>
      <c r="J3" s="735"/>
      <c r="K3" s="735"/>
      <c r="L3" s="351"/>
      <c r="M3" s="349"/>
      <c r="N3" s="349"/>
      <c r="O3" s="349"/>
      <c r="P3" s="349"/>
      <c r="Q3" s="349"/>
      <c r="R3" s="349"/>
      <c r="S3" s="349"/>
      <c r="T3" s="349"/>
    </row>
    <row r="4" spans="3:12" s="350" customFormat="1" ht="19.5" customHeight="1">
      <c r="C4" s="735" t="s">
        <v>360</v>
      </c>
      <c r="D4" s="735"/>
      <c r="E4" s="735"/>
      <c r="F4" s="735"/>
      <c r="G4" s="735"/>
      <c r="H4" s="735"/>
      <c r="I4" s="735"/>
      <c r="J4" s="735"/>
      <c r="K4" s="735"/>
      <c r="L4" s="351"/>
    </row>
    <row r="5" spans="3:12" s="350" customFormat="1" ht="19.5" customHeight="1">
      <c r="C5" s="754" t="s">
        <v>6</v>
      </c>
      <c r="D5" s="754"/>
      <c r="E5" s="754"/>
      <c r="F5" s="754"/>
      <c r="G5" s="754"/>
      <c r="H5" s="754"/>
      <c r="I5" s="754"/>
      <c r="J5" s="754"/>
      <c r="K5" s="754"/>
      <c r="L5" s="352"/>
    </row>
    <row r="6" spans="2:11" s="197" customFormat="1" ht="39.75" customHeight="1">
      <c r="B6" s="242"/>
      <c r="C6" s="343"/>
      <c r="D6" s="198"/>
      <c r="J6" s="198"/>
      <c r="K6" s="198"/>
    </row>
    <row r="7" spans="2:12" s="197" customFormat="1" ht="26.25" customHeight="1">
      <c r="B7" s="786" t="s">
        <v>7</v>
      </c>
      <c r="C7" s="787"/>
      <c r="D7" s="420"/>
      <c r="E7" s="421"/>
      <c r="F7" s="421"/>
      <c r="G7" s="414" t="s">
        <v>307</v>
      </c>
      <c r="H7" s="415"/>
      <c r="I7" s="416"/>
      <c r="J7" s="765" t="s">
        <v>145</v>
      </c>
      <c r="K7" s="778"/>
      <c r="L7" s="767"/>
    </row>
    <row r="8" spans="2:12" ht="30.75" customHeight="1">
      <c r="B8" s="788"/>
      <c r="C8" s="789"/>
      <c r="D8" s="765" t="s">
        <v>37</v>
      </c>
      <c r="E8" s="767"/>
      <c r="F8" s="765" t="s">
        <v>138</v>
      </c>
      <c r="G8" s="766"/>
      <c r="H8" s="765" t="s">
        <v>146</v>
      </c>
      <c r="I8" s="766"/>
      <c r="J8" s="772" t="s">
        <v>93</v>
      </c>
      <c r="K8" s="772" t="s">
        <v>94</v>
      </c>
      <c r="L8" s="773"/>
    </row>
    <row r="9" spans="2:12" ht="15" customHeight="1">
      <c r="B9" s="788"/>
      <c r="C9" s="789"/>
      <c r="D9" s="768" t="s">
        <v>16</v>
      </c>
      <c r="E9" s="768" t="s">
        <v>15</v>
      </c>
      <c r="F9" s="763" t="s">
        <v>16</v>
      </c>
      <c r="G9" s="763" t="s">
        <v>15</v>
      </c>
      <c r="H9" s="763" t="s">
        <v>16</v>
      </c>
      <c r="I9" s="763" t="s">
        <v>15</v>
      </c>
      <c r="J9" s="774"/>
      <c r="K9" s="774"/>
      <c r="L9" s="775"/>
    </row>
    <row r="10" spans="2:12" ht="15" customHeight="1">
      <c r="B10" s="790"/>
      <c r="C10" s="791"/>
      <c r="D10" s="764"/>
      <c r="E10" s="764"/>
      <c r="F10" s="764"/>
      <c r="G10" s="764"/>
      <c r="H10" s="764"/>
      <c r="I10" s="764"/>
      <c r="J10" s="776"/>
      <c r="K10" s="776"/>
      <c r="L10" s="777"/>
    </row>
    <row r="11" spans="2:13" s="298" customFormat="1" ht="30" customHeight="1">
      <c r="B11" s="297"/>
      <c r="C11" s="344" t="s">
        <v>308</v>
      </c>
      <c r="D11" s="417">
        <f aca="true" t="shared" si="0" ref="D11:K11">+D21+D31</f>
        <v>0</v>
      </c>
      <c r="E11" s="417">
        <f t="shared" si="0"/>
        <v>0</v>
      </c>
      <c r="F11" s="417">
        <f t="shared" si="0"/>
        <v>0</v>
      </c>
      <c r="G11" s="417">
        <f t="shared" si="0"/>
        <v>0</v>
      </c>
      <c r="H11" s="417">
        <f t="shared" si="0"/>
        <v>0</v>
      </c>
      <c r="I11" s="417">
        <f t="shared" si="0"/>
        <v>0</v>
      </c>
      <c r="J11" s="417">
        <f t="shared" si="0"/>
        <v>0</v>
      </c>
      <c r="K11" s="628">
        <f t="shared" si="0"/>
        <v>0</v>
      </c>
      <c r="L11" s="422"/>
      <c r="M11" s="199"/>
    </row>
    <row r="12" spans="2:12" ht="16.5" customHeight="1">
      <c r="B12" s="340"/>
      <c r="C12" s="345" t="s">
        <v>109</v>
      </c>
      <c r="D12" s="417">
        <f aca="true" t="shared" si="1" ref="D12:E20">+D22+D32</f>
        <v>0</v>
      </c>
      <c r="E12" s="417">
        <f t="shared" si="1"/>
        <v>0</v>
      </c>
      <c r="F12" s="417">
        <f aca="true" t="shared" si="2" ref="F12:K12">+F22+F32</f>
        <v>0</v>
      </c>
      <c r="G12" s="417">
        <f t="shared" si="2"/>
        <v>0</v>
      </c>
      <c r="H12" s="417">
        <f t="shared" si="2"/>
        <v>0</v>
      </c>
      <c r="I12" s="417">
        <f t="shared" si="2"/>
        <v>0</v>
      </c>
      <c r="J12" s="417">
        <f t="shared" si="2"/>
        <v>0</v>
      </c>
      <c r="K12" s="418">
        <f t="shared" si="2"/>
        <v>0</v>
      </c>
      <c r="L12" s="423"/>
    </row>
    <row r="13" spans="2:12" s="198" customFormat="1" ht="16.5" customHeight="1">
      <c r="B13" s="340"/>
      <c r="C13" s="345" t="s">
        <v>110</v>
      </c>
      <c r="D13" s="616">
        <f t="shared" si="1"/>
        <v>0</v>
      </c>
      <c r="E13" s="616">
        <f t="shared" si="1"/>
        <v>0</v>
      </c>
      <c r="F13" s="616">
        <f aca="true" t="shared" si="3" ref="F13:K13">+F23+F33</f>
        <v>0</v>
      </c>
      <c r="G13" s="616">
        <f t="shared" si="3"/>
        <v>0</v>
      </c>
      <c r="H13" s="616">
        <f t="shared" si="3"/>
        <v>0</v>
      </c>
      <c r="I13" s="616">
        <f t="shared" si="3"/>
        <v>0</v>
      </c>
      <c r="J13" s="616">
        <f t="shared" si="3"/>
        <v>0</v>
      </c>
      <c r="K13" s="617">
        <f t="shared" si="3"/>
        <v>0</v>
      </c>
      <c r="L13" s="618"/>
    </row>
    <row r="14" spans="2:12" ht="16.5" customHeight="1">
      <c r="B14" s="340"/>
      <c r="C14" s="346" t="s">
        <v>364</v>
      </c>
      <c r="D14" s="417">
        <f t="shared" si="1"/>
        <v>0</v>
      </c>
      <c r="E14" s="417">
        <f t="shared" si="1"/>
        <v>0</v>
      </c>
      <c r="F14" s="417">
        <f aca="true" t="shared" si="4" ref="F14:K14">+F24+F34</f>
        <v>0</v>
      </c>
      <c r="G14" s="417">
        <f t="shared" si="4"/>
        <v>0</v>
      </c>
      <c r="H14" s="417">
        <f t="shared" si="4"/>
        <v>0</v>
      </c>
      <c r="I14" s="417">
        <f t="shared" si="4"/>
        <v>0</v>
      </c>
      <c r="J14" s="417">
        <f t="shared" si="4"/>
        <v>0</v>
      </c>
      <c r="K14" s="418">
        <f t="shared" si="4"/>
        <v>0</v>
      </c>
      <c r="L14" s="423"/>
    </row>
    <row r="15" spans="1:12" ht="16.5" customHeight="1">
      <c r="A15" s="677"/>
      <c r="B15" s="678"/>
      <c r="C15" s="346" t="s">
        <v>303</v>
      </c>
      <c r="D15" s="417">
        <f t="shared" si="1"/>
        <v>0</v>
      </c>
      <c r="E15" s="417">
        <f t="shared" si="1"/>
        <v>0</v>
      </c>
      <c r="F15" s="417">
        <f aca="true" t="shared" si="5" ref="F15:K15">+F25+F35</f>
        <v>0</v>
      </c>
      <c r="G15" s="417">
        <f t="shared" si="5"/>
        <v>0</v>
      </c>
      <c r="H15" s="417">
        <f t="shared" si="5"/>
        <v>0</v>
      </c>
      <c r="I15" s="417">
        <f t="shared" si="5"/>
        <v>0</v>
      </c>
      <c r="J15" s="417">
        <f t="shared" si="5"/>
        <v>0</v>
      </c>
      <c r="K15" s="418">
        <f t="shared" si="5"/>
        <v>0</v>
      </c>
      <c r="L15" s="423"/>
    </row>
    <row r="16" spans="1:12" ht="16.5" customHeight="1">
      <c r="A16" s="677"/>
      <c r="B16" s="678"/>
      <c r="C16" s="679" t="s">
        <v>366</v>
      </c>
      <c r="D16" s="417">
        <f t="shared" si="1"/>
        <v>0</v>
      </c>
      <c r="E16" s="417">
        <f t="shared" si="1"/>
        <v>0</v>
      </c>
      <c r="F16" s="417">
        <f aca="true" t="shared" si="6" ref="F16:K16">+F26+F36</f>
        <v>0</v>
      </c>
      <c r="G16" s="417">
        <f t="shared" si="6"/>
        <v>0</v>
      </c>
      <c r="H16" s="417">
        <f t="shared" si="6"/>
        <v>0</v>
      </c>
      <c r="I16" s="417">
        <f t="shared" si="6"/>
        <v>0</v>
      </c>
      <c r="J16" s="417">
        <f t="shared" si="6"/>
        <v>0</v>
      </c>
      <c r="K16" s="418">
        <f t="shared" si="6"/>
        <v>0</v>
      </c>
      <c r="L16" s="423"/>
    </row>
    <row r="17" spans="1:12" ht="16.5" customHeight="1">
      <c r="A17" s="677"/>
      <c r="B17" s="678"/>
      <c r="C17" s="346" t="s">
        <v>304</v>
      </c>
      <c r="D17" s="417">
        <f t="shared" si="1"/>
        <v>0</v>
      </c>
      <c r="E17" s="417">
        <f t="shared" si="1"/>
        <v>0</v>
      </c>
      <c r="F17" s="417">
        <f aca="true" t="shared" si="7" ref="F17:K17">+F27+F37</f>
        <v>0</v>
      </c>
      <c r="G17" s="417">
        <f t="shared" si="7"/>
        <v>0</v>
      </c>
      <c r="H17" s="417">
        <f t="shared" si="7"/>
        <v>0</v>
      </c>
      <c r="I17" s="417">
        <f t="shared" si="7"/>
        <v>0</v>
      </c>
      <c r="J17" s="417">
        <f t="shared" si="7"/>
        <v>0</v>
      </c>
      <c r="K17" s="418">
        <f t="shared" si="7"/>
        <v>0</v>
      </c>
      <c r="L17" s="423"/>
    </row>
    <row r="18" spans="1:12" ht="16.5" customHeight="1">
      <c r="A18" s="677"/>
      <c r="B18" s="678"/>
      <c r="C18" s="346" t="s">
        <v>305</v>
      </c>
      <c r="D18" s="417">
        <f t="shared" si="1"/>
        <v>0</v>
      </c>
      <c r="E18" s="417">
        <f t="shared" si="1"/>
        <v>0</v>
      </c>
      <c r="F18" s="417">
        <f aca="true" t="shared" si="8" ref="F18:K18">+F28+F38</f>
        <v>0</v>
      </c>
      <c r="G18" s="417">
        <f t="shared" si="8"/>
        <v>0</v>
      </c>
      <c r="H18" s="417">
        <f t="shared" si="8"/>
        <v>0</v>
      </c>
      <c r="I18" s="417">
        <f t="shared" si="8"/>
        <v>0</v>
      </c>
      <c r="J18" s="417">
        <f t="shared" si="8"/>
        <v>0</v>
      </c>
      <c r="K18" s="418">
        <f t="shared" si="8"/>
        <v>0</v>
      </c>
      <c r="L18" s="423"/>
    </row>
    <row r="19" spans="1:12" ht="16.5" customHeight="1">
      <c r="A19" s="677"/>
      <c r="B19" s="678"/>
      <c r="C19" s="346" t="s">
        <v>306</v>
      </c>
      <c r="D19" s="417">
        <f t="shared" si="1"/>
        <v>0</v>
      </c>
      <c r="E19" s="417">
        <f t="shared" si="1"/>
        <v>0</v>
      </c>
      <c r="F19" s="417">
        <f aca="true" t="shared" si="9" ref="F19:K19">+F29+F39</f>
        <v>0</v>
      </c>
      <c r="G19" s="417">
        <f t="shared" si="9"/>
        <v>0</v>
      </c>
      <c r="H19" s="417">
        <f t="shared" si="9"/>
        <v>0</v>
      </c>
      <c r="I19" s="417">
        <f t="shared" si="9"/>
        <v>0</v>
      </c>
      <c r="J19" s="417">
        <f t="shared" si="9"/>
        <v>0</v>
      </c>
      <c r="K19" s="418">
        <f t="shared" si="9"/>
        <v>0</v>
      </c>
      <c r="L19" s="423"/>
    </row>
    <row r="20" spans="1:12" ht="16.5" customHeight="1">
      <c r="A20" s="677"/>
      <c r="B20" s="678"/>
      <c r="C20" s="680" t="s">
        <v>111</v>
      </c>
      <c r="D20" s="417">
        <f t="shared" si="1"/>
        <v>0</v>
      </c>
      <c r="E20" s="417">
        <f t="shared" si="1"/>
        <v>0</v>
      </c>
      <c r="F20" s="417">
        <f aca="true" t="shared" si="10" ref="F20:K20">+F30+F40</f>
        <v>0</v>
      </c>
      <c r="G20" s="417">
        <f t="shared" si="10"/>
        <v>0</v>
      </c>
      <c r="H20" s="417">
        <f t="shared" si="10"/>
        <v>0</v>
      </c>
      <c r="I20" s="417">
        <f t="shared" si="10"/>
        <v>0</v>
      </c>
      <c r="J20" s="417">
        <f t="shared" si="10"/>
        <v>0</v>
      </c>
      <c r="K20" s="418">
        <f t="shared" si="10"/>
        <v>0</v>
      </c>
      <c r="L20" s="423"/>
    </row>
    <row r="21" spans="1:12" s="298" customFormat="1" ht="30" customHeight="1">
      <c r="A21" s="681"/>
      <c r="B21" s="682"/>
      <c r="C21" s="683" t="s">
        <v>139</v>
      </c>
      <c r="D21" s="396">
        <f>+F21+H21</f>
        <v>0</v>
      </c>
      <c r="E21" s="396">
        <f>+G21+I21</f>
        <v>0</v>
      </c>
      <c r="F21" s="417">
        <f aca="true" t="shared" si="11" ref="F21:K21">+SUM(F22,F23,F30)</f>
        <v>0</v>
      </c>
      <c r="G21" s="417">
        <f t="shared" si="11"/>
        <v>0</v>
      </c>
      <c r="H21" s="417">
        <f t="shared" si="11"/>
        <v>0</v>
      </c>
      <c r="I21" s="417">
        <f t="shared" si="11"/>
        <v>0</v>
      </c>
      <c r="J21" s="417">
        <f t="shared" si="11"/>
        <v>0</v>
      </c>
      <c r="K21" s="418">
        <f t="shared" si="11"/>
        <v>0</v>
      </c>
      <c r="L21" s="424"/>
    </row>
    <row r="22" spans="1:12" ht="18" customHeight="1">
      <c r="A22" s="677"/>
      <c r="B22" s="684"/>
      <c r="C22" s="680" t="s">
        <v>109</v>
      </c>
      <c r="D22" s="392">
        <f aca="true" t="shared" si="12" ref="D22:E30">+F22+H22</f>
        <v>0</v>
      </c>
      <c r="E22" s="392">
        <f t="shared" si="12"/>
        <v>0</v>
      </c>
      <c r="F22" s="417"/>
      <c r="G22" s="417"/>
      <c r="H22" s="417"/>
      <c r="I22" s="417"/>
      <c r="J22" s="417"/>
      <c r="K22" s="418"/>
      <c r="L22" s="423"/>
    </row>
    <row r="23" spans="1:12" s="198" customFormat="1" ht="18" customHeight="1">
      <c r="A23" s="685"/>
      <c r="B23" s="686"/>
      <c r="C23" s="680" t="s">
        <v>110</v>
      </c>
      <c r="D23" s="392">
        <f t="shared" si="12"/>
        <v>0</v>
      </c>
      <c r="E23" s="392">
        <f t="shared" si="12"/>
        <v>0</v>
      </c>
      <c r="F23" s="616">
        <f aca="true" t="shared" si="13" ref="F23:K23">SUM(F24:F29)</f>
        <v>0</v>
      </c>
      <c r="G23" s="616">
        <f t="shared" si="13"/>
        <v>0</v>
      </c>
      <c r="H23" s="616">
        <f t="shared" si="13"/>
        <v>0</v>
      </c>
      <c r="I23" s="616">
        <f t="shared" si="13"/>
        <v>0</v>
      </c>
      <c r="J23" s="616">
        <f t="shared" si="13"/>
        <v>0</v>
      </c>
      <c r="K23" s="617">
        <f t="shared" si="13"/>
        <v>0</v>
      </c>
      <c r="L23" s="618"/>
    </row>
    <row r="24" spans="1:12" ht="18" customHeight="1">
      <c r="A24" s="677"/>
      <c r="B24" s="686"/>
      <c r="C24" s="346" t="s">
        <v>364</v>
      </c>
      <c r="D24" s="392">
        <f t="shared" si="12"/>
        <v>0</v>
      </c>
      <c r="E24" s="392">
        <f t="shared" si="12"/>
        <v>0</v>
      </c>
      <c r="F24" s="417"/>
      <c r="G24" s="417"/>
      <c r="H24" s="417"/>
      <c r="I24" s="417"/>
      <c r="J24" s="417"/>
      <c r="K24" s="418"/>
      <c r="L24" s="423"/>
    </row>
    <row r="25" spans="1:12" ht="18" customHeight="1">
      <c r="A25" s="677"/>
      <c r="B25" s="686"/>
      <c r="C25" s="346" t="s">
        <v>303</v>
      </c>
      <c r="D25" s="392">
        <f t="shared" si="12"/>
        <v>0</v>
      </c>
      <c r="E25" s="392">
        <f t="shared" si="12"/>
        <v>0</v>
      </c>
      <c r="F25" s="417"/>
      <c r="G25" s="417"/>
      <c r="H25" s="417"/>
      <c r="I25" s="417"/>
      <c r="J25" s="417"/>
      <c r="K25" s="418"/>
      <c r="L25" s="423"/>
    </row>
    <row r="26" spans="1:12" ht="18" customHeight="1">
      <c r="A26" s="677"/>
      <c r="B26" s="686"/>
      <c r="C26" s="679" t="s">
        <v>366</v>
      </c>
      <c r="D26" s="392">
        <f t="shared" si="12"/>
        <v>0</v>
      </c>
      <c r="E26" s="392">
        <f t="shared" si="12"/>
        <v>0</v>
      </c>
      <c r="F26" s="417"/>
      <c r="G26" s="417"/>
      <c r="H26" s="417"/>
      <c r="I26" s="417"/>
      <c r="J26" s="417"/>
      <c r="K26" s="418"/>
      <c r="L26" s="423"/>
    </row>
    <row r="27" spans="1:12" ht="18" customHeight="1">
      <c r="A27" s="677"/>
      <c r="B27" s="686"/>
      <c r="C27" s="346" t="s">
        <v>304</v>
      </c>
      <c r="D27" s="392">
        <f t="shared" si="12"/>
        <v>0</v>
      </c>
      <c r="E27" s="392">
        <f t="shared" si="12"/>
        <v>0</v>
      </c>
      <c r="F27" s="417"/>
      <c r="G27" s="417"/>
      <c r="H27" s="417"/>
      <c r="I27" s="417"/>
      <c r="J27" s="417"/>
      <c r="K27" s="418"/>
      <c r="L27" s="423"/>
    </row>
    <row r="28" spans="1:12" ht="18" customHeight="1">
      <c r="A28" s="677"/>
      <c r="B28" s="686"/>
      <c r="C28" s="346" t="s">
        <v>305</v>
      </c>
      <c r="D28" s="392">
        <f t="shared" si="12"/>
        <v>0</v>
      </c>
      <c r="E28" s="392">
        <f t="shared" si="12"/>
        <v>0</v>
      </c>
      <c r="F28" s="417"/>
      <c r="G28" s="417"/>
      <c r="H28" s="417"/>
      <c r="I28" s="417"/>
      <c r="J28" s="417"/>
      <c r="K28" s="418"/>
      <c r="L28" s="423"/>
    </row>
    <row r="29" spans="1:12" ht="18" customHeight="1">
      <c r="A29" s="677"/>
      <c r="B29" s="686"/>
      <c r="C29" s="346" t="s">
        <v>306</v>
      </c>
      <c r="D29" s="392">
        <f t="shared" si="12"/>
        <v>0</v>
      </c>
      <c r="E29" s="392">
        <f t="shared" si="12"/>
        <v>0</v>
      </c>
      <c r="F29" s="417"/>
      <c r="G29" s="417"/>
      <c r="H29" s="417"/>
      <c r="I29" s="417"/>
      <c r="J29" s="417"/>
      <c r="K29" s="418"/>
      <c r="L29" s="423"/>
    </row>
    <row r="30" spans="1:12" ht="18" customHeight="1">
      <c r="A30" s="677"/>
      <c r="B30" s="687"/>
      <c r="C30" s="680" t="s">
        <v>111</v>
      </c>
      <c r="D30" s="392">
        <f t="shared" si="12"/>
        <v>0</v>
      </c>
      <c r="E30" s="392">
        <f t="shared" si="12"/>
        <v>0</v>
      </c>
      <c r="F30" s="417"/>
      <c r="G30" s="417"/>
      <c r="H30" s="417"/>
      <c r="I30" s="417"/>
      <c r="J30" s="417"/>
      <c r="K30" s="418"/>
      <c r="L30" s="423"/>
    </row>
    <row r="31" spans="1:12" s="298" customFormat="1" ht="30" customHeight="1">
      <c r="A31" s="681"/>
      <c r="B31" s="682"/>
      <c r="C31" s="683" t="s">
        <v>140</v>
      </c>
      <c r="D31" s="396">
        <f>+F31+H31</f>
        <v>0</v>
      </c>
      <c r="E31" s="396">
        <f>+G31+I31</f>
        <v>0</v>
      </c>
      <c r="F31" s="417">
        <f aca="true" t="shared" si="14" ref="F31:K31">+SUM(F32,F33,F40)</f>
        <v>0</v>
      </c>
      <c r="G31" s="417">
        <f t="shared" si="14"/>
        <v>0</v>
      </c>
      <c r="H31" s="417">
        <f t="shared" si="14"/>
        <v>0</v>
      </c>
      <c r="I31" s="417">
        <f t="shared" si="14"/>
        <v>0</v>
      </c>
      <c r="J31" s="417">
        <f t="shared" si="14"/>
        <v>0</v>
      </c>
      <c r="K31" s="418">
        <f t="shared" si="14"/>
        <v>0</v>
      </c>
      <c r="L31" s="424"/>
    </row>
    <row r="32" spans="1:12" ht="18" customHeight="1">
      <c r="A32" s="677"/>
      <c r="B32" s="684"/>
      <c r="C32" s="680" t="s">
        <v>109</v>
      </c>
      <c r="D32" s="392">
        <f aca="true" t="shared" si="15" ref="D32:D40">+F32+H32</f>
        <v>0</v>
      </c>
      <c r="E32" s="392">
        <f aca="true" t="shared" si="16" ref="E32:E40">+G32+I32</f>
        <v>0</v>
      </c>
      <c r="F32" s="417"/>
      <c r="G32" s="417"/>
      <c r="H32" s="417"/>
      <c r="I32" s="417"/>
      <c r="J32" s="417"/>
      <c r="K32" s="418"/>
      <c r="L32" s="423"/>
    </row>
    <row r="33" spans="1:12" s="198" customFormat="1" ht="18" customHeight="1">
      <c r="A33" s="685"/>
      <c r="B33" s="686"/>
      <c r="C33" s="680" t="s">
        <v>110</v>
      </c>
      <c r="D33" s="392">
        <f t="shared" si="15"/>
        <v>0</v>
      </c>
      <c r="E33" s="392">
        <f t="shared" si="16"/>
        <v>0</v>
      </c>
      <c r="F33" s="616">
        <f aca="true" t="shared" si="17" ref="F33:K33">SUM(F34:F39)</f>
        <v>0</v>
      </c>
      <c r="G33" s="616">
        <f t="shared" si="17"/>
        <v>0</v>
      </c>
      <c r="H33" s="616">
        <f t="shared" si="17"/>
        <v>0</v>
      </c>
      <c r="I33" s="616">
        <f t="shared" si="17"/>
        <v>0</v>
      </c>
      <c r="J33" s="616">
        <f t="shared" si="17"/>
        <v>0</v>
      </c>
      <c r="K33" s="617">
        <f t="shared" si="17"/>
        <v>0</v>
      </c>
      <c r="L33" s="618"/>
    </row>
    <row r="34" spans="1:12" ht="18" customHeight="1">
      <c r="A34" s="677"/>
      <c r="B34" s="686"/>
      <c r="C34" s="346" t="s">
        <v>364</v>
      </c>
      <c r="D34" s="392">
        <f t="shared" si="15"/>
        <v>0</v>
      </c>
      <c r="E34" s="392">
        <f t="shared" si="16"/>
        <v>0</v>
      </c>
      <c r="F34" s="417"/>
      <c r="G34" s="417"/>
      <c r="H34" s="417"/>
      <c r="I34" s="417"/>
      <c r="J34" s="417"/>
      <c r="K34" s="418"/>
      <c r="L34" s="423"/>
    </row>
    <row r="35" spans="1:12" ht="18" customHeight="1">
      <c r="A35" s="677"/>
      <c r="B35" s="686"/>
      <c r="C35" s="346" t="s">
        <v>303</v>
      </c>
      <c r="D35" s="392">
        <f t="shared" si="15"/>
        <v>0</v>
      </c>
      <c r="E35" s="392">
        <f t="shared" si="16"/>
        <v>0</v>
      </c>
      <c r="F35" s="417"/>
      <c r="G35" s="417"/>
      <c r="H35" s="417"/>
      <c r="I35" s="417"/>
      <c r="J35" s="417"/>
      <c r="K35" s="418"/>
      <c r="L35" s="423"/>
    </row>
    <row r="36" spans="1:12" ht="18" customHeight="1">
      <c r="A36" s="677"/>
      <c r="B36" s="686"/>
      <c r="C36" s="679" t="s">
        <v>366</v>
      </c>
      <c r="D36" s="392">
        <f t="shared" si="15"/>
        <v>0</v>
      </c>
      <c r="E36" s="392">
        <f t="shared" si="16"/>
        <v>0</v>
      </c>
      <c r="F36" s="417"/>
      <c r="G36" s="417"/>
      <c r="H36" s="417"/>
      <c r="I36" s="417"/>
      <c r="J36" s="417"/>
      <c r="K36" s="418"/>
      <c r="L36" s="423"/>
    </row>
    <row r="37" spans="1:12" ht="18" customHeight="1">
      <c r="A37" s="677"/>
      <c r="B37" s="686"/>
      <c r="C37" s="346" t="s">
        <v>304</v>
      </c>
      <c r="D37" s="392">
        <f t="shared" si="15"/>
        <v>0</v>
      </c>
      <c r="E37" s="392">
        <f t="shared" si="16"/>
        <v>0</v>
      </c>
      <c r="F37" s="417"/>
      <c r="G37" s="417"/>
      <c r="H37" s="417"/>
      <c r="I37" s="417"/>
      <c r="J37" s="417"/>
      <c r="K37" s="418"/>
      <c r="L37" s="423"/>
    </row>
    <row r="38" spans="1:12" ht="18" customHeight="1">
      <c r="A38" s="677"/>
      <c r="B38" s="686"/>
      <c r="C38" s="346" t="s">
        <v>305</v>
      </c>
      <c r="D38" s="392">
        <f t="shared" si="15"/>
        <v>0</v>
      </c>
      <c r="E38" s="392">
        <f t="shared" si="16"/>
        <v>0</v>
      </c>
      <c r="F38" s="417"/>
      <c r="G38" s="417"/>
      <c r="H38" s="417"/>
      <c r="I38" s="417"/>
      <c r="J38" s="417"/>
      <c r="K38" s="418"/>
      <c r="L38" s="423"/>
    </row>
    <row r="39" spans="1:12" ht="18" customHeight="1">
      <c r="A39" s="677"/>
      <c r="B39" s="686"/>
      <c r="C39" s="346" t="s">
        <v>306</v>
      </c>
      <c r="D39" s="392">
        <f t="shared" si="15"/>
        <v>0</v>
      </c>
      <c r="E39" s="392">
        <f t="shared" si="16"/>
        <v>0</v>
      </c>
      <c r="F39" s="417"/>
      <c r="G39" s="417"/>
      <c r="H39" s="417"/>
      <c r="I39" s="417"/>
      <c r="J39" s="417"/>
      <c r="K39" s="418"/>
      <c r="L39" s="423"/>
    </row>
    <row r="40" spans="1:12" s="353" customFormat="1" ht="30" customHeight="1">
      <c r="A40" s="688"/>
      <c r="B40" s="689"/>
      <c r="C40" s="690" t="s">
        <v>111</v>
      </c>
      <c r="D40" s="392">
        <f t="shared" si="15"/>
        <v>0</v>
      </c>
      <c r="E40" s="392">
        <f t="shared" si="16"/>
        <v>0</v>
      </c>
      <c r="F40" s="419"/>
      <c r="G40" s="419"/>
      <c r="H40" s="419"/>
      <c r="I40" s="419"/>
      <c r="J40" s="419"/>
      <c r="K40" s="615"/>
      <c r="L40" s="425"/>
    </row>
    <row r="41" spans="2:12" s="347" customFormat="1" ht="48" customHeight="1">
      <c r="B41" s="420"/>
      <c r="C41" s="782" t="s">
        <v>365</v>
      </c>
      <c r="D41" s="782"/>
      <c r="E41" s="782"/>
      <c r="F41" s="782"/>
      <c r="G41" s="782"/>
      <c r="H41" s="782"/>
      <c r="I41" s="782"/>
      <c r="J41" s="782"/>
      <c r="K41" s="782"/>
      <c r="L41" s="614"/>
    </row>
    <row r="42" spans="1:19" s="2" customFormat="1" ht="18" customHeight="1">
      <c r="A42" s="579"/>
      <c r="B42" s="8"/>
      <c r="C42" s="366"/>
      <c r="E42" s="12"/>
      <c r="F42" s="12"/>
      <c r="G42" s="12"/>
      <c r="H42" s="12"/>
      <c r="I42" s="12"/>
      <c r="J42" s="12"/>
      <c r="K42" s="12"/>
      <c r="L42" s="12"/>
      <c r="N42" s="536"/>
      <c r="S42" s="536"/>
    </row>
    <row r="43" spans="1:41" s="2" customFormat="1" ht="18" customHeight="1">
      <c r="A43" s="579"/>
      <c r="B43" s="8"/>
      <c r="C43" s="366"/>
      <c r="E43" s="12"/>
      <c r="F43" s="12"/>
      <c r="G43" s="12"/>
      <c r="H43" s="12"/>
      <c r="I43" s="12"/>
      <c r="J43" s="12"/>
      <c r="K43" s="12"/>
      <c r="L43" s="12"/>
      <c r="M43" s="12"/>
      <c r="N43" s="570"/>
      <c r="O43" s="12"/>
      <c r="P43" s="12"/>
      <c r="Q43" s="12"/>
      <c r="R43" s="12"/>
      <c r="S43" s="570"/>
      <c r="T43" s="12"/>
      <c r="U43" s="12"/>
      <c r="V43" s="12"/>
      <c r="W43" s="12"/>
      <c r="X43" s="12"/>
      <c r="Y43" s="12"/>
      <c r="Z43" s="12"/>
      <c r="AA43" s="12"/>
      <c r="AB43" s="12"/>
      <c r="AC43" s="12"/>
      <c r="AD43" s="12"/>
      <c r="AE43" s="12"/>
      <c r="AF43" s="12"/>
      <c r="AG43" s="12"/>
      <c r="AH43" s="12"/>
      <c r="AI43" s="12"/>
      <c r="AJ43" s="12"/>
      <c r="AK43" s="12"/>
      <c r="AL43" s="12"/>
      <c r="AM43" s="12"/>
      <c r="AN43" s="12"/>
      <c r="AO43" s="12"/>
    </row>
    <row r="44" spans="1:41" s="1" customFormat="1" ht="18" customHeight="1">
      <c r="A44" s="479"/>
      <c r="B44" s="14"/>
      <c r="C44" s="366"/>
      <c r="E44" s="474" t="s">
        <v>323</v>
      </c>
      <c r="F44" s="629">
        <f>MAX(D52:O81)</f>
        <v>0</v>
      </c>
      <c r="G44" s="15"/>
      <c r="H44" s="15"/>
      <c r="I44" s="15"/>
      <c r="J44" s="15"/>
      <c r="K44" s="15"/>
      <c r="L44" s="15"/>
      <c r="M44" s="15"/>
      <c r="N44" s="571"/>
      <c r="O44" s="15"/>
      <c r="P44" s="15"/>
      <c r="Q44" s="15"/>
      <c r="R44" s="15"/>
      <c r="S44" s="571"/>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1" customFormat="1" ht="19.5" customHeight="1">
      <c r="A45" s="479"/>
      <c r="B45" s="447" t="s">
        <v>318</v>
      </c>
      <c r="C45" s="451"/>
      <c r="D45" s="449"/>
      <c r="E45" s="476" t="s">
        <v>324</v>
      </c>
      <c r="F45" s="477">
        <f>MIN(D52:O81)</f>
        <v>0</v>
      </c>
      <c r="G45" s="450"/>
      <c r="H45" s="627"/>
      <c r="I45" s="450"/>
      <c r="J45" s="450"/>
      <c r="K45" s="450"/>
      <c r="L45" s="450"/>
      <c r="M45" s="15"/>
      <c r="N45" s="571"/>
      <c r="O45" s="15"/>
      <c r="P45" s="15"/>
      <c r="Q45" s="15"/>
      <c r="R45" s="15"/>
      <c r="S45" s="571"/>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1" customFormat="1" ht="18" customHeight="1">
      <c r="A46" s="479"/>
      <c r="B46" s="14"/>
      <c r="C46" s="366"/>
      <c r="E46" s="15"/>
      <c r="F46" s="15"/>
      <c r="G46" s="15"/>
      <c r="H46" s="15"/>
      <c r="I46" s="15"/>
      <c r="J46" s="15"/>
      <c r="K46" s="15"/>
      <c r="L46" s="15"/>
      <c r="M46" s="15"/>
      <c r="N46" s="571"/>
      <c r="O46" s="15"/>
      <c r="P46" s="15"/>
      <c r="Q46" s="15"/>
      <c r="R46" s="15"/>
      <c r="S46" s="571"/>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1" customFormat="1" ht="18" customHeight="1">
      <c r="A47" s="479"/>
      <c r="B47" s="14"/>
      <c r="C47" s="366"/>
      <c r="E47" s="15"/>
      <c r="F47" s="15"/>
      <c r="G47" s="15"/>
      <c r="H47" s="15"/>
      <c r="I47" s="15"/>
      <c r="J47" s="15"/>
      <c r="K47" s="15"/>
      <c r="L47" s="15"/>
      <c r="M47" s="15"/>
      <c r="N47" s="571"/>
      <c r="O47" s="15"/>
      <c r="P47" s="15"/>
      <c r="Q47" s="15"/>
      <c r="R47" s="15"/>
      <c r="S47" s="571"/>
      <c r="T47" s="15"/>
      <c r="U47" s="15"/>
      <c r="V47" s="15"/>
      <c r="W47" s="15"/>
      <c r="X47" s="15"/>
      <c r="Y47" s="15"/>
      <c r="Z47" s="15"/>
      <c r="AA47" s="15"/>
      <c r="AB47" s="15"/>
      <c r="AC47" s="15"/>
      <c r="AD47" s="15"/>
      <c r="AE47" s="15"/>
      <c r="AF47" s="15"/>
      <c r="AG47" s="15"/>
      <c r="AH47" s="15"/>
      <c r="AI47" s="15"/>
      <c r="AJ47" s="15"/>
      <c r="AK47" s="15"/>
      <c r="AL47" s="15"/>
      <c r="AM47" s="15"/>
      <c r="AN47" s="15"/>
      <c r="AO47" s="15"/>
    </row>
    <row r="48" spans="2:12" s="594" customFormat="1" ht="26.25" customHeight="1">
      <c r="B48" s="757" t="s">
        <v>7</v>
      </c>
      <c r="C48" s="758"/>
      <c r="D48" s="596"/>
      <c r="E48" s="597"/>
      <c r="F48" s="597"/>
      <c r="G48" s="598" t="s">
        <v>307</v>
      </c>
      <c r="H48" s="599"/>
      <c r="I48" s="600"/>
      <c r="J48" s="752" t="s">
        <v>145</v>
      </c>
      <c r="K48" s="755"/>
      <c r="L48" s="619"/>
    </row>
    <row r="49" spans="2:15" s="595" customFormat="1" ht="30.75" customHeight="1">
      <c r="B49" s="759"/>
      <c r="C49" s="760"/>
      <c r="D49" s="752" t="s">
        <v>37</v>
      </c>
      <c r="E49" s="755"/>
      <c r="F49" s="752" t="s">
        <v>138</v>
      </c>
      <c r="G49" s="753"/>
      <c r="H49" s="752" t="s">
        <v>146</v>
      </c>
      <c r="I49" s="753"/>
      <c r="J49" s="779" t="s">
        <v>93</v>
      </c>
      <c r="K49" s="783" t="s">
        <v>94</v>
      </c>
      <c r="L49" s="620"/>
      <c r="M49" s="769" t="s">
        <v>342</v>
      </c>
      <c r="O49" s="769" t="s">
        <v>343</v>
      </c>
    </row>
    <row r="50" spans="2:15" s="595" customFormat="1" ht="15" customHeight="1">
      <c r="B50" s="759"/>
      <c r="C50" s="760"/>
      <c r="D50" s="756" t="s">
        <v>16</v>
      </c>
      <c r="E50" s="756" t="s">
        <v>15</v>
      </c>
      <c r="F50" s="750" t="s">
        <v>16</v>
      </c>
      <c r="G50" s="750" t="s">
        <v>15</v>
      </c>
      <c r="H50" s="750" t="s">
        <v>16</v>
      </c>
      <c r="I50" s="750" t="s">
        <v>15</v>
      </c>
      <c r="J50" s="780"/>
      <c r="K50" s="784"/>
      <c r="L50" s="620"/>
      <c r="M50" s="770"/>
      <c r="O50" s="770"/>
    </row>
    <row r="51" spans="2:15" s="595" customFormat="1" ht="15" customHeight="1">
      <c r="B51" s="761"/>
      <c r="C51" s="762"/>
      <c r="D51" s="751"/>
      <c r="E51" s="751"/>
      <c r="F51" s="751"/>
      <c r="G51" s="751"/>
      <c r="H51" s="751"/>
      <c r="I51" s="751"/>
      <c r="J51" s="781"/>
      <c r="K51" s="785"/>
      <c r="L51" s="620"/>
      <c r="M51" s="771"/>
      <c r="O51" s="771"/>
    </row>
    <row r="52" spans="2:15" ht="18" customHeight="1">
      <c r="B52" s="608"/>
      <c r="C52" s="609" t="s">
        <v>308</v>
      </c>
      <c r="D52" s="537">
        <f>+D11-SUM(D21,D31)</f>
        <v>0</v>
      </c>
      <c r="E52" s="537">
        <f aca="true" t="shared" si="18" ref="E52:K52">+E11-SUM(E21,E31)</f>
        <v>0</v>
      </c>
      <c r="F52" s="537">
        <f t="shared" si="18"/>
        <v>0</v>
      </c>
      <c r="G52" s="537">
        <f t="shared" si="18"/>
        <v>0</v>
      </c>
      <c r="H52" s="537">
        <f t="shared" si="18"/>
        <v>0</v>
      </c>
      <c r="I52" s="537">
        <f t="shared" si="18"/>
        <v>0</v>
      </c>
      <c r="J52" s="537">
        <f t="shared" si="18"/>
        <v>0</v>
      </c>
      <c r="K52" s="537">
        <f t="shared" si="18"/>
        <v>0</v>
      </c>
      <c r="L52" s="621"/>
      <c r="M52" s="537">
        <f>IF(SUM(J11:K11)&lt;SUM(D11:E11),0,SUM(D11:E11)-SUM(J11:K11))</f>
        <v>0</v>
      </c>
      <c r="O52" s="537">
        <f>+IF(AND(SUM('O3'!M29)&gt;0,SUM('O5'!D11:E11)=0),111,IF(SUM('O5'!D11:E11)&gt;SUM('O3'!M29),111,0))</f>
        <v>0</v>
      </c>
    </row>
    <row r="53" spans="2:15" ht="18" customHeight="1">
      <c r="B53" s="601"/>
      <c r="C53" s="610" t="s">
        <v>109</v>
      </c>
      <c r="D53" s="472">
        <f aca="true" t="shared" si="19" ref="D53:K61">+D12-SUM(D22,D32)</f>
        <v>0</v>
      </c>
      <c r="E53" s="472">
        <f t="shared" si="19"/>
        <v>0</v>
      </c>
      <c r="F53" s="472">
        <f t="shared" si="19"/>
        <v>0</v>
      </c>
      <c r="G53" s="472">
        <f t="shared" si="19"/>
        <v>0</v>
      </c>
      <c r="H53" s="472">
        <f t="shared" si="19"/>
        <v>0</v>
      </c>
      <c r="I53" s="472">
        <f t="shared" si="19"/>
        <v>0</v>
      </c>
      <c r="J53" s="472">
        <f t="shared" si="19"/>
        <v>0</v>
      </c>
      <c r="K53" s="472">
        <f t="shared" si="19"/>
        <v>0</v>
      </c>
      <c r="L53" s="621"/>
      <c r="M53" s="472">
        <f aca="true" t="shared" si="20" ref="M53:M81">IF(SUM(J12:K12)&lt;SUM(D12:E12),0,SUM(D12:E12)-SUM(J12:K12))</f>
        <v>0</v>
      </c>
      <c r="O53" s="472">
        <f>+IF(AND(SUM('O3'!M31)&gt;0,SUM('O5'!J11)=0),111,IF(SUM('O5'!J11)&gt;SUM('O3'!M31),111,0))</f>
        <v>0</v>
      </c>
    </row>
    <row r="54" spans="2:15" ht="18" customHeight="1">
      <c r="B54" s="601"/>
      <c r="C54" s="610" t="s">
        <v>110</v>
      </c>
      <c r="D54" s="472">
        <f t="shared" si="19"/>
        <v>0</v>
      </c>
      <c r="E54" s="472">
        <f t="shared" si="19"/>
        <v>0</v>
      </c>
      <c r="F54" s="472">
        <f t="shared" si="19"/>
        <v>0</v>
      </c>
      <c r="G54" s="472">
        <f t="shared" si="19"/>
        <v>0</v>
      </c>
      <c r="H54" s="472">
        <f t="shared" si="19"/>
        <v>0</v>
      </c>
      <c r="I54" s="472">
        <f t="shared" si="19"/>
        <v>0</v>
      </c>
      <c r="J54" s="472">
        <f t="shared" si="19"/>
        <v>0</v>
      </c>
      <c r="K54" s="472">
        <f t="shared" si="19"/>
        <v>0</v>
      </c>
      <c r="L54" s="621"/>
      <c r="M54" s="472">
        <f t="shared" si="20"/>
        <v>0</v>
      </c>
      <c r="O54" s="472">
        <f>+IF(AND(SUM('O3'!M32)&gt;0,SUM('O5'!K11)=0),111,IF(SUM('O5'!K11)&gt;SUM('O3'!M32),111,0))</f>
        <v>0</v>
      </c>
    </row>
    <row r="55" spans="2:15" ht="18" customHeight="1">
      <c r="B55" s="601"/>
      <c r="C55" s="603" t="s">
        <v>337</v>
      </c>
      <c r="D55" s="472">
        <f t="shared" si="19"/>
        <v>0</v>
      </c>
      <c r="E55" s="472">
        <f t="shared" si="19"/>
        <v>0</v>
      </c>
      <c r="F55" s="472">
        <f t="shared" si="19"/>
        <v>0</v>
      </c>
      <c r="G55" s="472">
        <f t="shared" si="19"/>
        <v>0</v>
      </c>
      <c r="H55" s="472">
        <f t="shared" si="19"/>
        <v>0</v>
      </c>
      <c r="I55" s="472">
        <f t="shared" si="19"/>
        <v>0</v>
      </c>
      <c r="J55" s="472">
        <f t="shared" si="19"/>
        <v>0</v>
      </c>
      <c r="K55" s="472">
        <f t="shared" si="19"/>
        <v>0</v>
      </c>
      <c r="L55" s="621"/>
      <c r="M55" s="472">
        <f t="shared" si="20"/>
        <v>0</v>
      </c>
      <c r="O55" s="622"/>
    </row>
    <row r="56" spans="2:15" ht="18" customHeight="1">
      <c r="B56" s="601"/>
      <c r="C56" s="603" t="s">
        <v>303</v>
      </c>
      <c r="D56" s="472">
        <f t="shared" si="19"/>
        <v>0</v>
      </c>
      <c r="E56" s="472">
        <f t="shared" si="19"/>
        <v>0</v>
      </c>
      <c r="F56" s="472">
        <f t="shared" si="19"/>
        <v>0</v>
      </c>
      <c r="G56" s="472">
        <f t="shared" si="19"/>
        <v>0</v>
      </c>
      <c r="H56" s="472">
        <f t="shared" si="19"/>
        <v>0</v>
      </c>
      <c r="I56" s="472">
        <f t="shared" si="19"/>
        <v>0</v>
      </c>
      <c r="J56" s="472">
        <f t="shared" si="19"/>
        <v>0</v>
      </c>
      <c r="K56" s="472">
        <f t="shared" si="19"/>
        <v>0</v>
      </c>
      <c r="L56" s="621"/>
      <c r="M56" s="472">
        <f t="shared" si="20"/>
        <v>0</v>
      </c>
      <c r="O56" s="622"/>
    </row>
    <row r="57" spans="2:15" ht="18" customHeight="1">
      <c r="B57" s="601"/>
      <c r="C57" s="604" t="s">
        <v>338</v>
      </c>
      <c r="D57" s="472">
        <f t="shared" si="19"/>
        <v>0</v>
      </c>
      <c r="E57" s="472">
        <f t="shared" si="19"/>
        <v>0</v>
      </c>
      <c r="F57" s="472">
        <f t="shared" si="19"/>
        <v>0</v>
      </c>
      <c r="G57" s="472">
        <f t="shared" si="19"/>
        <v>0</v>
      </c>
      <c r="H57" s="472">
        <f t="shared" si="19"/>
        <v>0</v>
      </c>
      <c r="I57" s="472">
        <f t="shared" si="19"/>
        <v>0</v>
      </c>
      <c r="J57" s="472">
        <f t="shared" si="19"/>
        <v>0</v>
      </c>
      <c r="K57" s="472">
        <f t="shared" si="19"/>
        <v>0</v>
      </c>
      <c r="L57" s="621"/>
      <c r="M57" s="472">
        <f t="shared" si="20"/>
        <v>0</v>
      </c>
      <c r="O57" s="622"/>
    </row>
    <row r="58" spans="2:15" ht="18" customHeight="1">
      <c r="B58" s="601"/>
      <c r="C58" s="603" t="s">
        <v>304</v>
      </c>
      <c r="D58" s="472">
        <f t="shared" si="19"/>
        <v>0</v>
      </c>
      <c r="E58" s="472">
        <f t="shared" si="19"/>
        <v>0</v>
      </c>
      <c r="F58" s="472">
        <f t="shared" si="19"/>
        <v>0</v>
      </c>
      <c r="G58" s="472">
        <f t="shared" si="19"/>
        <v>0</v>
      </c>
      <c r="H58" s="472">
        <f t="shared" si="19"/>
        <v>0</v>
      </c>
      <c r="I58" s="472">
        <f t="shared" si="19"/>
        <v>0</v>
      </c>
      <c r="J58" s="472">
        <f t="shared" si="19"/>
        <v>0</v>
      </c>
      <c r="K58" s="472">
        <f t="shared" si="19"/>
        <v>0</v>
      </c>
      <c r="L58" s="621"/>
      <c r="M58" s="472">
        <f t="shared" si="20"/>
        <v>0</v>
      </c>
      <c r="O58" s="622"/>
    </row>
    <row r="59" spans="2:15" ht="18" customHeight="1">
      <c r="B59" s="601"/>
      <c r="C59" s="603" t="s">
        <v>305</v>
      </c>
      <c r="D59" s="472">
        <f t="shared" si="19"/>
        <v>0</v>
      </c>
      <c r="E59" s="472">
        <f t="shared" si="19"/>
        <v>0</v>
      </c>
      <c r="F59" s="472">
        <f t="shared" si="19"/>
        <v>0</v>
      </c>
      <c r="G59" s="472">
        <f t="shared" si="19"/>
        <v>0</v>
      </c>
      <c r="H59" s="472">
        <f t="shared" si="19"/>
        <v>0</v>
      </c>
      <c r="I59" s="472">
        <f t="shared" si="19"/>
        <v>0</v>
      </c>
      <c r="J59" s="472">
        <f t="shared" si="19"/>
        <v>0</v>
      </c>
      <c r="K59" s="472">
        <f t="shared" si="19"/>
        <v>0</v>
      </c>
      <c r="L59" s="621"/>
      <c r="M59" s="472">
        <f t="shared" si="20"/>
        <v>0</v>
      </c>
      <c r="O59" s="622"/>
    </row>
    <row r="60" spans="2:15" ht="18" customHeight="1">
      <c r="B60" s="601"/>
      <c r="C60" s="603" t="s">
        <v>306</v>
      </c>
      <c r="D60" s="472">
        <f t="shared" si="19"/>
        <v>0</v>
      </c>
      <c r="E60" s="472">
        <f t="shared" si="19"/>
        <v>0</v>
      </c>
      <c r="F60" s="472">
        <f t="shared" si="19"/>
        <v>0</v>
      </c>
      <c r="G60" s="472">
        <f t="shared" si="19"/>
        <v>0</v>
      </c>
      <c r="H60" s="472">
        <f t="shared" si="19"/>
        <v>0</v>
      </c>
      <c r="I60" s="472">
        <f t="shared" si="19"/>
        <v>0</v>
      </c>
      <c r="J60" s="472">
        <f t="shared" si="19"/>
        <v>0</v>
      </c>
      <c r="K60" s="472">
        <f t="shared" si="19"/>
        <v>0</v>
      </c>
      <c r="L60" s="621"/>
      <c r="M60" s="472">
        <f t="shared" si="20"/>
        <v>0</v>
      </c>
      <c r="O60" s="622"/>
    </row>
    <row r="61" spans="2:15" ht="18" customHeight="1">
      <c r="B61" s="601"/>
      <c r="C61" s="610" t="s">
        <v>111</v>
      </c>
      <c r="D61" s="472">
        <f t="shared" si="19"/>
        <v>0</v>
      </c>
      <c r="E61" s="472">
        <f t="shared" si="19"/>
        <v>0</v>
      </c>
      <c r="F61" s="472">
        <f t="shared" si="19"/>
        <v>0</v>
      </c>
      <c r="G61" s="472">
        <f t="shared" si="19"/>
        <v>0</v>
      </c>
      <c r="H61" s="472">
        <f t="shared" si="19"/>
        <v>0</v>
      </c>
      <c r="I61" s="472">
        <f t="shared" si="19"/>
        <v>0</v>
      </c>
      <c r="J61" s="472">
        <f t="shared" si="19"/>
        <v>0</v>
      </c>
      <c r="K61" s="472">
        <f t="shared" si="19"/>
        <v>0</v>
      </c>
      <c r="L61" s="621"/>
      <c r="M61" s="472">
        <f t="shared" si="20"/>
        <v>0</v>
      </c>
      <c r="O61" s="622"/>
    </row>
    <row r="62" spans="2:15" ht="18" customHeight="1">
      <c r="B62" s="602"/>
      <c r="C62" s="611" t="s">
        <v>139</v>
      </c>
      <c r="D62" s="472">
        <f>+D21-SUM(F21,H21)</f>
        <v>0</v>
      </c>
      <c r="E62" s="472">
        <f>+E21-SUM(G21,I21)</f>
        <v>0</v>
      </c>
      <c r="F62" s="472">
        <f aca="true" t="shared" si="21" ref="F62:K62">+F21-SUM(F22,F23,F30)</f>
        <v>0</v>
      </c>
      <c r="G62" s="472">
        <f t="shared" si="21"/>
        <v>0</v>
      </c>
      <c r="H62" s="472">
        <f t="shared" si="21"/>
        <v>0</v>
      </c>
      <c r="I62" s="472">
        <f t="shared" si="21"/>
        <v>0</v>
      </c>
      <c r="J62" s="472">
        <f t="shared" si="21"/>
        <v>0</v>
      </c>
      <c r="K62" s="472">
        <f t="shared" si="21"/>
        <v>0</v>
      </c>
      <c r="L62" s="621"/>
      <c r="M62" s="472">
        <f t="shared" si="20"/>
        <v>0</v>
      </c>
      <c r="O62" s="622"/>
    </row>
    <row r="63" spans="2:15" ht="18" customHeight="1">
      <c r="B63" s="605"/>
      <c r="C63" s="610" t="s">
        <v>109</v>
      </c>
      <c r="D63" s="472">
        <f aca="true" t="shared" si="22" ref="D63:E81">+D22-SUM(F22,H22)</f>
        <v>0</v>
      </c>
      <c r="E63" s="472">
        <f t="shared" si="22"/>
        <v>0</v>
      </c>
      <c r="F63" s="622"/>
      <c r="G63" s="622"/>
      <c r="H63" s="622"/>
      <c r="I63" s="622"/>
      <c r="J63" s="622"/>
      <c r="K63" s="622"/>
      <c r="L63" s="621"/>
      <c r="M63" s="472">
        <f t="shared" si="20"/>
        <v>0</v>
      </c>
      <c r="O63" s="622"/>
    </row>
    <row r="64" spans="2:15" ht="18" customHeight="1">
      <c r="B64" s="606"/>
      <c r="C64" s="610" t="s">
        <v>110</v>
      </c>
      <c r="D64" s="472">
        <f t="shared" si="22"/>
        <v>0</v>
      </c>
      <c r="E64" s="472">
        <f t="shared" si="22"/>
        <v>0</v>
      </c>
      <c r="F64" s="472">
        <f aca="true" t="shared" si="23" ref="F64:K64">+F23-SUM(F24:F29)</f>
        <v>0</v>
      </c>
      <c r="G64" s="472">
        <f t="shared" si="23"/>
        <v>0</v>
      </c>
      <c r="H64" s="472">
        <f t="shared" si="23"/>
        <v>0</v>
      </c>
      <c r="I64" s="472">
        <f t="shared" si="23"/>
        <v>0</v>
      </c>
      <c r="J64" s="472">
        <f t="shared" si="23"/>
        <v>0</v>
      </c>
      <c r="K64" s="472">
        <f t="shared" si="23"/>
        <v>0</v>
      </c>
      <c r="L64" s="621"/>
      <c r="M64" s="472">
        <f t="shared" si="20"/>
        <v>0</v>
      </c>
      <c r="O64" s="622"/>
    </row>
    <row r="65" spans="2:15" ht="18" customHeight="1">
      <c r="B65" s="606"/>
      <c r="C65" s="603" t="s">
        <v>337</v>
      </c>
      <c r="D65" s="472">
        <f t="shared" si="22"/>
        <v>0</v>
      </c>
      <c r="E65" s="472">
        <f t="shared" si="22"/>
        <v>0</v>
      </c>
      <c r="F65" s="622"/>
      <c r="G65" s="622"/>
      <c r="H65" s="622"/>
      <c r="I65" s="622"/>
      <c r="J65" s="622"/>
      <c r="K65" s="622"/>
      <c r="L65" s="621"/>
      <c r="M65" s="472">
        <f t="shared" si="20"/>
        <v>0</v>
      </c>
      <c r="O65" s="622"/>
    </row>
    <row r="66" spans="2:15" ht="18" customHeight="1">
      <c r="B66" s="606"/>
      <c r="C66" s="603" t="s">
        <v>303</v>
      </c>
      <c r="D66" s="472">
        <f t="shared" si="22"/>
        <v>0</v>
      </c>
      <c r="E66" s="472">
        <f t="shared" si="22"/>
        <v>0</v>
      </c>
      <c r="F66" s="622"/>
      <c r="G66" s="622"/>
      <c r="H66" s="622"/>
      <c r="I66" s="622"/>
      <c r="J66" s="622"/>
      <c r="K66" s="622"/>
      <c r="L66" s="621"/>
      <c r="M66" s="472">
        <f t="shared" si="20"/>
        <v>0</v>
      </c>
      <c r="O66" s="622"/>
    </row>
    <row r="67" spans="2:15" ht="16.5">
      <c r="B67" s="606"/>
      <c r="C67" s="604" t="s">
        <v>338</v>
      </c>
      <c r="D67" s="472">
        <f t="shared" si="22"/>
        <v>0</v>
      </c>
      <c r="E67" s="472">
        <f t="shared" si="22"/>
        <v>0</v>
      </c>
      <c r="F67" s="622"/>
      <c r="G67" s="622"/>
      <c r="H67" s="622"/>
      <c r="I67" s="622"/>
      <c r="J67" s="622"/>
      <c r="K67" s="622"/>
      <c r="L67" s="621"/>
      <c r="M67" s="472">
        <f t="shared" si="20"/>
        <v>0</v>
      </c>
      <c r="O67" s="622"/>
    </row>
    <row r="68" spans="2:15" ht="15.75">
      <c r="B68" s="606"/>
      <c r="C68" s="603" t="s">
        <v>304</v>
      </c>
      <c r="D68" s="472">
        <f t="shared" si="22"/>
        <v>0</v>
      </c>
      <c r="E68" s="472">
        <f t="shared" si="22"/>
        <v>0</v>
      </c>
      <c r="F68" s="622"/>
      <c r="G68" s="622"/>
      <c r="H68" s="622"/>
      <c r="I68" s="622"/>
      <c r="J68" s="622"/>
      <c r="K68" s="622"/>
      <c r="L68" s="621"/>
      <c r="M68" s="472">
        <f t="shared" si="20"/>
        <v>0</v>
      </c>
      <c r="O68" s="622"/>
    </row>
    <row r="69" spans="2:15" ht="15.75">
      <c r="B69" s="606"/>
      <c r="C69" s="603" t="s">
        <v>305</v>
      </c>
      <c r="D69" s="472">
        <f t="shared" si="22"/>
        <v>0</v>
      </c>
      <c r="E69" s="472">
        <f t="shared" si="22"/>
        <v>0</v>
      </c>
      <c r="F69" s="622"/>
      <c r="G69" s="622"/>
      <c r="H69" s="622"/>
      <c r="I69" s="622"/>
      <c r="J69" s="622"/>
      <c r="K69" s="622"/>
      <c r="L69" s="621"/>
      <c r="M69" s="472">
        <f t="shared" si="20"/>
        <v>0</v>
      </c>
      <c r="O69" s="622"/>
    </row>
    <row r="70" spans="2:15" ht="15.75">
      <c r="B70" s="606"/>
      <c r="C70" s="603" t="s">
        <v>306</v>
      </c>
      <c r="D70" s="472">
        <f t="shared" si="22"/>
        <v>0</v>
      </c>
      <c r="E70" s="472">
        <f t="shared" si="22"/>
        <v>0</v>
      </c>
      <c r="F70" s="622"/>
      <c r="G70" s="622"/>
      <c r="H70" s="622"/>
      <c r="I70" s="622"/>
      <c r="J70" s="622"/>
      <c r="K70" s="622"/>
      <c r="L70" s="621"/>
      <c r="M70" s="472">
        <f t="shared" si="20"/>
        <v>0</v>
      </c>
      <c r="O70" s="622"/>
    </row>
    <row r="71" spans="2:15" ht="15.75">
      <c r="B71" s="607"/>
      <c r="C71" s="610" t="s">
        <v>111</v>
      </c>
      <c r="D71" s="472">
        <f t="shared" si="22"/>
        <v>0</v>
      </c>
      <c r="E71" s="472">
        <f t="shared" si="22"/>
        <v>0</v>
      </c>
      <c r="F71" s="622"/>
      <c r="G71" s="622"/>
      <c r="H71" s="622"/>
      <c r="I71" s="622"/>
      <c r="J71" s="622"/>
      <c r="K71" s="622"/>
      <c r="L71" s="621"/>
      <c r="M71" s="472">
        <f t="shared" si="20"/>
        <v>0</v>
      </c>
      <c r="O71" s="622"/>
    </row>
    <row r="72" spans="2:15" ht="15.75">
      <c r="B72" s="602"/>
      <c r="C72" s="611" t="s">
        <v>140</v>
      </c>
      <c r="D72" s="472">
        <f t="shared" si="22"/>
        <v>0</v>
      </c>
      <c r="E72" s="472">
        <f t="shared" si="22"/>
        <v>0</v>
      </c>
      <c r="F72" s="472">
        <f aca="true" t="shared" si="24" ref="F72:K72">+F31-SUM(F32,F33,F40)</f>
        <v>0</v>
      </c>
      <c r="G72" s="472">
        <f t="shared" si="24"/>
        <v>0</v>
      </c>
      <c r="H72" s="472">
        <f t="shared" si="24"/>
        <v>0</v>
      </c>
      <c r="I72" s="472">
        <f t="shared" si="24"/>
        <v>0</v>
      </c>
      <c r="J72" s="472">
        <f t="shared" si="24"/>
        <v>0</v>
      </c>
      <c r="K72" s="472">
        <f t="shared" si="24"/>
        <v>0</v>
      </c>
      <c r="L72" s="621"/>
      <c r="M72" s="472">
        <f t="shared" si="20"/>
        <v>0</v>
      </c>
      <c r="O72" s="622"/>
    </row>
    <row r="73" spans="2:15" ht="15.75">
      <c r="B73" s="605"/>
      <c r="C73" s="610" t="s">
        <v>109</v>
      </c>
      <c r="D73" s="472">
        <f t="shared" si="22"/>
        <v>0</v>
      </c>
      <c r="E73" s="472">
        <f t="shared" si="22"/>
        <v>0</v>
      </c>
      <c r="F73" s="622"/>
      <c r="G73" s="622"/>
      <c r="H73" s="622"/>
      <c r="I73" s="622"/>
      <c r="J73" s="622"/>
      <c r="K73" s="622"/>
      <c r="L73" s="621"/>
      <c r="M73" s="472">
        <f t="shared" si="20"/>
        <v>0</v>
      </c>
      <c r="O73" s="622"/>
    </row>
    <row r="74" spans="2:15" ht="15.75">
      <c r="B74" s="606"/>
      <c r="C74" s="610" t="s">
        <v>110</v>
      </c>
      <c r="D74" s="472">
        <f t="shared" si="22"/>
        <v>0</v>
      </c>
      <c r="E74" s="472">
        <f t="shared" si="22"/>
        <v>0</v>
      </c>
      <c r="F74" s="472">
        <f aca="true" t="shared" si="25" ref="F74:K74">+F33-SUM(F34:F39)</f>
        <v>0</v>
      </c>
      <c r="G74" s="472">
        <f t="shared" si="25"/>
        <v>0</v>
      </c>
      <c r="H74" s="472">
        <f t="shared" si="25"/>
        <v>0</v>
      </c>
      <c r="I74" s="472">
        <f t="shared" si="25"/>
        <v>0</v>
      </c>
      <c r="J74" s="472">
        <f t="shared" si="25"/>
        <v>0</v>
      </c>
      <c r="K74" s="472">
        <f t="shared" si="25"/>
        <v>0</v>
      </c>
      <c r="L74" s="621"/>
      <c r="M74" s="472">
        <f t="shared" si="20"/>
        <v>0</v>
      </c>
      <c r="O74" s="622"/>
    </row>
    <row r="75" spans="2:15" ht="16.5">
      <c r="B75" s="606"/>
      <c r="C75" s="603" t="s">
        <v>337</v>
      </c>
      <c r="D75" s="472">
        <f t="shared" si="22"/>
        <v>0</v>
      </c>
      <c r="E75" s="472">
        <f t="shared" si="22"/>
        <v>0</v>
      </c>
      <c r="F75" s="622"/>
      <c r="G75" s="622"/>
      <c r="H75" s="622"/>
      <c r="I75" s="622"/>
      <c r="J75" s="622"/>
      <c r="K75" s="622"/>
      <c r="L75" s="621"/>
      <c r="M75" s="472">
        <f t="shared" si="20"/>
        <v>0</v>
      </c>
      <c r="O75" s="622"/>
    </row>
    <row r="76" spans="2:15" ht="15.75">
      <c r="B76" s="606"/>
      <c r="C76" s="603" t="s">
        <v>303</v>
      </c>
      <c r="D76" s="472">
        <f t="shared" si="22"/>
        <v>0</v>
      </c>
      <c r="E76" s="472">
        <f t="shared" si="22"/>
        <v>0</v>
      </c>
      <c r="F76" s="622"/>
      <c r="G76" s="622"/>
      <c r="H76" s="622"/>
      <c r="I76" s="622"/>
      <c r="J76" s="622"/>
      <c r="K76" s="622"/>
      <c r="L76" s="621"/>
      <c r="M76" s="472">
        <f t="shared" si="20"/>
        <v>0</v>
      </c>
      <c r="O76" s="622"/>
    </row>
    <row r="77" spans="2:15" ht="16.5">
      <c r="B77" s="606"/>
      <c r="C77" s="604" t="s">
        <v>338</v>
      </c>
      <c r="D77" s="472">
        <f t="shared" si="22"/>
        <v>0</v>
      </c>
      <c r="E77" s="472">
        <f t="shared" si="22"/>
        <v>0</v>
      </c>
      <c r="F77" s="622"/>
      <c r="G77" s="622"/>
      <c r="H77" s="622"/>
      <c r="I77" s="622"/>
      <c r="J77" s="622"/>
      <c r="K77" s="622"/>
      <c r="L77" s="621"/>
      <c r="M77" s="472">
        <f t="shared" si="20"/>
        <v>0</v>
      </c>
      <c r="O77" s="622"/>
    </row>
    <row r="78" spans="2:15" ht="15.75">
      <c r="B78" s="606"/>
      <c r="C78" s="603" t="s">
        <v>304</v>
      </c>
      <c r="D78" s="472">
        <f t="shared" si="22"/>
        <v>0</v>
      </c>
      <c r="E78" s="472">
        <f t="shared" si="22"/>
        <v>0</v>
      </c>
      <c r="F78" s="622"/>
      <c r="G78" s="622"/>
      <c r="H78" s="622"/>
      <c r="I78" s="622"/>
      <c r="J78" s="622"/>
      <c r="K78" s="622"/>
      <c r="L78" s="621"/>
      <c r="M78" s="472">
        <f t="shared" si="20"/>
        <v>0</v>
      </c>
      <c r="O78" s="622"/>
    </row>
    <row r="79" spans="2:15" ht="15.75">
      <c r="B79" s="606"/>
      <c r="C79" s="603" t="s">
        <v>305</v>
      </c>
      <c r="D79" s="472">
        <f t="shared" si="22"/>
        <v>0</v>
      </c>
      <c r="E79" s="472">
        <f t="shared" si="22"/>
        <v>0</v>
      </c>
      <c r="F79" s="622"/>
      <c r="G79" s="622"/>
      <c r="H79" s="622"/>
      <c r="I79" s="622"/>
      <c r="J79" s="622"/>
      <c r="K79" s="622"/>
      <c r="L79" s="621"/>
      <c r="M79" s="472">
        <f t="shared" si="20"/>
        <v>0</v>
      </c>
      <c r="O79" s="622"/>
    </row>
    <row r="80" spans="2:15" ht="15.75">
      <c r="B80" s="606"/>
      <c r="C80" s="603" t="s">
        <v>306</v>
      </c>
      <c r="D80" s="472">
        <f t="shared" si="22"/>
        <v>0</v>
      </c>
      <c r="E80" s="472">
        <f t="shared" si="22"/>
        <v>0</v>
      </c>
      <c r="F80" s="622"/>
      <c r="G80" s="622"/>
      <c r="H80" s="622"/>
      <c r="I80" s="622"/>
      <c r="J80" s="622"/>
      <c r="K80" s="622"/>
      <c r="L80" s="621"/>
      <c r="M80" s="472">
        <f t="shared" si="20"/>
        <v>0</v>
      </c>
      <c r="O80" s="622"/>
    </row>
    <row r="81" spans="2:15" ht="15.75">
      <c r="B81" s="612"/>
      <c r="C81" s="613" t="s">
        <v>111</v>
      </c>
      <c r="D81" s="473">
        <f t="shared" si="22"/>
        <v>0</v>
      </c>
      <c r="E81" s="473">
        <f t="shared" si="22"/>
        <v>0</v>
      </c>
      <c r="F81" s="623"/>
      <c r="G81" s="623"/>
      <c r="H81" s="623"/>
      <c r="I81" s="623"/>
      <c r="J81" s="623"/>
      <c r="K81" s="623"/>
      <c r="L81" s="621"/>
      <c r="M81" s="473">
        <f t="shared" si="20"/>
        <v>0</v>
      </c>
      <c r="O81" s="623"/>
    </row>
    <row r="82" ht="14.25"/>
    <row r="83" ht="14.25"/>
    <row r="84" ht="14.25"/>
    <row r="85" ht="14.25"/>
    <row r="86" ht="14.25"/>
    <row r="87" ht="14.25"/>
    <row r="88" ht="14.25"/>
    <row r="89" ht="14.25"/>
    <row r="90" ht="14.25"/>
    <row r="91" ht="14.25"/>
    <row r="92" ht="14.25"/>
    <row r="93" ht="14.25"/>
    <row r="94" ht="14.25"/>
    <row r="95" ht="14.25"/>
    <row r="96" ht="14.25"/>
  </sheetData>
  <sheetProtection formatCells="0" formatColumns="0" formatRows="0"/>
  <mergeCells count="33">
    <mergeCell ref="M49:M51"/>
    <mergeCell ref="O49:O51"/>
    <mergeCell ref="K8:L10"/>
    <mergeCell ref="J7:L7"/>
    <mergeCell ref="J49:J51"/>
    <mergeCell ref="J8:J10"/>
    <mergeCell ref="C41:K41"/>
    <mergeCell ref="J48:K48"/>
    <mergeCell ref="K49:K51"/>
    <mergeCell ref="B7:C10"/>
    <mergeCell ref="H8:I8"/>
    <mergeCell ref="H9:H10"/>
    <mergeCell ref="D8:E8"/>
    <mergeCell ref="F8:G8"/>
    <mergeCell ref="D9:D10"/>
    <mergeCell ref="E9:E10"/>
    <mergeCell ref="F9:F10"/>
    <mergeCell ref="C2:K2"/>
    <mergeCell ref="C3:K3"/>
    <mergeCell ref="C4:K4"/>
    <mergeCell ref="C5:K5"/>
    <mergeCell ref="D49:E49"/>
    <mergeCell ref="D50:D51"/>
    <mergeCell ref="E50:E51"/>
    <mergeCell ref="B48:C51"/>
    <mergeCell ref="G9:G10"/>
    <mergeCell ref="I9:I10"/>
    <mergeCell ref="G50:G51"/>
    <mergeCell ref="H50:H51"/>
    <mergeCell ref="I50:I51"/>
    <mergeCell ref="F49:G49"/>
    <mergeCell ref="H49:I49"/>
    <mergeCell ref="F50:F51"/>
  </mergeCells>
  <conditionalFormatting sqref="D21:E40">
    <cfRule type="expression" priority="1" dxfId="1" stopIfTrue="1">
      <formula>AND(D21&lt;&gt;"",OR(D21&lt;0,NOT(ISNUMBER(D21))))</formula>
    </cfRule>
  </conditionalFormatting>
  <conditionalFormatting sqref="D52:K61 D62:E81 F64:K64 F74:K74 F62:K62 F72:K72 M52:M81 O52:O54">
    <cfRule type="cellIs" priority="2" dxfId="88"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47" r:id="rId1"/>
  <headerFooter alignWithMargins="0">
    <oddFooter>&amp;R2016 Triennial Central Bank Survey</oddFooter>
  </headerFooter>
</worksheet>
</file>

<file path=xl/worksheets/sheet15.xml><?xml version="1.0" encoding="utf-8"?>
<worksheet xmlns="http://schemas.openxmlformats.org/spreadsheetml/2006/main" xmlns:r="http://schemas.openxmlformats.org/officeDocument/2006/relationships">
  <sheetPr codeName="Sheet3">
    <tabColor indexed="43"/>
    <pageSetUpPr fitToPage="1"/>
  </sheetPr>
  <dimension ref="A1:V65"/>
  <sheetViews>
    <sheetView zoomScale="61" zoomScaleNormal="61" zoomScalePageLayoutView="0" workbookViewId="0" topLeftCell="A1">
      <selection activeCell="O19" sqref="O19"/>
    </sheetView>
  </sheetViews>
  <sheetFormatPr defaultColWidth="9.00390625" defaultRowHeight="12"/>
  <cols>
    <col min="1" max="1" width="2.375" style="203" customWidth="1"/>
    <col min="2" max="2" width="5.625" style="233" customWidth="1"/>
    <col min="3" max="3" width="35.125" style="233" customWidth="1"/>
    <col min="4" max="5" width="9.875" style="203" customWidth="1"/>
    <col min="6" max="8" width="9.875" style="216" customWidth="1"/>
    <col min="9" max="9" width="10.375" style="216" customWidth="1"/>
    <col min="10" max="10" width="11.25390625" style="216" customWidth="1"/>
    <col min="11" max="11" width="13.00390625" style="216" customWidth="1"/>
    <col min="12" max="16384" width="9.125" style="216" customWidth="1"/>
  </cols>
  <sheetData>
    <row r="1" spans="1:11" s="203" customFormat="1" ht="27" customHeight="1">
      <c r="A1" s="200" t="s">
        <v>142</v>
      </c>
      <c r="B1" s="201"/>
      <c r="C1" s="201"/>
      <c r="D1" s="202"/>
      <c r="E1" s="202"/>
      <c r="F1" s="202"/>
      <c r="G1" s="202"/>
      <c r="H1" s="202"/>
      <c r="I1" s="202"/>
      <c r="J1" s="202"/>
      <c r="K1" s="202"/>
    </row>
    <row r="2" spans="1:11" s="203" customFormat="1" ht="18.75">
      <c r="A2" s="200"/>
      <c r="B2" s="201"/>
      <c r="C2" s="201"/>
      <c r="D2" s="202"/>
      <c r="F2" s="204" t="s">
        <v>4</v>
      </c>
      <c r="H2" s="202"/>
      <c r="I2" s="202"/>
      <c r="J2" s="202"/>
      <c r="K2" s="202"/>
    </row>
    <row r="3" spans="1:22" s="203" customFormat="1" ht="19.5" thickBot="1">
      <c r="A3" s="202"/>
      <c r="B3" s="202"/>
      <c r="C3" s="202"/>
      <c r="D3" s="202"/>
      <c r="F3" s="204" t="s">
        <v>5</v>
      </c>
      <c r="H3" s="202"/>
      <c r="I3" s="202"/>
      <c r="J3" s="202"/>
      <c r="K3" s="202"/>
      <c r="L3" s="200"/>
      <c r="M3" s="200"/>
      <c r="N3" s="200"/>
      <c r="O3" s="200"/>
      <c r="P3" s="200"/>
      <c r="Q3" s="200"/>
      <c r="R3" s="200"/>
      <c r="S3" s="200"/>
      <c r="T3" s="200"/>
      <c r="U3" s="200"/>
      <c r="V3" s="200"/>
    </row>
    <row r="4" spans="1:22" s="203" customFormat="1" ht="19.5" thickBot="1">
      <c r="A4" s="202"/>
      <c r="B4" s="202"/>
      <c r="C4" s="202"/>
      <c r="D4" s="202"/>
      <c r="E4" s="202"/>
      <c r="F4" s="202"/>
      <c r="H4" s="202"/>
      <c r="I4" s="202"/>
      <c r="J4" s="202"/>
      <c r="K4" s="202"/>
      <c r="L4" s="200"/>
      <c r="M4" s="200"/>
      <c r="N4" s="200"/>
      <c r="O4" s="200"/>
      <c r="P4" s="200"/>
      <c r="Q4" s="77" t="s">
        <v>112</v>
      </c>
      <c r="R4" s="141"/>
      <c r="S4" s="78">
        <v>0.005</v>
      </c>
      <c r="T4" s="200"/>
      <c r="U4" s="200"/>
      <c r="V4" s="200"/>
    </row>
    <row r="5" spans="2:22" s="203" customFormat="1" ht="18.75">
      <c r="B5" s="205"/>
      <c r="C5" s="205"/>
      <c r="D5" s="205"/>
      <c r="F5" s="204" t="s">
        <v>137</v>
      </c>
      <c r="H5" s="205"/>
      <c r="I5" s="205"/>
      <c r="J5" s="205"/>
      <c r="K5" s="205"/>
      <c r="L5" s="200"/>
      <c r="M5" s="200"/>
      <c r="N5" s="200"/>
      <c r="O5" s="200"/>
      <c r="P5" s="200"/>
      <c r="Q5" s="200"/>
      <c r="R5" s="200"/>
      <c r="S5" s="200"/>
      <c r="T5" s="200"/>
      <c r="U5" s="200"/>
      <c r="V5" s="200"/>
    </row>
    <row r="6" spans="2:11" s="203" customFormat="1" ht="18.75">
      <c r="B6" s="205"/>
      <c r="C6" s="205"/>
      <c r="D6" s="205"/>
      <c r="F6" s="204" t="s">
        <v>143</v>
      </c>
      <c r="H6" s="205"/>
      <c r="I6" s="205"/>
      <c r="J6" s="205"/>
      <c r="K6" s="205"/>
    </row>
    <row r="7" spans="3:11" s="203" customFormat="1" ht="18.75" customHeight="1">
      <c r="C7" s="205"/>
      <c r="D7" s="205"/>
      <c r="F7" s="206" t="s">
        <v>6</v>
      </c>
      <c r="H7" s="205"/>
      <c r="I7" s="205"/>
      <c r="J7" s="205"/>
      <c r="K7" s="205"/>
    </row>
    <row r="8" spans="3:11" s="203" customFormat="1" ht="18.75" customHeight="1">
      <c r="C8" s="205"/>
      <c r="D8" s="205"/>
      <c r="F8" s="206"/>
      <c r="H8" s="205"/>
      <c r="I8" s="205"/>
      <c r="J8" s="205"/>
      <c r="K8" s="205"/>
    </row>
    <row r="9" spans="3:11" s="203" customFormat="1" ht="18.75" customHeight="1">
      <c r="C9" s="205"/>
      <c r="D9" s="205"/>
      <c r="F9" s="206"/>
      <c r="H9" s="205"/>
      <c r="I9" s="205"/>
      <c r="J9" s="205"/>
      <c r="K9" s="205"/>
    </row>
    <row r="10" spans="3:11" s="203" customFormat="1" ht="18.75" customHeight="1">
      <c r="C10" s="205"/>
      <c r="D10" s="205"/>
      <c r="F10" s="206"/>
      <c r="H10" s="205"/>
      <c r="I10" s="205"/>
      <c r="J10" s="205"/>
      <c r="K10" s="205"/>
    </row>
    <row r="11" spans="1:11" s="203" customFormat="1" ht="19.5">
      <c r="A11" s="207"/>
      <c r="B11" s="208"/>
      <c r="C11" s="208"/>
      <c r="J11" s="209"/>
      <c r="K11" s="209"/>
    </row>
    <row r="12" spans="1:11" s="203" customFormat="1" ht="39.75" customHeight="1">
      <c r="A12" s="207"/>
      <c r="B12" s="208"/>
      <c r="C12" s="208"/>
      <c r="D12" s="210"/>
      <c r="E12" s="211"/>
      <c r="F12" s="211"/>
      <c r="G12" s="212" t="s">
        <v>144</v>
      </c>
      <c r="H12" s="213"/>
      <c r="I12" s="214"/>
      <c r="J12" s="797" t="s">
        <v>145</v>
      </c>
      <c r="K12" s="798"/>
    </row>
    <row r="13" spans="1:11" ht="42" customHeight="1">
      <c r="A13" s="215"/>
      <c r="B13" s="802" t="s">
        <v>7</v>
      </c>
      <c r="C13" s="803"/>
      <c r="D13" s="797" t="s">
        <v>37</v>
      </c>
      <c r="E13" s="808"/>
      <c r="F13" s="797" t="s">
        <v>138</v>
      </c>
      <c r="G13" s="798"/>
      <c r="H13" s="797" t="s">
        <v>146</v>
      </c>
      <c r="I13" s="798"/>
      <c r="J13" s="794" t="s">
        <v>93</v>
      </c>
      <c r="K13" s="799" t="s">
        <v>94</v>
      </c>
    </row>
    <row r="14" spans="1:11" ht="15">
      <c r="A14" s="217"/>
      <c r="B14" s="804"/>
      <c r="C14" s="805"/>
      <c r="D14" s="809" t="s">
        <v>16</v>
      </c>
      <c r="E14" s="809" t="s">
        <v>15</v>
      </c>
      <c r="F14" s="792" t="s">
        <v>16</v>
      </c>
      <c r="G14" s="792" t="s">
        <v>15</v>
      </c>
      <c r="H14" s="792" t="s">
        <v>16</v>
      </c>
      <c r="I14" s="792" t="s">
        <v>15</v>
      </c>
      <c r="J14" s="795"/>
      <c r="K14" s="800"/>
    </row>
    <row r="15" spans="1:11" ht="15">
      <c r="A15" s="218"/>
      <c r="B15" s="806"/>
      <c r="C15" s="807"/>
      <c r="D15" s="793"/>
      <c r="E15" s="793"/>
      <c r="F15" s="793"/>
      <c r="G15" s="793"/>
      <c r="H15" s="793"/>
      <c r="I15" s="793"/>
      <c r="J15" s="796"/>
      <c r="K15" s="801"/>
    </row>
    <row r="16" spans="1:11" ht="18" customHeight="1">
      <c r="A16" s="219"/>
      <c r="B16" s="220" t="s">
        <v>139</v>
      </c>
      <c r="C16" s="221"/>
      <c r="D16" s="222"/>
      <c r="E16" s="222"/>
      <c r="F16" s="222"/>
      <c r="G16" s="222"/>
      <c r="H16" s="222"/>
      <c r="I16" s="222"/>
      <c r="J16" s="222"/>
      <c r="K16" s="222"/>
    </row>
    <row r="17" spans="1:11" ht="18" customHeight="1">
      <c r="A17" s="223"/>
      <c r="B17" s="60" t="s">
        <v>109</v>
      </c>
      <c r="C17" s="221"/>
      <c r="D17" s="241">
        <f>+IF('O5'!D22&lt;&gt;"",IF((1+CDS_Check!$S$4)*SUM('O5'!F22,'O5'!H22)&lt;'O5'!D22,1,IF((1-CDS_Check!$S$4)*SUM('O5'!F22,'O5'!H22)&gt;'O5'!D22,1,0)),IF(SUM('O5'!F22,'O5'!H22)&lt;&gt;0,1,0))</f>
        <v>0</v>
      </c>
      <c r="E17" s="241">
        <f>+IF('O5'!E22&lt;&gt;"",IF((1+CDS_Check!$S$4)*SUM('O5'!G22,'O5'!I22)&lt;'O5'!E22,1,IF((1-CDS_Check!$S$4)*SUM('O5'!G22,'O5'!I22)&gt;'O5'!E22,1,0)),IF(SUM('O5'!G22,'O5'!I22)&lt;&gt;0,1,0))</f>
        <v>0</v>
      </c>
      <c r="F17" s="240"/>
      <c r="G17" s="240"/>
      <c r="H17" s="240"/>
      <c r="I17" s="240"/>
      <c r="J17" s="224"/>
      <c r="K17" s="224"/>
    </row>
    <row r="18" spans="1:11" ht="18" customHeight="1">
      <c r="A18" s="225"/>
      <c r="B18" s="60" t="s">
        <v>110</v>
      </c>
      <c r="C18" s="221"/>
      <c r="D18" s="241">
        <f>+IF('O5'!D23&lt;&gt;"",IF((1+CDS_Check!$S$4)*SUM('O5'!F23,'O5'!H23)&lt;'O5'!D23,1,IF((1-CDS_Check!$S$4)*SUM('O5'!F23,'O5'!H23)&gt;'O5'!D23,1,0)),IF(SUM('O5'!F23,'O5'!H23)&lt;&gt;0,1,0))</f>
        <v>0</v>
      </c>
      <c r="E18" s="241">
        <f>+IF('O5'!E23&lt;&gt;"",IF((1+CDS_Check!$S$4)*SUM('O5'!G23,'O5'!I23)&lt;'O5'!E23,1,IF((1-CDS_Check!$S$4)*SUM('O5'!G23,'O5'!I23)&gt;'O5'!E23,1,0)),IF(SUM('O5'!G23,'O5'!I23)&lt;&gt;0,1,0))</f>
        <v>0</v>
      </c>
      <c r="F18" s="240"/>
      <c r="G18" s="240"/>
      <c r="H18" s="240"/>
      <c r="I18" s="240"/>
      <c r="J18" s="224"/>
      <c r="K18" s="224"/>
    </row>
    <row r="19" spans="1:15" ht="18" customHeight="1">
      <c r="A19" s="226"/>
      <c r="B19" s="60" t="s">
        <v>111</v>
      </c>
      <c r="C19" s="221"/>
      <c r="D19" s="241">
        <f>+IF('O5'!D30&lt;&gt;"",IF((1+CDS_Check!$S$4)*SUM('O5'!F30,'O5'!H30)&lt;'O5'!D30,1,IF((1-CDS_Check!$S$4)*SUM('O5'!F30,'O5'!H30)&gt;'O5'!D30,1,0)),IF(SUM('O5'!F30,'O5'!H30)&lt;&gt;0,1,0))</f>
        <v>0</v>
      </c>
      <c r="E19" s="241">
        <f>+IF('O5'!E30&lt;&gt;"",IF((1+CDS_Check!$S$4)*SUM('O5'!G30,'O5'!I30)&lt;'O5'!E30,1,IF((1-CDS_Check!$S$4)*SUM('O5'!G30,'O5'!I30)&gt;'O5'!E30,1,0)),IF(SUM('O5'!G30,'O5'!I30)&lt;&gt;0,1,0))</f>
        <v>0</v>
      </c>
      <c r="F19" s="240"/>
      <c r="G19" s="240"/>
      <c r="H19" s="240"/>
      <c r="I19" s="240"/>
      <c r="J19" s="224"/>
      <c r="K19" s="224"/>
      <c r="O19" s="239"/>
    </row>
    <row r="20" spans="1:11" ht="18" customHeight="1">
      <c r="A20" s="226"/>
      <c r="B20" s="61" t="s">
        <v>14</v>
      </c>
      <c r="C20" s="221"/>
      <c r="D20" s="186" t="e">
        <f>+IF('O5'!#REF!&lt;&gt;"",IF((1+CDS_Check!$S$4)*SUM('O5'!D22:D30)&lt;'O5'!#REF!,1,IF((1-CDS_Check!$S$4)*SUM('O5'!D22:D30)&gt;'O5'!#REF!,1,0)),IF(SUM('O5'!D22:D30)&lt;&gt;0,1,0))</f>
        <v>#REF!</v>
      </c>
      <c r="E20" s="186" t="e">
        <f>+IF('O5'!#REF!&lt;&gt;"",IF((1+CDS_Check!$S$4)*SUM('O5'!E22:E30)&lt;'O5'!#REF!,1,IF((1-CDS_Check!$S$4)*SUM('O5'!E22:E30)&gt;'O5'!#REF!,1,0)),IF(SUM('O5'!E22:E30)&lt;&gt;0,1,0))</f>
        <v>#REF!</v>
      </c>
      <c r="F20" s="186" t="e">
        <f>+IF('O5'!#REF!&lt;&gt;"",IF((1+CDS_Check!$S$4)*SUM('O5'!F22:F30)&lt;'O5'!#REF!,1,IF((1-CDS_Check!$S$4)*SUM('O5'!F22:F30)&gt;'O5'!#REF!,1,0)),IF(SUM('O5'!F22:F30)&lt;&gt;0,1,0))</f>
        <v>#REF!</v>
      </c>
      <c r="G20" s="186" t="e">
        <f>+IF('O5'!#REF!&lt;&gt;"",IF((1+CDS_Check!$S$4)*SUM('O5'!G22:G30)&lt;'O5'!#REF!,1,IF((1-CDS_Check!$S$4)*SUM('O5'!G22:G30)&gt;'O5'!#REF!,1,0)),IF(SUM('O5'!G22:G30)&lt;&gt;0,1,0))</f>
        <v>#REF!</v>
      </c>
      <c r="H20" s="186" t="e">
        <f>+IF('O5'!#REF!&lt;&gt;"",IF((1+CDS_Check!$S$4)*SUM('O5'!H22:H30)&lt;'O5'!#REF!,1,IF((1-CDS_Check!$S$4)*SUM('O5'!H22:H30)&gt;'O5'!#REF!,1,0)),IF(SUM('O5'!H22:H30)&lt;&gt;0,1,0))</f>
        <v>#REF!</v>
      </c>
      <c r="I20" s="186" t="e">
        <f>+IF('O5'!#REF!&lt;&gt;"",IF((1+CDS_Check!$S$4)*SUM('O5'!I22:I30)&lt;'O5'!#REF!,1,IF((1-CDS_Check!$S$4)*SUM('O5'!I22:I30)&gt;'O5'!#REF!,1,0)),IF(SUM('O5'!I22:I30)&lt;&gt;0,1,0))</f>
        <v>#REF!</v>
      </c>
      <c r="J20" s="186"/>
      <c r="K20" s="186"/>
    </row>
    <row r="21" spans="1:11" ht="18" customHeight="1">
      <c r="A21" s="226"/>
      <c r="B21" s="61"/>
      <c r="C21" s="221"/>
      <c r="D21" s="186"/>
      <c r="E21" s="186"/>
      <c r="F21" s="186"/>
      <c r="G21" s="186"/>
      <c r="H21" s="186"/>
      <c r="I21" s="186"/>
      <c r="J21" s="186"/>
      <c r="K21" s="186"/>
    </row>
    <row r="22" spans="1:11" ht="18" customHeight="1">
      <c r="A22" s="219"/>
      <c r="B22" s="220" t="s">
        <v>140</v>
      </c>
      <c r="C22" s="221"/>
      <c r="D22" s="222"/>
      <c r="E22" s="222"/>
      <c r="F22" s="222"/>
      <c r="G22" s="222"/>
      <c r="H22" s="222"/>
      <c r="I22" s="222"/>
      <c r="J22" s="222"/>
      <c r="K22" s="222"/>
    </row>
    <row r="23" spans="1:11" ht="18" customHeight="1">
      <c r="A23" s="223"/>
      <c r="B23" s="60" t="s">
        <v>109</v>
      </c>
      <c r="C23" s="221"/>
      <c r="D23" s="222"/>
      <c r="E23" s="222"/>
      <c r="F23" s="224"/>
      <c r="G23" s="224"/>
      <c r="H23" s="224"/>
      <c r="I23" s="224"/>
      <c r="J23" s="224"/>
      <c r="K23" s="224"/>
    </row>
    <row r="24" spans="1:11" ht="18" customHeight="1">
      <c r="A24" s="225"/>
      <c r="B24" s="60" t="s">
        <v>110</v>
      </c>
      <c r="C24" s="221"/>
      <c r="D24" s="222"/>
      <c r="E24" s="222"/>
      <c r="F24" s="224"/>
      <c r="G24" s="224"/>
      <c r="H24" s="224"/>
      <c r="I24" s="224"/>
      <c r="J24" s="224"/>
      <c r="K24" s="224"/>
    </row>
    <row r="25" spans="1:11" ht="18" customHeight="1">
      <c r="A25" s="226"/>
      <c r="B25" s="60" t="s">
        <v>111</v>
      </c>
      <c r="C25" s="221"/>
      <c r="D25" s="186"/>
      <c r="E25" s="186"/>
      <c r="F25" s="224"/>
      <c r="G25" s="224"/>
      <c r="H25" s="224"/>
      <c r="I25" s="224"/>
      <c r="J25" s="224"/>
      <c r="K25" s="224"/>
    </row>
    <row r="26" spans="1:11" ht="18" customHeight="1">
      <c r="A26" s="226"/>
      <c r="B26" s="61" t="s">
        <v>14</v>
      </c>
      <c r="C26" s="236"/>
      <c r="D26" s="186" t="e">
        <f>+IF('O5'!#REF!&lt;&gt;"",IF((1+CDS_Check!$S$4)*SUM('O5'!D32:D40)&lt;'O5'!#REF!,1,IF((1-CDS_Check!$S$4)*SUM('O5'!D32:D40)&gt;'O5'!#REF!,1,0)),IF(SUM('O5'!D32:D40)&lt;&gt;0,1,0))</f>
        <v>#REF!</v>
      </c>
      <c r="E26" s="186" t="e">
        <f>+IF('O5'!#REF!&lt;&gt;"",IF((1+CDS_Check!$S$4)*SUM('O5'!E32:E40)&lt;'O5'!#REF!,1,IF((1-CDS_Check!$S$4)*SUM('O5'!E32:E40)&gt;'O5'!#REF!,1,0)),IF(SUM('O5'!E32:E40)&lt;&gt;0,1,0))</f>
        <v>#REF!</v>
      </c>
      <c r="F26" s="224"/>
      <c r="G26" s="224"/>
      <c r="H26" s="224"/>
      <c r="I26" s="224"/>
      <c r="J26" s="186"/>
      <c r="K26" s="186"/>
    </row>
    <row r="27" spans="1:11" ht="18" customHeight="1">
      <c r="A27" s="226"/>
      <c r="B27" s="60"/>
      <c r="C27" s="236"/>
      <c r="D27" s="222"/>
      <c r="E27" s="222"/>
      <c r="F27" s="222"/>
      <c r="G27" s="222"/>
      <c r="H27" s="222"/>
      <c r="I27" s="222"/>
      <c r="J27" s="222"/>
      <c r="K27" s="222"/>
    </row>
    <row r="28" spans="1:11" ht="18" customHeight="1">
      <c r="A28" s="227"/>
      <c r="B28" s="237" t="s">
        <v>147</v>
      </c>
      <c r="C28" s="228"/>
      <c r="D28" s="238" t="e">
        <f>+IF('O5'!#REF!&lt;&gt;"",IF((1+CDS_Check!$S$4)*SUM('O5'!#REF!,'O5'!#REF!)&lt;'O5'!#REF!,1,IF((1-CDS_Check!$S$4)*SUM('O5'!#REF!,'O5'!#REF!)&gt;'O5'!#REF!,1,0)),IF(SUM('O5'!#REF!,'O5'!#REF!)&lt;&gt;0,1,0))</f>
        <v>#REF!</v>
      </c>
      <c r="E28" s="238" t="e">
        <f>+IF('O5'!#REF!&lt;&gt;"",IF((1+CDS_Check!$S$4)*SUM('O5'!#REF!,'O5'!#REF!)&lt;'O5'!#REF!,1,IF((1-CDS_Check!$S$4)*SUM('O5'!#REF!,'O5'!#REF!)&gt;'O5'!#REF!,1,0)),IF(SUM('O5'!#REF!,'O5'!#REF!)&lt;&gt;0,1,0))</f>
        <v>#REF!</v>
      </c>
      <c r="F28" s="229"/>
      <c r="G28" s="229"/>
      <c r="H28" s="229"/>
      <c r="I28" s="229"/>
      <c r="J28" s="238" t="e">
        <f>+IF('O5'!#REF!&lt;&gt;"",IF((1+CDS_Check!$S$4)*SUM('O5'!#REF!,'O5'!#REF!)&lt;'O5'!#REF!,1,IF((1-CDS_Check!$S$4)*SUM('O5'!#REF!,'O5'!#REF!)&gt;'O5'!#REF!,1,0)),IF(SUM('O5'!#REF!,'O5'!#REF!)&lt;&gt;0,1,0))</f>
        <v>#REF!</v>
      </c>
      <c r="K28" s="238" t="e">
        <f>+IF('O5'!#REF!&lt;&gt;"",IF((1+CDS_Check!$S$4)*SUM('O5'!#REF!,'O5'!#REF!)&lt;'O5'!#REF!,1,IF((1-CDS_Check!$S$4)*SUM('O5'!#REF!,'O5'!#REF!)&gt;'O5'!#REF!,1,0)),IF(SUM('O5'!#REF!,'O5'!#REF!)&lt;&gt;0,1,0))</f>
        <v>#REF!</v>
      </c>
    </row>
    <row r="29" spans="1:11" s="203" customFormat="1" ht="18">
      <c r="A29" s="230"/>
      <c r="B29" s="231"/>
      <c r="C29" s="232"/>
      <c r="D29" s="230"/>
      <c r="E29" s="230"/>
      <c r="F29" s="230"/>
      <c r="G29" s="230"/>
      <c r="H29" s="230"/>
      <c r="I29" s="230"/>
      <c r="J29" s="230"/>
      <c r="K29" s="230"/>
    </row>
    <row r="30" spans="4:5" ht="15.75">
      <c r="D30" s="234"/>
      <c r="E30" s="234"/>
    </row>
    <row r="31" spans="4:5" ht="15.75">
      <c r="D31" s="234"/>
      <c r="E31" s="234"/>
    </row>
    <row r="32" spans="4:5" ht="15.75">
      <c r="D32" s="234"/>
      <c r="E32" s="234"/>
    </row>
    <row r="33" spans="4:5" ht="15.75">
      <c r="D33" s="234"/>
      <c r="E33" s="234"/>
    </row>
    <row r="34" spans="4:5" ht="15.75">
      <c r="D34" s="234"/>
      <c r="E34" s="234"/>
    </row>
    <row r="35" spans="4:5" ht="15.75">
      <c r="D35" s="234"/>
      <c r="E35" s="234"/>
    </row>
    <row r="36" spans="4:5" ht="15.75">
      <c r="D36" s="234"/>
      <c r="E36" s="234"/>
    </row>
    <row r="37" spans="4:5" ht="15.75">
      <c r="D37" s="234"/>
      <c r="E37" s="234"/>
    </row>
    <row r="38" spans="4:5" ht="15.75">
      <c r="D38" s="234"/>
      <c r="E38" s="234"/>
    </row>
    <row r="39" spans="4:5" ht="15.75">
      <c r="D39" s="234"/>
      <c r="E39" s="234"/>
    </row>
    <row r="40" spans="4:5" ht="15.75">
      <c r="D40" s="234"/>
      <c r="E40" s="234"/>
    </row>
    <row r="41" spans="4:5" ht="15.75">
      <c r="D41" s="234"/>
      <c r="E41" s="234"/>
    </row>
    <row r="42" spans="4:5" ht="15.75">
      <c r="D42" s="234"/>
      <c r="E42" s="234"/>
    </row>
    <row r="43" spans="4:5" ht="15.75">
      <c r="D43" s="234"/>
      <c r="E43" s="234"/>
    </row>
    <row r="44" spans="4:5" ht="15.75">
      <c r="D44" s="234"/>
      <c r="E44" s="234"/>
    </row>
    <row r="45" spans="4:5" ht="15.75">
      <c r="D45" s="234"/>
      <c r="E45" s="234"/>
    </row>
    <row r="46" spans="4:5" ht="15.75">
      <c r="D46" s="234"/>
      <c r="E46" s="234"/>
    </row>
    <row r="47" spans="4:5" ht="15.75">
      <c r="D47" s="234"/>
      <c r="E47" s="234"/>
    </row>
    <row r="48" spans="4:5" ht="15.75">
      <c r="D48" s="234"/>
      <c r="E48" s="234"/>
    </row>
    <row r="49" spans="4:5" ht="15.75">
      <c r="D49" s="234"/>
      <c r="E49" s="234"/>
    </row>
    <row r="50" spans="4:5" ht="15.75">
      <c r="D50" s="234"/>
      <c r="E50" s="234"/>
    </row>
    <row r="51" spans="4:5" ht="15.75">
      <c r="D51" s="234"/>
      <c r="E51" s="234"/>
    </row>
    <row r="52" spans="4:5" ht="15.75">
      <c r="D52" s="234"/>
      <c r="E52" s="234"/>
    </row>
    <row r="53" spans="4:5" ht="15.75">
      <c r="D53" s="234"/>
      <c r="E53" s="234"/>
    </row>
    <row r="54" spans="4:5" ht="15.75">
      <c r="D54" s="234"/>
      <c r="E54" s="234"/>
    </row>
    <row r="55" spans="4:5" ht="15.75">
      <c r="D55" s="234"/>
      <c r="E55" s="234"/>
    </row>
    <row r="56" spans="4:5" ht="15.75">
      <c r="D56" s="234"/>
      <c r="E56" s="234"/>
    </row>
    <row r="57" spans="4:5" ht="15.75">
      <c r="D57" s="234"/>
      <c r="E57" s="234"/>
    </row>
    <row r="58" spans="4:5" ht="15.75">
      <c r="D58" s="234"/>
      <c r="E58" s="234"/>
    </row>
    <row r="59" spans="4:5" ht="15.75">
      <c r="D59" s="234"/>
      <c r="E59" s="234"/>
    </row>
    <row r="60" spans="4:5" ht="15.75">
      <c r="D60" s="234"/>
      <c r="E60" s="234"/>
    </row>
    <row r="61" spans="4:5" ht="15.75">
      <c r="D61" s="234"/>
      <c r="E61" s="234"/>
    </row>
    <row r="62" spans="4:5" ht="15.75">
      <c r="D62" s="234"/>
      <c r="E62" s="234"/>
    </row>
    <row r="63" spans="4:5" ht="15.75">
      <c r="D63" s="234"/>
      <c r="E63" s="234"/>
    </row>
    <row r="64" spans="4:5" ht="15.75">
      <c r="D64" s="234"/>
      <c r="E64" s="234"/>
    </row>
    <row r="65" spans="4:5" ht="15.75">
      <c r="D65" s="235"/>
      <c r="E65" s="235"/>
    </row>
  </sheetData>
  <sheetProtection/>
  <mergeCells count="13">
    <mergeCell ref="B13:C15"/>
    <mergeCell ref="D13:E13"/>
    <mergeCell ref="F13:G13"/>
    <mergeCell ref="D14:D15"/>
    <mergeCell ref="E14:E15"/>
    <mergeCell ref="F14:F15"/>
    <mergeCell ref="G14:G15"/>
    <mergeCell ref="H14:H15"/>
    <mergeCell ref="I14:I15"/>
    <mergeCell ref="J13:J15"/>
    <mergeCell ref="J12:K12"/>
    <mergeCell ref="K13:K15"/>
    <mergeCell ref="H13:I13"/>
  </mergeCells>
  <printOptions/>
  <pageMargins left="0.75" right="0.75" top="1" bottom="1" header="0.5" footer="0.5"/>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sheetPr codeName="Sheet14"/>
  <dimension ref="B2:M71"/>
  <sheetViews>
    <sheetView zoomScale="85" zoomScaleNormal="85" zoomScalePageLayoutView="0" workbookViewId="0" topLeftCell="A1">
      <selection activeCell="A1" sqref="A1"/>
    </sheetView>
  </sheetViews>
  <sheetFormatPr defaultColWidth="0" defaultRowHeight="0" customHeight="1" zeroHeight="1"/>
  <cols>
    <col min="1" max="1" width="1.875" style="16" customWidth="1"/>
    <col min="2" max="2" width="25.00390625" style="310" customWidth="1"/>
    <col min="3" max="3" width="1.75390625" style="16" customWidth="1"/>
    <col min="4" max="4" width="14.875" style="16" customWidth="1"/>
    <col min="5" max="6" width="9.125" style="16" customWidth="1"/>
    <col min="7" max="7" width="8.875" style="16" customWidth="1"/>
    <col min="8" max="8" width="9.125" style="16" customWidth="1"/>
    <col min="9" max="9" width="11.25390625" style="16" customWidth="1"/>
    <col min="10" max="10" width="8.75390625" style="16" customWidth="1"/>
    <col min="11" max="11" width="7.75390625" style="16" customWidth="1"/>
    <col min="12" max="12" width="2.875" style="93" customWidth="1"/>
    <col min="13" max="16384" width="9.125" style="16" hidden="1" customWidth="1"/>
  </cols>
  <sheetData>
    <row r="1" ht="12" customHeight="1"/>
    <row r="2" spans="2:13" ht="30" customHeight="1">
      <c r="B2" s="717" t="s">
        <v>274</v>
      </c>
      <c r="C2" s="718"/>
      <c r="D2" s="718"/>
      <c r="E2" s="718"/>
      <c r="F2" s="718"/>
      <c r="G2" s="718"/>
      <c r="H2" s="718"/>
      <c r="I2" s="718"/>
      <c r="J2" s="718"/>
      <c r="K2" s="719"/>
      <c r="M2" s="648"/>
    </row>
    <row r="3" ht="16.5" customHeight="1"/>
    <row r="4" spans="2:13" ht="39" customHeight="1">
      <c r="B4" s="711" t="s">
        <v>362</v>
      </c>
      <c r="C4" s="712"/>
      <c r="D4" s="712"/>
      <c r="E4" s="712"/>
      <c r="F4" s="712"/>
      <c r="G4" s="712"/>
      <c r="H4" s="712"/>
      <c r="I4" s="712"/>
      <c r="J4" s="712"/>
      <c r="K4" s="713"/>
      <c r="M4" s="691"/>
    </row>
    <row r="5" spans="2:11" ht="133.5" customHeight="1">
      <c r="B5" s="714" t="s">
        <v>349</v>
      </c>
      <c r="C5" s="715"/>
      <c r="D5" s="715"/>
      <c r="E5" s="715"/>
      <c r="F5" s="715"/>
      <c r="G5" s="715"/>
      <c r="H5" s="715"/>
      <c r="I5" s="715"/>
      <c r="J5" s="715"/>
      <c r="K5" s="716"/>
    </row>
    <row r="6" spans="2:11" s="93" customFormat="1" ht="8.25" customHeight="1">
      <c r="B6" s="311"/>
      <c r="C6" s="311"/>
      <c r="D6" s="311"/>
      <c r="E6" s="311"/>
      <c r="F6" s="311"/>
      <c r="G6" s="311"/>
      <c r="H6" s="311"/>
      <c r="I6" s="311"/>
      <c r="J6" s="311"/>
      <c r="K6" s="311"/>
    </row>
    <row r="7" ht="9" customHeight="1"/>
    <row r="8" spans="2:11" ht="30.75" customHeight="1" thickBot="1">
      <c r="B8" s="309" t="s">
        <v>131</v>
      </c>
      <c r="C8" s="312"/>
      <c r="D8" s="710" t="s">
        <v>275</v>
      </c>
      <c r="E8" s="710"/>
      <c r="F8" s="710"/>
      <c r="G8" s="710"/>
      <c r="H8" s="710"/>
      <c r="I8" s="710"/>
      <c r="J8" s="710"/>
      <c r="K8" s="710"/>
    </row>
    <row r="9" spans="2:11" ht="16.5" thickTop="1">
      <c r="B9" s="313"/>
      <c r="D9" s="313"/>
      <c r="E9" s="313"/>
      <c r="F9" s="313"/>
      <c r="G9" s="313"/>
      <c r="H9" s="313"/>
      <c r="I9" s="313"/>
      <c r="J9" s="313"/>
      <c r="K9" s="313"/>
    </row>
    <row r="10" spans="2:11" ht="44.25" customHeight="1">
      <c r="B10" s="624" t="s">
        <v>276</v>
      </c>
      <c r="C10" s="335"/>
      <c r="D10" s="720" t="s">
        <v>280</v>
      </c>
      <c r="E10" s="721"/>
      <c r="F10" s="721"/>
      <c r="G10" s="721"/>
      <c r="H10" s="721"/>
      <c r="I10" s="721"/>
      <c r="J10" s="721"/>
      <c r="K10" s="722"/>
    </row>
    <row r="11" spans="2:11" ht="12.75">
      <c r="B11" s="336"/>
      <c r="C11" s="337"/>
      <c r="D11" s="338"/>
      <c r="E11" s="338"/>
      <c r="F11" s="338"/>
      <c r="G11" s="338"/>
      <c r="H11" s="338"/>
      <c r="I11" s="338"/>
      <c r="J11" s="338"/>
      <c r="K11" s="338"/>
    </row>
    <row r="12" spans="2:11" ht="38.25" customHeight="1">
      <c r="B12" s="624" t="s">
        <v>344</v>
      </c>
      <c r="C12" s="337"/>
      <c r="D12" s="720" t="s">
        <v>284</v>
      </c>
      <c r="E12" s="721"/>
      <c r="F12" s="721"/>
      <c r="G12" s="721"/>
      <c r="H12" s="721"/>
      <c r="I12" s="721"/>
      <c r="J12" s="721"/>
      <c r="K12" s="722"/>
    </row>
    <row r="13" spans="2:11" ht="12.75">
      <c r="B13" s="336"/>
      <c r="C13" s="337"/>
      <c r="D13" s="338"/>
      <c r="E13" s="338"/>
      <c r="F13" s="338"/>
      <c r="G13" s="338"/>
      <c r="H13" s="338"/>
      <c r="I13" s="338"/>
      <c r="J13" s="338"/>
      <c r="K13" s="338"/>
    </row>
    <row r="14" spans="2:11" ht="38.25" customHeight="1">
      <c r="B14" s="625" t="s">
        <v>328</v>
      </c>
      <c r="C14" s="337"/>
      <c r="D14" s="338"/>
      <c r="E14" s="338"/>
      <c r="F14" s="338"/>
      <c r="G14" s="338"/>
      <c r="H14" s="338"/>
      <c r="I14" s="338"/>
      <c r="J14" s="338"/>
      <c r="K14" s="338"/>
    </row>
    <row r="15" spans="2:11" ht="24" customHeight="1">
      <c r="B15" s="314" t="s">
        <v>277</v>
      </c>
      <c r="C15" s="337"/>
      <c r="D15" s="338"/>
      <c r="E15" s="338"/>
      <c r="F15" s="338"/>
      <c r="G15" s="338"/>
      <c r="H15" s="338"/>
      <c r="I15" s="338"/>
      <c r="J15" s="338"/>
      <c r="K15" s="338"/>
    </row>
    <row r="16" spans="2:11" ht="66.75" customHeight="1">
      <c r="B16" s="336"/>
      <c r="C16" s="337"/>
      <c r="D16" s="707" t="s">
        <v>281</v>
      </c>
      <c r="E16" s="708"/>
      <c r="F16" s="708"/>
      <c r="G16" s="708"/>
      <c r="H16" s="708"/>
      <c r="I16" s="708"/>
      <c r="J16" s="708"/>
      <c r="K16" s="709"/>
    </row>
    <row r="17" spans="2:11" ht="12.75">
      <c r="B17" s="336"/>
      <c r="C17" s="337"/>
      <c r="D17" s="315"/>
      <c r="E17" s="315"/>
      <c r="F17" s="315"/>
      <c r="G17" s="315"/>
      <c r="H17" s="315"/>
      <c r="I17" s="315"/>
      <c r="J17" s="315"/>
      <c r="K17" s="315"/>
    </row>
    <row r="18" spans="2:11" ht="66.75" customHeight="1">
      <c r="B18" s="336"/>
      <c r="C18" s="337"/>
      <c r="D18" s="707" t="s">
        <v>296</v>
      </c>
      <c r="E18" s="708"/>
      <c r="F18" s="708"/>
      <c r="G18" s="708"/>
      <c r="H18" s="708"/>
      <c r="I18" s="708"/>
      <c r="J18" s="708"/>
      <c r="K18" s="709"/>
    </row>
    <row r="19" spans="2:11" ht="12.75">
      <c r="B19" s="336"/>
      <c r="C19" s="337"/>
      <c r="D19" s="315"/>
      <c r="E19" s="315"/>
      <c r="F19" s="315"/>
      <c r="G19" s="315"/>
      <c r="H19" s="315"/>
      <c r="I19" s="315"/>
      <c r="J19" s="315"/>
      <c r="K19" s="315"/>
    </row>
    <row r="20" spans="2:11" ht="62.25" customHeight="1">
      <c r="B20" s="336"/>
      <c r="C20" s="316"/>
      <c r="D20" s="707" t="s">
        <v>297</v>
      </c>
      <c r="E20" s="708"/>
      <c r="F20" s="708"/>
      <c r="G20" s="708"/>
      <c r="H20" s="708"/>
      <c r="I20" s="708"/>
      <c r="J20" s="708"/>
      <c r="K20" s="709"/>
    </row>
    <row r="21" spans="2:11" ht="16.5" customHeight="1">
      <c r="B21" s="336"/>
      <c r="C21" s="337"/>
      <c r="D21" s="338"/>
      <c r="E21" s="626"/>
      <c r="F21" s="338"/>
      <c r="G21" s="338"/>
      <c r="H21" s="338"/>
      <c r="I21" s="338"/>
      <c r="J21" s="338"/>
      <c r="K21" s="338"/>
    </row>
    <row r="22" spans="2:11" ht="12.75">
      <c r="B22" s="314" t="s">
        <v>278</v>
      </c>
      <c r="C22" s="337"/>
      <c r="D22" s="338"/>
      <c r="E22" s="338"/>
      <c r="F22" s="338"/>
      <c r="G22" s="338"/>
      <c r="H22" s="338"/>
      <c r="I22" s="338"/>
      <c r="J22" s="338"/>
      <c r="K22" s="338"/>
    </row>
    <row r="23" spans="2:11" ht="57.75" customHeight="1">
      <c r="B23" s="336"/>
      <c r="C23" s="337"/>
      <c r="D23" s="707" t="s">
        <v>282</v>
      </c>
      <c r="E23" s="708"/>
      <c r="F23" s="708"/>
      <c r="G23" s="708"/>
      <c r="H23" s="708"/>
      <c r="I23" s="708"/>
      <c r="J23" s="708"/>
      <c r="K23" s="709"/>
    </row>
    <row r="24" spans="2:11" ht="12.75">
      <c r="B24" s="336"/>
      <c r="C24" s="337"/>
      <c r="D24" s="317"/>
      <c r="E24" s="318"/>
      <c r="F24" s="318"/>
      <c r="G24" s="318"/>
      <c r="H24" s="318"/>
      <c r="I24" s="318"/>
      <c r="J24" s="318"/>
      <c r="K24" s="318"/>
    </row>
    <row r="25" spans="2:11" ht="12.75">
      <c r="B25" s="314" t="s">
        <v>34</v>
      </c>
      <c r="C25" s="337"/>
      <c r="D25" s="337"/>
      <c r="E25" s="337"/>
      <c r="F25" s="337"/>
      <c r="G25" s="337"/>
      <c r="H25" s="337"/>
      <c r="I25" s="337"/>
      <c r="J25" s="337"/>
      <c r="K25" s="337"/>
    </row>
    <row r="26" spans="2:11" ht="12.75">
      <c r="B26" s="336"/>
      <c r="C26" s="334"/>
      <c r="D26" s="319"/>
      <c r="E26" s="339"/>
      <c r="F26" s="339"/>
      <c r="G26" s="339"/>
      <c r="H26" s="339"/>
      <c r="I26" s="339"/>
      <c r="J26" s="339"/>
      <c r="K26" s="339"/>
    </row>
    <row r="27" spans="2:11" ht="42" customHeight="1">
      <c r="B27" s="336"/>
      <c r="C27" s="337"/>
      <c r="D27" s="707" t="s">
        <v>298</v>
      </c>
      <c r="E27" s="708"/>
      <c r="F27" s="708"/>
      <c r="G27" s="708"/>
      <c r="H27" s="708"/>
      <c r="I27" s="708"/>
      <c r="J27" s="708"/>
      <c r="K27" s="709"/>
    </row>
    <row r="28" spans="2:11" ht="12.75">
      <c r="B28" s="336"/>
      <c r="C28" s="337"/>
      <c r="D28" s="337"/>
      <c r="E28" s="337"/>
      <c r="F28" s="337"/>
      <c r="G28" s="337"/>
      <c r="H28" s="337"/>
      <c r="I28" s="337"/>
      <c r="J28" s="337"/>
      <c r="K28" s="337"/>
    </row>
    <row r="29" spans="2:11" ht="36" customHeight="1">
      <c r="B29" s="625" t="s">
        <v>329</v>
      </c>
      <c r="C29" s="337"/>
      <c r="D29" s="338"/>
      <c r="E29" s="338"/>
      <c r="F29" s="338"/>
      <c r="G29" s="338"/>
      <c r="H29" s="338"/>
      <c r="I29" s="338"/>
      <c r="J29" s="338"/>
      <c r="K29" s="338"/>
    </row>
    <row r="30" spans="2:11" ht="29.25" customHeight="1">
      <c r="B30" s="314" t="s">
        <v>277</v>
      </c>
      <c r="C30" s="337"/>
      <c r="D30" s="338"/>
      <c r="E30" s="338"/>
      <c r="F30" s="338"/>
      <c r="G30" s="338"/>
      <c r="H30" s="338"/>
      <c r="I30" s="338"/>
      <c r="J30" s="338"/>
      <c r="K30" s="338"/>
    </row>
    <row r="31" spans="2:11" ht="66.75" customHeight="1">
      <c r="B31" s="336"/>
      <c r="C31" s="337"/>
      <c r="D31" s="707" t="s">
        <v>281</v>
      </c>
      <c r="E31" s="708"/>
      <c r="F31" s="708"/>
      <c r="G31" s="708"/>
      <c r="H31" s="708"/>
      <c r="I31" s="708"/>
      <c r="J31" s="708"/>
      <c r="K31" s="709"/>
    </row>
    <row r="32" spans="2:11" ht="12.75">
      <c r="B32" s="336"/>
      <c r="C32" s="337"/>
      <c r="D32" s="315"/>
      <c r="E32" s="315"/>
      <c r="F32" s="315"/>
      <c r="G32" s="315"/>
      <c r="H32" s="315"/>
      <c r="I32" s="315"/>
      <c r="J32" s="315"/>
      <c r="K32" s="315"/>
    </row>
    <row r="33" spans="2:11" ht="66.75" customHeight="1">
      <c r="B33" s="336"/>
      <c r="C33" s="337"/>
      <c r="D33" s="707" t="s">
        <v>299</v>
      </c>
      <c r="E33" s="708"/>
      <c r="F33" s="708"/>
      <c r="G33" s="708"/>
      <c r="H33" s="708"/>
      <c r="I33" s="708"/>
      <c r="J33" s="708"/>
      <c r="K33" s="709"/>
    </row>
    <row r="34" spans="2:11" ht="12.75">
      <c r="B34" s="336"/>
      <c r="C34" s="337"/>
      <c r="D34" s="315"/>
      <c r="E34" s="315"/>
      <c r="F34" s="315"/>
      <c r="G34" s="315"/>
      <c r="H34" s="315"/>
      <c r="I34" s="315"/>
      <c r="J34" s="315"/>
      <c r="K34" s="315"/>
    </row>
    <row r="35" spans="2:11" ht="62.25" customHeight="1">
      <c r="B35" s="336"/>
      <c r="C35" s="316"/>
      <c r="D35" s="707" t="s">
        <v>300</v>
      </c>
      <c r="E35" s="708"/>
      <c r="F35" s="708"/>
      <c r="G35" s="708"/>
      <c r="H35" s="708"/>
      <c r="I35" s="708"/>
      <c r="J35" s="708"/>
      <c r="K35" s="709"/>
    </row>
    <row r="36" spans="2:11" ht="13.5" customHeight="1">
      <c r="B36" s="336"/>
      <c r="C36" s="337"/>
      <c r="D36" s="338"/>
      <c r="E36" s="338"/>
      <c r="F36" s="338"/>
      <c r="G36" s="338"/>
      <c r="H36" s="338"/>
      <c r="I36" s="338"/>
      <c r="J36" s="338"/>
      <c r="K36" s="338"/>
    </row>
    <row r="37" spans="2:11" ht="12.75">
      <c r="B37" s="314" t="s">
        <v>278</v>
      </c>
      <c r="C37" s="337"/>
      <c r="D37" s="338"/>
      <c r="E37" s="338"/>
      <c r="F37" s="338"/>
      <c r="G37" s="338"/>
      <c r="H37" s="338"/>
      <c r="I37" s="338"/>
      <c r="J37" s="338"/>
      <c r="K37" s="338"/>
    </row>
    <row r="38" spans="2:11" ht="57.75" customHeight="1">
      <c r="B38" s="336"/>
      <c r="C38" s="337"/>
      <c r="D38" s="707" t="s">
        <v>293</v>
      </c>
      <c r="E38" s="708"/>
      <c r="F38" s="708"/>
      <c r="G38" s="708"/>
      <c r="H38" s="708"/>
      <c r="I38" s="708"/>
      <c r="J38" s="708"/>
      <c r="K38" s="709"/>
    </row>
    <row r="39" spans="2:11" ht="12.75">
      <c r="B39" s="336"/>
      <c r="C39" s="337"/>
      <c r="D39" s="317"/>
      <c r="E39" s="318"/>
      <c r="F39" s="318"/>
      <c r="G39" s="318"/>
      <c r="H39" s="318"/>
      <c r="I39" s="318"/>
      <c r="J39" s="318"/>
      <c r="K39" s="318"/>
    </row>
    <row r="40" spans="2:11" ht="36.75" customHeight="1">
      <c r="B40" s="625" t="s">
        <v>330</v>
      </c>
      <c r="C40" s="320"/>
      <c r="D40" s="338"/>
      <c r="E40" s="338"/>
      <c r="F40" s="338"/>
      <c r="G40" s="338"/>
      <c r="H40" s="338"/>
      <c r="I40" s="338"/>
      <c r="J40" s="338"/>
      <c r="K40" s="338"/>
    </row>
    <row r="41" spans="2:11" ht="20.25" customHeight="1">
      <c r="B41" s="314" t="s">
        <v>277</v>
      </c>
      <c r="C41" s="337"/>
      <c r="D41" s="338"/>
      <c r="E41" s="338"/>
      <c r="F41" s="338"/>
      <c r="G41" s="338"/>
      <c r="H41" s="338"/>
      <c r="I41" s="338"/>
      <c r="J41" s="338"/>
      <c r="K41" s="338"/>
    </row>
    <row r="42" spans="2:11" ht="66.75" customHeight="1">
      <c r="B42" s="336"/>
      <c r="C42" s="337"/>
      <c r="D42" s="707" t="s">
        <v>294</v>
      </c>
      <c r="E42" s="708"/>
      <c r="F42" s="708"/>
      <c r="G42" s="708"/>
      <c r="H42" s="708"/>
      <c r="I42" s="708"/>
      <c r="J42" s="708"/>
      <c r="K42" s="709"/>
    </row>
    <row r="43" spans="2:11" ht="12.75">
      <c r="B43" s="336"/>
      <c r="C43" s="337"/>
      <c r="D43" s="315"/>
      <c r="E43" s="315"/>
      <c r="F43" s="315"/>
      <c r="G43" s="315"/>
      <c r="H43" s="315"/>
      <c r="I43" s="315"/>
      <c r="J43" s="315"/>
      <c r="K43" s="315"/>
    </row>
    <row r="44" spans="2:11" ht="66.75" customHeight="1">
      <c r="B44" s="336"/>
      <c r="C44" s="337"/>
      <c r="D44" s="707" t="s">
        <v>302</v>
      </c>
      <c r="E44" s="708"/>
      <c r="F44" s="708"/>
      <c r="G44" s="708"/>
      <c r="H44" s="708"/>
      <c r="I44" s="708"/>
      <c r="J44" s="708"/>
      <c r="K44" s="709"/>
    </row>
    <row r="45" spans="2:11" ht="12.75">
      <c r="B45" s="336"/>
      <c r="C45" s="337"/>
      <c r="D45" s="315"/>
      <c r="E45" s="315"/>
      <c r="F45" s="315"/>
      <c r="G45" s="315"/>
      <c r="H45" s="315"/>
      <c r="I45" s="315"/>
      <c r="J45" s="315"/>
      <c r="K45" s="315"/>
    </row>
    <row r="46" spans="2:11" ht="62.25" customHeight="1">
      <c r="B46" s="336"/>
      <c r="C46" s="316"/>
      <c r="D46" s="707" t="s">
        <v>301</v>
      </c>
      <c r="E46" s="708"/>
      <c r="F46" s="708"/>
      <c r="G46" s="708"/>
      <c r="H46" s="708"/>
      <c r="I46" s="708"/>
      <c r="J46" s="708"/>
      <c r="K46" s="709"/>
    </row>
    <row r="47" spans="2:11" ht="3.75" customHeight="1">
      <c r="B47" s="336"/>
      <c r="C47" s="337"/>
      <c r="D47" s="338"/>
      <c r="E47" s="338"/>
      <c r="F47" s="338"/>
      <c r="G47" s="338"/>
      <c r="H47" s="338"/>
      <c r="I47" s="338"/>
      <c r="J47" s="338"/>
      <c r="K47" s="338"/>
    </row>
    <row r="48" spans="2:11" ht="12.75">
      <c r="B48" s="314" t="s">
        <v>278</v>
      </c>
      <c r="C48" s="337"/>
      <c r="D48" s="338"/>
      <c r="E48" s="338"/>
      <c r="F48" s="338"/>
      <c r="G48" s="338"/>
      <c r="H48" s="338"/>
      <c r="I48" s="338"/>
      <c r="J48" s="338"/>
      <c r="K48" s="338"/>
    </row>
    <row r="49" spans="2:11" ht="57.75" customHeight="1">
      <c r="B49" s="336"/>
      <c r="C49" s="337"/>
      <c r="D49" s="707" t="s">
        <v>283</v>
      </c>
      <c r="E49" s="708"/>
      <c r="F49" s="708"/>
      <c r="G49" s="708"/>
      <c r="H49" s="708"/>
      <c r="I49" s="708"/>
      <c r="J49" s="708"/>
      <c r="K49" s="709"/>
    </row>
    <row r="50" spans="2:11" ht="12.75">
      <c r="B50" s="336"/>
      <c r="C50" s="337"/>
      <c r="D50" s="317"/>
      <c r="E50" s="318"/>
      <c r="F50" s="318"/>
      <c r="G50" s="318"/>
      <c r="H50" s="318"/>
      <c r="I50" s="318"/>
      <c r="J50" s="318"/>
      <c r="K50" s="318"/>
    </row>
    <row r="51" spans="2:11" ht="18" customHeight="1">
      <c r="B51" s="336"/>
      <c r="C51" s="337"/>
      <c r="D51" s="315"/>
      <c r="E51" s="315"/>
      <c r="F51" s="315"/>
      <c r="G51" s="315"/>
      <c r="H51" s="315"/>
      <c r="I51" s="315"/>
      <c r="J51" s="315"/>
      <c r="K51" s="315"/>
    </row>
    <row r="52" spans="2:11" ht="42" customHeight="1">
      <c r="B52" s="625" t="s">
        <v>331</v>
      </c>
      <c r="C52" s="337"/>
      <c r="D52" s="337"/>
      <c r="E52" s="337"/>
      <c r="F52" s="337"/>
      <c r="G52" s="337"/>
      <c r="H52" s="337"/>
      <c r="I52" s="337"/>
      <c r="J52" s="337"/>
      <c r="K52" s="337"/>
    </row>
    <row r="53" spans="2:11" ht="32.25" customHeight="1">
      <c r="B53" s="314" t="s">
        <v>277</v>
      </c>
      <c r="C53" s="337"/>
      <c r="D53" s="338"/>
      <c r="E53" s="338"/>
      <c r="F53" s="338"/>
      <c r="G53" s="338"/>
      <c r="H53" s="338"/>
      <c r="I53" s="338"/>
      <c r="J53" s="338"/>
      <c r="K53" s="338"/>
    </row>
    <row r="54" spans="2:11" ht="66.75" customHeight="1">
      <c r="B54" s="336"/>
      <c r="C54" s="337"/>
      <c r="D54" s="707" t="s">
        <v>295</v>
      </c>
      <c r="E54" s="708"/>
      <c r="F54" s="708"/>
      <c r="G54" s="708"/>
      <c r="H54" s="708"/>
      <c r="I54" s="708"/>
      <c r="J54" s="708"/>
      <c r="K54" s="709"/>
    </row>
    <row r="55" spans="2:11" ht="12.75">
      <c r="B55" s="336"/>
      <c r="C55" s="337"/>
      <c r="D55" s="315"/>
      <c r="E55" s="315"/>
      <c r="F55" s="315"/>
      <c r="G55" s="315"/>
      <c r="H55" s="315"/>
      <c r="I55" s="315"/>
      <c r="J55" s="315"/>
      <c r="K55" s="315"/>
    </row>
    <row r="56" spans="2:11" ht="62.25" customHeight="1">
      <c r="B56" s="321" t="s">
        <v>278</v>
      </c>
      <c r="C56" s="316"/>
      <c r="D56" s="707" t="s">
        <v>0</v>
      </c>
      <c r="E56" s="721"/>
      <c r="F56" s="721"/>
      <c r="G56" s="721"/>
      <c r="H56" s="721"/>
      <c r="I56" s="721"/>
      <c r="J56" s="721"/>
      <c r="K56" s="722"/>
    </row>
    <row r="57" spans="2:11" ht="12.75">
      <c r="B57" s="336"/>
      <c r="C57" s="337"/>
      <c r="D57" s="338"/>
      <c r="E57" s="338"/>
      <c r="F57" s="338"/>
      <c r="G57" s="338"/>
      <c r="H57" s="338"/>
      <c r="I57" s="338"/>
      <c r="J57" s="338"/>
      <c r="K57" s="338"/>
    </row>
    <row r="58" spans="2:11" ht="90" customHeight="1">
      <c r="B58" s="321" t="s">
        <v>279</v>
      </c>
      <c r="C58" s="337"/>
      <c r="D58" s="707" t="s">
        <v>339</v>
      </c>
      <c r="E58" s="721"/>
      <c r="F58" s="721"/>
      <c r="G58" s="721"/>
      <c r="H58" s="721"/>
      <c r="I58" s="721"/>
      <c r="J58" s="721"/>
      <c r="K58" s="722"/>
    </row>
    <row r="59" spans="2:11" ht="12.75">
      <c r="B59" s="336"/>
      <c r="C59" s="337"/>
      <c r="D59" s="337"/>
      <c r="E59" s="337"/>
      <c r="F59" s="337"/>
      <c r="G59" s="337"/>
      <c r="H59" s="337"/>
      <c r="I59" s="337"/>
      <c r="J59" s="337"/>
      <c r="K59" s="337"/>
    </row>
    <row r="60" spans="2:11" ht="12.75">
      <c r="B60" s="336"/>
      <c r="C60" s="337"/>
      <c r="D60" s="337"/>
      <c r="E60" s="337"/>
      <c r="F60" s="337"/>
      <c r="G60" s="337"/>
      <c r="H60" s="337"/>
      <c r="I60" s="337"/>
      <c r="J60" s="337"/>
      <c r="K60" s="337"/>
    </row>
    <row r="61" spans="2:11" ht="42" customHeight="1">
      <c r="B61" s="624" t="s">
        <v>332</v>
      </c>
      <c r="C61" s="337"/>
      <c r="D61" s="337"/>
      <c r="E61" s="337"/>
      <c r="F61" s="337"/>
      <c r="G61" s="337"/>
      <c r="H61" s="337"/>
      <c r="I61" s="337"/>
      <c r="J61" s="337"/>
      <c r="K61" s="337"/>
    </row>
    <row r="62" spans="2:11" ht="36.75" customHeight="1">
      <c r="B62" s="314" t="s">
        <v>277</v>
      </c>
      <c r="C62" s="337"/>
      <c r="D62" s="338"/>
      <c r="E62" s="338"/>
      <c r="F62" s="338"/>
      <c r="G62" s="338"/>
      <c r="H62" s="338"/>
      <c r="I62" s="338"/>
      <c r="J62" s="338"/>
      <c r="K62" s="338"/>
    </row>
    <row r="63" spans="2:11" ht="66.75" customHeight="1">
      <c r="B63" s="336"/>
      <c r="C63" s="337"/>
      <c r="D63" s="707" t="s">
        <v>294</v>
      </c>
      <c r="E63" s="708"/>
      <c r="F63" s="708"/>
      <c r="G63" s="708"/>
      <c r="H63" s="708"/>
      <c r="I63" s="708"/>
      <c r="J63" s="708"/>
      <c r="K63" s="709"/>
    </row>
    <row r="64" spans="2:11" ht="12.75">
      <c r="B64" s="336"/>
      <c r="C64" s="337"/>
      <c r="D64" s="315"/>
      <c r="E64" s="315"/>
      <c r="F64" s="315"/>
      <c r="G64" s="315"/>
      <c r="H64" s="315"/>
      <c r="I64" s="315"/>
      <c r="J64" s="315"/>
      <c r="K64" s="315"/>
    </row>
    <row r="65" spans="2:11" ht="66.75" customHeight="1">
      <c r="B65" s="336"/>
      <c r="C65" s="337"/>
      <c r="D65" s="707" t="s">
        <v>1</v>
      </c>
      <c r="E65" s="708"/>
      <c r="F65" s="708"/>
      <c r="G65" s="708"/>
      <c r="H65" s="708"/>
      <c r="I65" s="708"/>
      <c r="J65" s="708"/>
      <c r="K65" s="709"/>
    </row>
    <row r="66" spans="2:11" ht="12.75">
      <c r="B66" s="336"/>
      <c r="C66" s="337"/>
      <c r="D66" s="315"/>
      <c r="E66" s="315"/>
      <c r="F66" s="315"/>
      <c r="G66" s="315"/>
      <c r="H66" s="315"/>
      <c r="I66" s="315"/>
      <c r="J66" s="315"/>
      <c r="K66" s="315"/>
    </row>
    <row r="67" spans="2:11" ht="62.25" customHeight="1">
      <c r="B67" s="321" t="s">
        <v>278</v>
      </c>
      <c r="C67" s="316"/>
      <c r="D67" s="707" t="s">
        <v>2</v>
      </c>
      <c r="E67" s="721"/>
      <c r="F67" s="721"/>
      <c r="G67" s="721"/>
      <c r="H67" s="721"/>
      <c r="I67" s="721"/>
      <c r="J67" s="721"/>
      <c r="K67" s="722"/>
    </row>
    <row r="68" spans="2:11" ht="12.75">
      <c r="B68" s="336"/>
      <c r="C68" s="337"/>
      <c r="D68" s="315"/>
      <c r="E68" s="315"/>
      <c r="F68" s="315"/>
      <c r="G68" s="315"/>
      <c r="H68" s="315"/>
      <c r="I68" s="315"/>
      <c r="J68" s="315"/>
      <c r="K68" s="315"/>
    </row>
    <row r="69" spans="2:11" ht="62.25" customHeight="1">
      <c r="B69" s="321"/>
      <c r="C69" s="316"/>
      <c r="D69" s="723" t="s">
        <v>340</v>
      </c>
      <c r="E69" s="721"/>
      <c r="F69" s="721"/>
      <c r="G69" s="721"/>
      <c r="H69" s="721"/>
      <c r="I69" s="721"/>
      <c r="J69" s="721"/>
      <c r="K69" s="722"/>
    </row>
    <row r="70" spans="2:11" ht="12.75">
      <c r="B70" s="336"/>
      <c r="C70" s="337"/>
      <c r="D70" s="337"/>
      <c r="E70" s="337"/>
      <c r="F70" s="337"/>
      <c r="G70" s="337"/>
      <c r="H70" s="337"/>
      <c r="I70" s="337"/>
      <c r="J70" s="337"/>
      <c r="K70" s="337"/>
    </row>
    <row r="71" spans="2:11" ht="90" customHeight="1">
      <c r="B71" s="321" t="s">
        <v>279</v>
      </c>
      <c r="C71" s="337"/>
      <c r="D71" s="723" t="s">
        <v>341</v>
      </c>
      <c r="E71" s="721"/>
      <c r="F71" s="721"/>
      <c r="G71" s="721"/>
      <c r="H71" s="721"/>
      <c r="I71" s="721"/>
      <c r="J71" s="721"/>
      <c r="K71" s="722"/>
    </row>
    <row r="72" ht="12.75" customHeight="1"/>
    <row r="73" ht="12.75" customHeight="1"/>
    <row r="74" ht="12.75" customHeight="1"/>
    <row r="75" ht="12.75" customHeight="1"/>
    <row r="76" ht="12.75" customHeight="1"/>
    <row r="77" ht="12.75" customHeight="1"/>
    <row r="78" ht="12.75" customHeight="1"/>
    <row r="79" ht="12.75" customHeight="1"/>
    <row r="80" ht="12.75" customHeight="1"/>
  </sheetData>
  <sheetProtection/>
  <mergeCells count="27">
    <mergeCell ref="D54:K54"/>
    <mergeCell ref="D56:K56"/>
    <mergeCell ref="D71:K71"/>
    <mergeCell ref="D58:K58"/>
    <mergeCell ref="D63:K63"/>
    <mergeCell ref="D65:K65"/>
    <mergeCell ref="D67:K67"/>
    <mergeCell ref="D69:K69"/>
    <mergeCell ref="B2:K2"/>
    <mergeCell ref="D46:K46"/>
    <mergeCell ref="D38:K38"/>
    <mergeCell ref="D44:K44"/>
    <mergeCell ref="D49:K49"/>
    <mergeCell ref="D42:K42"/>
    <mergeCell ref="D10:K10"/>
    <mergeCell ref="D16:K16"/>
    <mergeCell ref="D18:K18"/>
    <mergeCell ref="D12:K12"/>
    <mergeCell ref="D35:K35"/>
    <mergeCell ref="D31:K31"/>
    <mergeCell ref="D33:K33"/>
    <mergeCell ref="D8:K8"/>
    <mergeCell ref="B4:K4"/>
    <mergeCell ref="B5:K5"/>
    <mergeCell ref="D20:K20"/>
    <mergeCell ref="D23:K23"/>
    <mergeCell ref="D27:K27"/>
  </mergeCells>
  <printOptions/>
  <pageMargins left="0.2755905511811024" right="0.5511811023622047" top="0.4330708661417323" bottom="0.4330708661417323" header="0.2755905511811024" footer="0.2362204724409449"/>
  <pageSetup horizontalDpi="600" verticalDpi="600" orientation="portrait" paperSize="8" scale="95" r:id="rId1"/>
  <headerFooter alignWithMargins="0">
    <oddFooter>&amp;R2016 Triennial Central Bank Survey</oddFooter>
  </headerFooter>
</worksheet>
</file>

<file path=xl/worksheets/sheet3.xml><?xml version="1.0" encoding="utf-8"?>
<worksheet xmlns="http://schemas.openxmlformats.org/spreadsheetml/2006/main" xmlns:r="http://schemas.openxmlformats.org/officeDocument/2006/relationships">
  <sheetPr codeName="Sheet35"/>
  <dimension ref="A1:E9"/>
  <sheetViews>
    <sheetView showGridLines="0" zoomScalePageLayoutView="0" workbookViewId="0" topLeftCell="A1">
      <selection activeCell="A1" sqref="A1"/>
    </sheetView>
  </sheetViews>
  <sheetFormatPr defaultColWidth="0" defaultRowHeight="12" zeroHeight="1"/>
  <cols>
    <col min="1" max="1" width="2.125" style="482" customWidth="1"/>
    <col min="2" max="2" width="6.875" style="482" customWidth="1"/>
    <col min="3" max="3" width="24.25390625" style="482" customWidth="1"/>
    <col min="4" max="4" width="16.75390625" style="487" customWidth="1"/>
    <col min="5" max="5" width="9.125" style="482" customWidth="1"/>
    <col min="6" max="16384" width="0" style="478" hidden="1" customWidth="1"/>
  </cols>
  <sheetData>
    <row r="1" spans="1:4" s="482" customFormat="1" ht="12">
      <c r="A1" s="480"/>
      <c r="B1" s="480"/>
      <c r="C1" s="480"/>
      <c r="D1" s="481"/>
    </row>
    <row r="2" spans="1:4" s="482" customFormat="1" ht="14.25">
      <c r="A2" s="480"/>
      <c r="B2" s="480"/>
      <c r="C2" s="447" t="s">
        <v>325</v>
      </c>
      <c r="D2" s="649"/>
    </row>
    <row r="3" spans="1:4" s="482" customFormat="1" ht="19.5" customHeight="1">
      <c r="A3" s="480"/>
      <c r="B3" s="480"/>
      <c r="D3" s="487"/>
    </row>
    <row r="4" spans="1:4" s="482" customFormat="1" ht="33" customHeight="1">
      <c r="A4" s="480"/>
      <c r="B4" s="480"/>
      <c r="C4" s="650" t="s">
        <v>326</v>
      </c>
      <c r="D4" s="651" t="s">
        <v>327</v>
      </c>
    </row>
    <row r="5" spans="1:5" s="479" customFormat="1" ht="19.5" customHeight="1">
      <c r="A5" s="483"/>
      <c r="B5" s="484"/>
      <c r="C5" s="652" t="s">
        <v>328</v>
      </c>
      <c r="D5" s="653">
        <f>MAX(ABS('O1'!F47),ABS('O1'!F48))</f>
        <v>0</v>
      </c>
      <c r="E5" s="485"/>
    </row>
    <row r="6" spans="1:5" s="479" customFormat="1" ht="19.5" customHeight="1">
      <c r="A6" s="483"/>
      <c r="B6" s="484"/>
      <c r="C6" s="654" t="s">
        <v>329</v>
      </c>
      <c r="D6" s="655">
        <f>MAX(ABS('O2'!F47),ABS('O2'!F48))</f>
        <v>0</v>
      </c>
      <c r="E6" s="485"/>
    </row>
    <row r="7" spans="1:5" s="479" customFormat="1" ht="19.5" customHeight="1">
      <c r="A7" s="483"/>
      <c r="B7" s="484"/>
      <c r="C7" s="654" t="s">
        <v>330</v>
      </c>
      <c r="D7" s="655">
        <f>MAX(ABS('O3'!F36),ABS('O3'!F37))</f>
        <v>0</v>
      </c>
      <c r="E7" s="485"/>
    </row>
    <row r="8" spans="1:5" s="479" customFormat="1" ht="19.5" customHeight="1">
      <c r="A8" s="483"/>
      <c r="B8" s="484"/>
      <c r="C8" s="654" t="s">
        <v>331</v>
      </c>
      <c r="D8" s="655">
        <f>MAX(ABS('O4'!F30),ABS('O4'!F31))</f>
        <v>0</v>
      </c>
      <c r="E8" s="485"/>
    </row>
    <row r="9" spans="1:5" s="479" customFormat="1" ht="19.5" customHeight="1">
      <c r="A9" s="483"/>
      <c r="B9" s="486"/>
      <c r="C9" s="656" t="s">
        <v>332</v>
      </c>
      <c r="D9" s="657">
        <f>MAX(ABS('O5'!F44),ABS('O5'!F45))</f>
        <v>0</v>
      </c>
      <c r="E9" s="487"/>
    </row>
    <row r="10" ht="19.5" customHeight="1"/>
    <row r="11" ht="12" hidden="1"/>
    <row r="12" ht="12" hidden="1"/>
    <row r="13" ht="12" hidden="1"/>
    <row r="14" ht="12" hidden="1"/>
  </sheetData>
  <sheetProtection/>
  <conditionalFormatting sqref="D5:D9">
    <cfRule type="cellIs" priority="1" dxfId="86" operator="greaterThan" stopIfTrue="1">
      <formula>5</formula>
    </cfRule>
  </conditionalFormatting>
  <printOptions/>
  <pageMargins left="0.7480314960629921" right="0.7480314960629921" top="0.984251968503937" bottom="0.984251968503937" header="0.5118110236220472" footer="0.5118110236220472"/>
  <pageSetup horizontalDpi="600" verticalDpi="600" orientation="portrait" paperSize="8" r:id="rId1"/>
  <headerFooter alignWithMargins="0">
    <oddFooter>&amp;R2016 Triennial Central Bank Survey</oddFooter>
  </headerFooter>
</worksheet>
</file>

<file path=xl/worksheets/sheet4.xml><?xml version="1.0" encoding="utf-8"?>
<worksheet xmlns="http://schemas.openxmlformats.org/spreadsheetml/2006/main" xmlns:r="http://schemas.openxmlformats.org/officeDocument/2006/relationships">
  <sheetPr codeName="Sheet12">
    <pageSetUpPr fitToPage="1"/>
  </sheetPr>
  <dimension ref="B1:I19"/>
  <sheetViews>
    <sheetView zoomScale="85" zoomScaleNormal="85" zoomScalePageLayoutView="0" workbookViewId="0" topLeftCell="A1">
      <selection activeCell="A1" sqref="A1"/>
    </sheetView>
  </sheetViews>
  <sheetFormatPr defaultColWidth="0" defaultRowHeight="12" zeroHeight="1"/>
  <cols>
    <col min="1" max="1" width="2.00390625" style="246" customWidth="1"/>
    <col min="2" max="2" width="1.625" style="246" customWidth="1"/>
    <col min="3" max="3" width="65.625" style="246" customWidth="1"/>
    <col min="4" max="4" width="7.125" style="246" customWidth="1"/>
    <col min="5" max="5" width="15.75390625" style="246" customWidth="1"/>
    <col min="6" max="6" width="1.625" style="246" customWidth="1"/>
    <col min="7" max="7" width="2.125" style="246" customWidth="1"/>
    <col min="8" max="8" width="61.25390625" style="246" bestFit="1" customWidth="1"/>
    <col min="9" max="9" width="2.375" style="246" customWidth="1"/>
    <col min="10" max="254" width="0" style="246" hidden="1" customWidth="1"/>
    <col min="255" max="16384" width="10.875" style="246" hidden="1" customWidth="1"/>
  </cols>
  <sheetData>
    <row r="1" spans="5:8" ht="20.25">
      <c r="E1" s="641"/>
      <c r="H1" s="639"/>
    </row>
    <row r="2" spans="2:6" ht="20.25">
      <c r="B2" s="658"/>
      <c r="C2" s="659"/>
      <c r="D2" s="322"/>
      <c r="E2" s="641"/>
      <c r="F2" s="322"/>
    </row>
    <row r="3" spans="2:6" ht="12.75">
      <c r="B3" s="660"/>
      <c r="C3" s="322"/>
      <c r="D3" s="322"/>
      <c r="E3" s="322"/>
      <c r="F3" s="322"/>
    </row>
    <row r="4" spans="2:6" ht="18">
      <c r="B4" s="660"/>
      <c r="C4" s="724" t="s">
        <v>357</v>
      </c>
      <c r="D4" s="725"/>
      <c r="E4" s="725"/>
      <c r="F4" s="725"/>
    </row>
    <row r="5" spans="2:6" ht="18">
      <c r="B5" s="660"/>
      <c r="C5" s="725" t="s">
        <v>5</v>
      </c>
      <c r="D5" s="725"/>
      <c r="E5" s="725"/>
      <c r="F5" s="725"/>
    </row>
    <row r="6" spans="2:6" ht="12.75">
      <c r="B6" s="660"/>
      <c r="C6" s="330"/>
      <c r="D6" s="330"/>
      <c r="E6" s="330"/>
      <c r="F6" s="330"/>
    </row>
    <row r="7" spans="2:6" ht="18">
      <c r="B7" s="661"/>
      <c r="C7" s="725" t="s">
        <v>148</v>
      </c>
      <c r="D7" s="725"/>
      <c r="E7" s="725"/>
      <c r="F7" s="725"/>
    </row>
    <row r="8" spans="2:6" ht="12" customHeight="1">
      <c r="B8" s="322"/>
      <c r="C8" s="323"/>
      <c r="D8" s="322"/>
      <c r="E8" s="322"/>
      <c r="F8" s="662"/>
    </row>
    <row r="9" spans="2:6" ht="15.75" customHeight="1">
      <c r="B9" s="661"/>
      <c r="C9" s="330"/>
      <c r="D9" s="330"/>
      <c r="E9" s="330"/>
      <c r="F9" s="330"/>
    </row>
    <row r="10" spans="2:6" ht="18">
      <c r="B10" s="322"/>
      <c r="C10" s="330"/>
      <c r="D10" s="330"/>
      <c r="E10" s="330"/>
      <c r="F10" s="324"/>
    </row>
    <row r="11" spans="2:6" ht="23.25" customHeight="1">
      <c r="B11" s="322"/>
      <c r="C11" s="726" t="str">
        <f>+Front!B8</f>
        <v>&lt; REPORTING COUNTRY &gt;</v>
      </c>
      <c r="D11" s="727"/>
      <c r="E11" s="728"/>
      <c r="F11" s="324"/>
    </row>
    <row r="12" spans="2:6" ht="18">
      <c r="B12" s="322"/>
      <c r="C12" s="322"/>
      <c r="D12" s="324"/>
      <c r="E12" s="324"/>
      <c r="F12" s="324"/>
    </row>
    <row r="13" spans="2:6" ht="12.75">
      <c r="B13" s="322"/>
      <c r="C13" s="325"/>
      <c r="D13" s="325"/>
      <c r="E13" s="325"/>
      <c r="F13" s="325"/>
    </row>
    <row r="14" spans="2:6" ht="34.5" customHeight="1">
      <c r="B14" s="322"/>
      <c r="C14" s="326" t="s">
        <v>151</v>
      </c>
      <c r="D14" s="327"/>
      <c r="E14" s="593" t="s">
        <v>149</v>
      </c>
      <c r="F14" s="325"/>
    </row>
    <row r="15" spans="2:9" s="664" customFormat="1" ht="24.75" customHeight="1">
      <c r="B15" s="325"/>
      <c r="C15" s="328" t="s">
        <v>150</v>
      </c>
      <c r="D15" s="329"/>
      <c r="E15" s="663"/>
      <c r="F15" s="325"/>
      <c r="H15" s="665" t="s">
        <v>290</v>
      </c>
      <c r="I15" s="666"/>
    </row>
    <row r="16" spans="2:9" s="664" customFormat="1" ht="24.75" customHeight="1">
      <c r="B16" s="325"/>
      <c r="C16" s="328" t="s">
        <v>287</v>
      </c>
      <c r="D16" s="329"/>
      <c r="E16" s="667"/>
      <c r="F16" s="325"/>
      <c r="H16" s="668" t="s">
        <v>291</v>
      </c>
      <c r="I16" s="666"/>
    </row>
    <row r="17" spans="2:8" s="664" customFormat="1" ht="24.75" customHeight="1">
      <c r="B17" s="325"/>
      <c r="C17" s="328" t="s">
        <v>288</v>
      </c>
      <c r="D17" s="329"/>
      <c r="E17" s="669"/>
      <c r="F17" s="325"/>
      <c r="H17" s="665" t="s">
        <v>289</v>
      </c>
    </row>
    <row r="18" spans="2:6" ht="12.75">
      <c r="B18" s="322"/>
      <c r="C18" s="328"/>
      <c r="D18" s="329"/>
      <c r="E18" s="243"/>
      <c r="F18" s="243"/>
    </row>
    <row r="19" spans="2:6" ht="19.5" customHeight="1">
      <c r="B19" s="330"/>
      <c r="C19" s="692" t="s">
        <v>367</v>
      </c>
      <c r="D19" s="330"/>
      <c r="E19" s="330"/>
      <c r="F19" s="330"/>
    </row>
    <row r="20" ht="12.75" hidden="1"/>
    <row r="21" ht="12.75" hidden="1"/>
    <row r="22" ht="12.75" hidden="1"/>
    <row r="23" ht="12.75" hidden="1"/>
    <row r="24" ht="12.75" hidden="1"/>
    <row r="25" ht="12.75"/>
  </sheetData>
  <sheetProtection/>
  <mergeCells count="4">
    <mergeCell ref="C4:F4"/>
    <mergeCell ref="C5:F5"/>
    <mergeCell ref="C7:F7"/>
    <mergeCell ref="C11:E11"/>
  </mergeCells>
  <conditionalFormatting sqref="E15 E17">
    <cfRule type="expression" priority="1" dxfId="87" stopIfTrue="1">
      <formula>AND(E15&lt;&gt;"",E15&lt;&gt;"-",OR(E15&lt;0,NOT(ISNUMBER(E15))))</formula>
    </cfRule>
  </conditionalFormatting>
  <conditionalFormatting sqref="H15 H17">
    <cfRule type="expression" priority="2" dxfId="87" stopIfTrue="1">
      <formula>AND(E15&lt;&gt;"",E15&lt;&gt;"-",OR(E15&lt;0,NOT(ISNUMBER(E15))))</formula>
    </cfRule>
  </conditionalFormatting>
  <conditionalFormatting sqref="E16">
    <cfRule type="expression" priority="3" dxfId="87" stopIfTrue="1">
      <formula>AND(E16&lt;&gt;"",E16&lt;&gt;"-",OR(E16&lt;0,E16&gt;100,NOT(ISNUMBER(E16))))</formula>
    </cfRule>
  </conditionalFormatting>
  <conditionalFormatting sqref="H16">
    <cfRule type="expression" priority="4" dxfId="87" stopIfTrue="1">
      <formula>AND(E16&lt;&gt;"",E16&lt;&gt;"-",OR(E16&lt;0,E16&gt;100,NOT(ISNUMBER(E16))))</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r:id="rId1"/>
  <headerFooter alignWithMargins="0">
    <oddFooter>&amp;R2016 Triennial Central Bank Survey</oddFooter>
  </headerFooter>
</worksheet>
</file>

<file path=xl/worksheets/sheet5.xml><?xml version="1.0" encoding="utf-8"?>
<worksheet xmlns="http://schemas.openxmlformats.org/spreadsheetml/2006/main" xmlns:r="http://schemas.openxmlformats.org/officeDocument/2006/relationships">
  <sheetPr codeName="Sheet13">
    <tabColor indexed="43"/>
  </sheetPr>
  <dimension ref="B2:F10"/>
  <sheetViews>
    <sheetView zoomScalePageLayoutView="0" workbookViewId="0" topLeftCell="A1">
      <selection activeCell="D14" sqref="D14"/>
    </sheetView>
  </sheetViews>
  <sheetFormatPr defaultColWidth="9.00390625" defaultRowHeight="12"/>
  <cols>
    <col min="1" max="1" width="2.125" style="76" customWidth="1"/>
    <col min="2" max="2" width="4.625" style="76" customWidth="1"/>
    <col min="3" max="3" width="0.6171875" style="76" customWidth="1"/>
    <col min="4" max="4" width="20.25390625" style="76" customWidth="1"/>
    <col min="5" max="5" width="15.875" style="171" customWidth="1"/>
    <col min="6" max="6" width="0.875" style="76" customWidth="1"/>
    <col min="7" max="16384" width="9.125" style="76" customWidth="1"/>
  </cols>
  <sheetData>
    <row r="1" ht="12.75" thickBot="1"/>
    <row r="2" spans="3:6" ht="12">
      <c r="C2" s="172"/>
      <c r="D2" s="729" t="s">
        <v>131</v>
      </c>
      <c r="E2" s="731" t="s">
        <v>132</v>
      </c>
      <c r="F2" s="173"/>
    </row>
    <row r="3" spans="3:6" ht="12.75" thickBot="1">
      <c r="C3" s="174"/>
      <c r="D3" s="730"/>
      <c r="E3" s="732"/>
      <c r="F3" s="175"/>
    </row>
    <row r="4" spans="3:6" ht="4.5" customHeight="1">
      <c r="C4" s="176"/>
      <c r="D4" s="177"/>
      <c r="E4" s="178"/>
      <c r="F4" s="179"/>
    </row>
    <row r="5" spans="2:6" ht="12">
      <c r="B5" s="733"/>
      <c r="C5" s="181"/>
      <c r="D5" s="182" t="s">
        <v>133</v>
      </c>
      <c r="E5" s="184" t="e">
        <f>+SUM(OUT_1_Check!AG16:AS52)</f>
        <v>#REF!</v>
      </c>
      <c r="F5" s="183"/>
    </row>
    <row r="6" spans="2:6" ht="12">
      <c r="B6" s="733"/>
      <c r="C6" s="181"/>
      <c r="D6" s="182" t="s">
        <v>134</v>
      </c>
      <c r="E6" s="184" t="e">
        <f>+SUM(OUT_1_Check!AG16:AS52)</f>
        <v>#REF!</v>
      </c>
      <c r="F6" s="183"/>
    </row>
    <row r="7" spans="2:6" ht="12">
      <c r="B7" s="733"/>
      <c r="C7" s="181"/>
      <c r="D7" s="182" t="s">
        <v>135</v>
      </c>
      <c r="E7" s="184">
        <f>+SUM(OUT_3_Check!D16:N39)</f>
        <v>0</v>
      </c>
      <c r="F7" s="183"/>
    </row>
    <row r="8" spans="2:6" ht="12">
      <c r="B8" s="733"/>
      <c r="C8" s="181"/>
      <c r="D8" s="182" t="s">
        <v>136</v>
      </c>
      <c r="E8" s="184">
        <f>+SUM(OUT_4_Check!D15:S36)</f>
        <v>0</v>
      </c>
      <c r="F8" s="183"/>
    </row>
    <row r="9" spans="2:6" ht="12">
      <c r="B9" s="180"/>
      <c r="C9" s="181"/>
      <c r="D9" s="182" t="s">
        <v>141</v>
      </c>
      <c r="E9" s="184" t="e">
        <f>+SUM(CDS_Check!D17:K28)</f>
        <v>#REF!</v>
      </c>
      <c r="F9" s="183"/>
    </row>
    <row r="10" spans="2:6" ht="4.5" customHeight="1">
      <c r="B10" s="180"/>
      <c r="C10" s="248"/>
      <c r="D10" s="249"/>
      <c r="E10" s="250"/>
      <c r="F10" s="251"/>
    </row>
  </sheetData>
  <sheetProtection/>
  <mergeCells count="3">
    <mergeCell ref="D2:D3"/>
    <mergeCell ref="E2:E3"/>
    <mergeCell ref="B5:B8"/>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
    <outlinePr summaryBelow="0" summaryRight="0"/>
    <pageSetUpPr fitToPage="1"/>
  </sheetPr>
  <dimension ref="B1:BH88"/>
  <sheetViews>
    <sheetView showGridLines="0" zoomScale="70" zoomScaleNormal="70" zoomScalePageLayoutView="0" workbookViewId="0" topLeftCell="A1">
      <pane xSplit="3" ySplit="7" topLeftCell="N8" activePane="bottomRight" state="frozen"/>
      <selection pane="topLeft" activeCell="A1" sqref="A1"/>
      <selection pane="topRight" activeCell="D1" sqref="D1"/>
      <selection pane="bottomLeft" activeCell="A8" sqref="A8"/>
      <selection pane="bottomRight" activeCell="A1" sqref="A1"/>
    </sheetView>
  </sheetViews>
  <sheetFormatPr defaultColWidth="0" defaultRowHeight="12"/>
  <cols>
    <col min="1" max="2" width="1.75390625" style="16" customWidth="1"/>
    <col min="3" max="3" width="50.75390625" style="370" customWidth="1"/>
    <col min="4" max="5" width="7.25390625" style="16" customWidth="1"/>
    <col min="6" max="6" width="7.25390625" style="164" customWidth="1"/>
    <col min="7" max="27" width="7.25390625" style="16" customWidth="1"/>
    <col min="28" max="28" width="8.875" style="16" customWidth="1"/>
    <col min="29" max="41" width="7.25390625" style="16" customWidth="1"/>
    <col min="42" max="42" width="9.875" style="16" customWidth="1"/>
    <col min="43" max="43" width="7.25390625" style="16" customWidth="1"/>
    <col min="44" max="44" width="1.75390625" style="16" customWidth="1"/>
    <col min="45" max="45" width="7.25390625" style="16" customWidth="1"/>
    <col min="46" max="46" width="9.125" style="16" customWidth="1"/>
    <col min="47" max="16384" width="0" style="16" hidden="1" customWidth="1"/>
  </cols>
  <sheetData>
    <row r="1" spans="2:43" s="197" customFormat="1" ht="19.5" customHeight="1">
      <c r="B1" s="348" t="s">
        <v>350</v>
      </c>
      <c r="C1" s="342"/>
      <c r="D1" s="196"/>
      <c r="E1" s="196"/>
      <c r="F1" s="196"/>
      <c r="G1" s="196"/>
      <c r="H1" s="196"/>
      <c r="I1" s="196"/>
      <c r="J1" s="196"/>
      <c r="AQ1" s="639"/>
    </row>
    <row r="2" spans="3:43" s="350" customFormat="1" ht="19.5" customHeight="1">
      <c r="C2" s="735" t="s">
        <v>309</v>
      </c>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row>
    <row r="3" spans="3:43" s="350" customFormat="1" ht="19.5" customHeight="1">
      <c r="C3" s="735" t="s">
        <v>82</v>
      </c>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row>
    <row r="4" spans="3:43" s="350" customFormat="1" ht="19.5" customHeight="1">
      <c r="C4" s="735" t="s">
        <v>358</v>
      </c>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row>
    <row r="5" spans="3:43" s="350" customFormat="1" ht="19.5" customHeight="1">
      <c r="C5" s="735" t="s">
        <v>6</v>
      </c>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row>
    <row r="6" spans="2:11" s="197" customFormat="1" ht="39.75" customHeight="1">
      <c r="B6" s="242"/>
      <c r="C6" s="343"/>
      <c r="D6" s="198"/>
      <c r="J6" s="198"/>
      <c r="K6" s="198"/>
    </row>
    <row r="7" spans="2:44" s="2" customFormat="1" ht="27.75" customHeight="1">
      <c r="B7" s="442"/>
      <c r="C7" s="469" t="s">
        <v>7</v>
      </c>
      <c r="D7" s="444" t="s">
        <v>113</v>
      </c>
      <c r="E7" s="444" t="s">
        <v>159</v>
      </c>
      <c r="F7" s="444" t="s">
        <v>152</v>
      </c>
      <c r="G7" s="444" t="s">
        <v>114</v>
      </c>
      <c r="H7" s="444" t="s">
        <v>65</v>
      </c>
      <c r="I7" s="444" t="s">
        <v>158</v>
      </c>
      <c r="J7" s="444" t="s">
        <v>11</v>
      </c>
      <c r="K7" s="444" t="s">
        <v>115</v>
      </c>
      <c r="L7" s="444" t="s">
        <v>78</v>
      </c>
      <c r="M7" s="444" t="s">
        <v>116</v>
      </c>
      <c r="N7" s="444" t="s">
        <v>66</v>
      </c>
      <c r="O7" s="444" t="s">
        <v>64</v>
      </c>
      <c r="P7" s="444" t="s">
        <v>56</v>
      </c>
      <c r="Q7" s="444" t="s">
        <v>10</v>
      </c>
      <c r="R7" s="444" t="s">
        <v>67</v>
      </c>
      <c r="S7" s="444" t="s">
        <v>68</v>
      </c>
      <c r="T7" s="444" t="s">
        <v>79</v>
      </c>
      <c r="U7" s="444" t="s">
        <v>118</v>
      </c>
      <c r="V7" s="444" t="s">
        <v>80</v>
      </c>
      <c r="W7" s="444" t="s">
        <v>9</v>
      </c>
      <c r="X7" s="444" t="s">
        <v>69</v>
      </c>
      <c r="Y7" s="444" t="s">
        <v>70</v>
      </c>
      <c r="Z7" s="444" t="s">
        <v>121</v>
      </c>
      <c r="AA7" s="444" t="s">
        <v>84</v>
      </c>
      <c r="AB7" s="444" t="s">
        <v>81</v>
      </c>
      <c r="AC7" s="444" t="s">
        <v>122</v>
      </c>
      <c r="AD7" s="444" t="s">
        <v>71</v>
      </c>
      <c r="AE7" s="444" t="s">
        <v>72</v>
      </c>
      <c r="AF7" s="444" t="s">
        <v>153</v>
      </c>
      <c r="AG7" s="444" t="s">
        <v>73</v>
      </c>
      <c r="AH7" s="444" t="s">
        <v>123</v>
      </c>
      <c r="AI7" s="444" t="s">
        <v>157</v>
      </c>
      <c r="AJ7" s="444" t="s">
        <v>85</v>
      </c>
      <c r="AK7" s="444" t="s">
        <v>74</v>
      </c>
      <c r="AL7" s="444" t="s">
        <v>333</v>
      </c>
      <c r="AM7" s="444" t="s">
        <v>76</v>
      </c>
      <c r="AN7" s="444" t="s">
        <v>8</v>
      </c>
      <c r="AO7" s="444" t="s">
        <v>77</v>
      </c>
      <c r="AP7" s="444" t="s">
        <v>88</v>
      </c>
      <c r="AQ7" s="445" t="s">
        <v>12</v>
      </c>
      <c r="AR7" s="446"/>
    </row>
    <row r="8" spans="2:44" s="279" customFormat="1" ht="45" customHeight="1">
      <c r="B8" s="277"/>
      <c r="C8" s="365" t="s">
        <v>3</v>
      </c>
      <c r="D8" s="433"/>
      <c r="E8" s="434"/>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5"/>
      <c r="AR8" s="436"/>
    </row>
    <row r="9" spans="2:44" s="2" customFormat="1" ht="16.5" customHeight="1">
      <c r="B9" s="7"/>
      <c r="C9" s="345" t="s">
        <v>109</v>
      </c>
      <c r="D9" s="402"/>
      <c r="E9" s="402"/>
      <c r="F9" s="437"/>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393">
        <f>SUM(D9:AP9)/2</f>
        <v>0</v>
      </c>
      <c r="AR9" s="432"/>
    </row>
    <row r="10" spans="2:60" s="6" customFormat="1" ht="16.5" customHeight="1">
      <c r="B10" s="9"/>
      <c r="C10" s="345" t="s">
        <v>110</v>
      </c>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393">
        <f>SUM(D10:AP10)/2</f>
        <v>0</v>
      </c>
      <c r="AR10" s="432"/>
      <c r="AS10" s="155"/>
      <c r="AT10" s="155"/>
      <c r="AU10" s="2"/>
      <c r="AV10" s="2"/>
      <c r="AW10" s="2"/>
      <c r="AX10" s="2"/>
      <c r="AY10" s="2"/>
      <c r="AZ10" s="2"/>
      <c r="BA10" s="2"/>
      <c r="BB10" s="2"/>
      <c r="BC10" s="2"/>
      <c r="BD10" s="2"/>
      <c r="BE10" s="2"/>
      <c r="BF10" s="2"/>
      <c r="BG10" s="2"/>
      <c r="BH10" s="2"/>
    </row>
    <row r="11" spans="2:60" s="6" customFormat="1" ht="16.5" customHeight="1">
      <c r="B11" s="671"/>
      <c r="C11" s="672" t="s">
        <v>361</v>
      </c>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393">
        <f>SUM(D11:AP11)/2</f>
        <v>0</v>
      </c>
      <c r="AR11" s="432"/>
      <c r="AS11" s="155"/>
      <c r="AT11" s="155"/>
      <c r="AU11" s="2"/>
      <c r="AV11" s="2"/>
      <c r="AW11" s="2"/>
      <c r="AX11" s="2"/>
      <c r="AY11" s="2"/>
      <c r="AZ11" s="2"/>
      <c r="BA11" s="2"/>
      <c r="BB11" s="2"/>
      <c r="BC11" s="2"/>
      <c r="BD11" s="2"/>
      <c r="BE11" s="2"/>
      <c r="BF11" s="2"/>
      <c r="BG11" s="2"/>
      <c r="BH11" s="2"/>
    </row>
    <row r="12" spans="2:60" s="6" customFormat="1" ht="16.5" customHeight="1">
      <c r="B12" s="9"/>
      <c r="C12" s="345" t="s">
        <v>111</v>
      </c>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393">
        <f>SUM(D12:AP12)/2</f>
        <v>0</v>
      </c>
      <c r="AR12" s="432"/>
      <c r="AS12" s="188"/>
      <c r="AU12" s="2"/>
      <c r="AV12" s="2"/>
      <c r="AW12" s="2"/>
      <c r="AX12" s="2"/>
      <c r="AY12" s="2"/>
      <c r="AZ12" s="2"/>
      <c r="BA12" s="2"/>
      <c r="BB12" s="2"/>
      <c r="BC12" s="2"/>
      <c r="BD12" s="2"/>
      <c r="BE12" s="2"/>
      <c r="BF12" s="2"/>
      <c r="BG12" s="2"/>
      <c r="BH12" s="2"/>
    </row>
    <row r="13" spans="2:46" s="2" customFormat="1" ht="19.5" customHeight="1">
      <c r="B13" s="7"/>
      <c r="C13" s="366" t="s">
        <v>14</v>
      </c>
      <c r="D13" s="392">
        <f>+D9+D10+D12</f>
        <v>0</v>
      </c>
      <c r="E13" s="392">
        <f aca="true" t="shared" si="0" ref="E13:AP13">+E9+E10+E12</f>
        <v>0</v>
      </c>
      <c r="F13" s="392">
        <f t="shared" si="0"/>
        <v>0</v>
      </c>
      <c r="G13" s="392">
        <f t="shared" si="0"/>
        <v>0</v>
      </c>
      <c r="H13" s="392">
        <f t="shared" si="0"/>
        <v>0</v>
      </c>
      <c r="I13" s="392">
        <f t="shared" si="0"/>
        <v>0</v>
      </c>
      <c r="J13" s="392">
        <f t="shared" si="0"/>
        <v>0</v>
      </c>
      <c r="K13" s="392">
        <f t="shared" si="0"/>
        <v>0</v>
      </c>
      <c r="L13" s="392">
        <f t="shared" si="0"/>
        <v>0</v>
      </c>
      <c r="M13" s="392">
        <f t="shared" si="0"/>
        <v>0</v>
      </c>
      <c r="N13" s="392">
        <f t="shared" si="0"/>
        <v>0</v>
      </c>
      <c r="O13" s="392">
        <f t="shared" si="0"/>
        <v>0</v>
      </c>
      <c r="P13" s="392">
        <f t="shared" si="0"/>
        <v>0</v>
      </c>
      <c r="Q13" s="392">
        <f t="shared" si="0"/>
        <v>0</v>
      </c>
      <c r="R13" s="392">
        <f t="shared" si="0"/>
        <v>0</v>
      </c>
      <c r="S13" s="392">
        <f t="shared" si="0"/>
        <v>0</v>
      </c>
      <c r="T13" s="392">
        <f t="shared" si="0"/>
        <v>0</v>
      </c>
      <c r="U13" s="392">
        <f t="shared" si="0"/>
        <v>0</v>
      </c>
      <c r="V13" s="392">
        <f t="shared" si="0"/>
        <v>0</v>
      </c>
      <c r="W13" s="392">
        <f t="shared" si="0"/>
        <v>0</v>
      </c>
      <c r="X13" s="392">
        <f t="shared" si="0"/>
        <v>0</v>
      </c>
      <c r="Y13" s="392">
        <f t="shared" si="0"/>
        <v>0</v>
      </c>
      <c r="Z13" s="392">
        <f t="shared" si="0"/>
        <v>0</v>
      </c>
      <c r="AA13" s="392">
        <f t="shared" si="0"/>
        <v>0</v>
      </c>
      <c r="AB13" s="392">
        <f t="shared" si="0"/>
        <v>0</v>
      </c>
      <c r="AC13" s="392">
        <f t="shared" si="0"/>
        <v>0</v>
      </c>
      <c r="AD13" s="392">
        <f t="shared" si="0"/>
        <v>0</v>
      </c>
      <c r="AE13" s="392">
        <f t="shared" si="0"/>
        <v>0</v>
      </c>
      <c r="AF13" s="392">
        <f t="shared" si="0"/>
        <v>0</v>
      </c>
      <c r="AG13" s="392">
        <f t="shared" si="0"/>
        <v>0</v>
      </c>
      <c r="AH13" s="392">
        <f t="shared" si="0"/>
        <v>0</v>
      </c>
      <c r="AI13" s="392">
        <f t="shared" si="0"/>
        <v>0</v>
      </c>
      <c r="AJ13" s="392">
        <f t="shared" si="0"/>
        <v>0</v>
      </c>
      <c r="AK13" s="392">
        <f t="shared" si="0"/>
        <v>0</v>
      </c>
      <c r="AL13" s="392">
        <f t="shared" si="0"/>
        <v>0</v>
      </c>
      <c r="AM13" s="392">
        <f t="shared" si="0"/>
        <v>0</v>
      </c>
      <c r="AN13" s="392">
        <f t="shared" si="0"/>
        <v>0</v>
      </c>
      <c r="AO13" s="392">
        <f t="shared" si="0"/>
        <v>0</v>
      </c>
      <c r="AP13" s="392">
        <f t="shared" si="0"/>
        <v>0</v>
      </c>
      <c r="AQ13" s="393">
        <f>SUM(D13:AP13)/2</f>
        <v>0</v>
      </c>
      <c r="AR13" s="432"/>
      <c r="AS13" s="155"/>
      <c r="AT13" s="6"/>
    </row>
    <row r="14" spans="2:46" s="495" customFormat="1" ht="30" customHeight="1">
      <c r="B14" s="488"/>
      <c r="C14" s="489" t="s">
        <v>25</v>
      </c>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1"/>
      <c r="AR14" s="492"/>
      <c r="AS14" s="493"/>
      <c r="AT14" s="494"/>
    </row>
    <row r="15" spans="2:45" s="279" customFormat="1" ht="30" customHeight="1">
      <c r="B15" s="277"/>
      <c r="C15" s="367" t="s">
        <v>26</v>
      </c>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9"/>
      <c r="AR15" s="436"/>
      <c r="AS15" s="280"/>
    </row>
    <row r="16" spans="2:45" s="2" customFormat="1" ht="16.5" customHeight="1">
      <c r="B16" s="7"/>
      <c r="C16" s="345" t="s">
        <v>109</v>
      </c>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393">
        <f>SUM(D16:AP16)/2</f>
        <v>0</v>
      </c>
      <c r="AR16" s="432"/>
      <c r="AS16" s="6"/>
    </row>
    <row r="17" spans="2:45" s="2" customFormat="1" ht="16.5" customHeight="1">
      <c r="B17" s="9"/>
      <c r="C17" s="345" t="s">
        <v>110</v>
      </c>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393">
        <f>SUM(D17:AP17)/2</f>
        <v>0</v>
      </c>
      <c r="AR17" s="432"/>
      <c r="AS17" s="6"/>
    </row>
    <row r="18" spans="2:60" s="6" customFormat="1" ht="16.5" customHeight="1">
      <c r="B18" s="671"/>
      <c r="C18" s="672" t="s">
        <v>361</v>
      </c>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393">
        <f>SUM(D18:AP18)/2</f>
        <v>0</v>
      </c>
      <c r="AR18" s="432"/>
      <c r="AS18" s="155"/>
      <c r="AT18" s="155"/>
      <c r="AU18" s="2"/>
      <c r="AV18" s="2"/>
      <c r="AW18" s="2"/>
      <c r="AX18" s="2"/>
      <c r="AY18" s="2"/>
      <c r="AZ18" s="2"/>
      <c r="BA18" s="2"/>
      <c r="BB18" s="2"/>
      <c r="BC18" s="2"/>
      <c r="BD18" s="2"/>
      <c r="BE18" s="2"/>
      <c r="BF18" s="2"/>
      <c r="BG18" s="2"/>
      <c r="BH18" s="2"/>
    </row>
    <row r="19" spans="2:45" s="2" customFormat="1" ht="16.5" customHeight="1">
      <c r="B19" s="9"/>
      <c r="C19" s="345" t="s">
        <v>111</v>
      </c>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393">
        <f>SUM(D19:AP19)/2</f>
        <v>0</v>
      </c>
      <c r="AR19" s="432"/>
      <c r="AS19" s="155"/>
    </row>
    <row r="20" spans="2:44" s="495" customFormat="1" ht="30" customHeight="1">
      <c r="B20" s="496"/>
      <c r="C20" s="489" t="s">
        <v>14</v>
      </c>
      <c r="D20" s="392">
        <f aca="true" t="shared" si="1" ref="D20:AP20">+D16+D17+D19</f>
        <v>0</v>
      </c>
      <c r="E20" s="392">
        <f t="shared" si="1"/>
        <v>0</v>
      </c>
      <c r="F20" s="392">
        <f t="shared" si="1"/>
        <v>0</v>
      </c>
      <c r="G20" s="392">
        <f t="shared" si="1"/>
        <v>0</v>
      </c>
      <c r="H20" s="392">
        <f t="shared" si="1"/>
        <v>0</v>
      </c>
      <c r="I20" s="392">
        <f t="shared" si="1"/>
        <v>0</v>
      </c>
      <c r="J20" s="392">
        <f t="shared" si="1"/>
        <v>0</v>
      </c>
      <c r="K20" s="392">
        <f t="shared" si="1"/>
        <v>0</v>
      </c>
      <c r="L20" s="392">
        <f t="shared" si="1"/>
        <v>0</v>
      </c>
      <c r="M20" s="392">
        <f t="shared" si="1"/>
        <v>0</v>
      </c>
      <c r="N20" s="392">
        <f t="shared" si="1"/>
        <v>0</v>
      </c>
      <c r="O20" s="392">
        <f t="shared" si="1"/>
        <v>0</v>
      </c>
      <c r="P20" s="392">
        <f t="shared" si="1"/>
        <v>0</v>
      </c>
      <c r="Q20" s="392">
        <f t="shared" si="1"/>
        <v>0</v>
      </c>
      <c r="R20" s="392">
        <f t="shared" si="1"/>
        <v>0</v>
      </c>
      <c r="S20" s="392">
        <f t="shared" si="1"/>
        <v>0</v>
      </c>
      <c r="T20" s="392">
        <f t="shared" si="1"/>
        <v>0</v>
      </c>
      <c r="U20" s="392">
        <f t="shared" si="1"/>
        <v>0</v>
      </c>
      <c r="V20" s="392">
        <f t="shared" si="1"/>
        <v>0</v>
      </c>
      <c r="W20" s="392">
        <f t="shared" si="1"/>
        <v>0</v>
      </c>
      <c r="X20" s="392">
        <f t="shared" si="1"/>
        <v>0</v>
      </c>
      <c r="Y20" s="392">
        <f t="shared" si="1"/>
        <v>0</v>
      </c>
      <c r="Z20" s="392">
        <f t="shared" si="1"/>
        <v>0</v>
      </c>
      <c r="AA20" s="392">
        <f t="shared" si="1"/>
        <v>0</v>
      </c>
      <c r="AB20" s="392">
        <f t="shared" si="1"/>
        <v>0</v>
      </c>
      <c r="AC20" s="392">
        <f t="shared" si="1"/>
        <v>0</v>
      </c>
      <c r="AD20" s="392">
        <f t="shared" si="1"/>
        <v>0</v>
      </c>
      <c r="AE20" s="392">
        <f t="shared" si="1"/>
        <v>0</v>
      </c>
      <c r="AF20" s="392">
        <f t="shared" si="1"/>
        <v>0</v>
      </c>
      <c r="AG20" s="392">
        <f t="shared" si="1"/>
        <v>0</v>
      </c>
      <c r="AH20" s="392">
        <f t="shared" si="1"/>
        <v>0</v>
      </c>
      <c r="AI20" s="392">
        <f t="shared" si="1"/>
        <v>0</v>
      </c>
      <c r="AJ20" s="392">
        <f t="shared" si="1"/>
        <v>0</v>
      </c>
      <c r="AK20" s="392">
        <f t="shared" si="1"/>
        <v>0</v>
      </c>
      <c r="AL20" s="392">
        <f t="shared" si="1"/>
        <v>0</v>
      </c>
      <c r="AM20" s="392">
        <f t="shared" si="1"/>
        <v>0</v>
      </c>
      <c r="AN20" s="392">
        <f t="shared" si="1"/>
        <v>0</v>
      </c>
      <c r="AO20" s="392">
        <f t="shared" si="1"/>
        <v>0</v>
      </c>
      <c r="AP20" s="392">
        <f t="shared" si="1"/>
        <v>0</v>
      </c>
      <c r="AQ20" s="393">
        <f>SUM(D20:AP20)/2</f>
        <v>0</v>
      </c>
      <c r="AR20" s="492"/>
    </row>
    <row r="21" spans="2:45" s="279" customFormat="1" ht="30" customHeight="1">
      <c r="B21" s="277"/>
      <c r="C21" s="367" t="s">
        <v>310</v>
      </c>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9"/>
      <c r="AR21" s="436"/>
      <c r="AS21" s="280"/>
    </row>
    <row r="22" spans="2:45" s="279" customFormat="1" ht="30" customHeight="1">
      <c r="B22" s="277"/>
      <c r="C22" s="367" t="s">
        <v>15</v>
      </c>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9"/>
      <c r="AR22" s="436"/>
      <c r="AS22" s="280"/>
    </row>
    <row r="23" spans="2:44" s="2" customFormat="1" ht="16.5" customHeight="1">
      <c r="B23" s="10"/>
      <c r="C23" s="345" t="s">
        <v>109</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393">
        <f>SUM(D23:AP23)/2</f>
        <v>0</v>
      </c>
      <c r="AR23" s="432"/>
    </row>
    <row r="24" spans="2:44" s="2" customFormat="1" ht="16.5" customHeight="1">
      <c r="B24" s="7"/>
      <c r="C24" s="345" t="s">
        <v>110</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393">
        <f>SUM(D24:AP24)/2</f>
        <v>0</v>
      </c>
      <c r="AR24" s="432"/>
    </row>
    <row r="25" spans="2:60" s="6" customFormat="1" ht="16.5" customHeight="1">
      <c r="B25" s="671"/>
      <c r="C25" s="672" t="s">
        <v>361</v>
      </c>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393">
        <f>SUM(D25:AP25)/2</f>
        <v>0</v>
      </c>
      <c r="AR25" s="432"/>
      <c r="AS25" s="155"/>
      <c r="AT25" s="155"/>
      <c r="AU25" s="2"/>
      <c r="AV25" s="2"/>
      <c r="AW25" s="2"/>
      <c r="AX25" s="2"/>
      <c r="AY25" s="2"/>
      <c r="AZ25" s="2"/>
      <c r="BA25" s="2"/>
      <c r="BB25" s="2"/>
      <c r="BC25" s="2"/>
      <c r="BD25" s="2"/>
      <c r="BE25" s="2"/>
      <c r="BF25" s="2"/>
      <c r="BG25" s="2"/>
      <c r="BH25" s="2"/>
    </row>
    <row r="26" spans="2:44" s="2" customFormat="1" ht="16.5" customHeight="1">
      <c r="B26" s="5"/>
      <c r="C26" s="345" t="s">
        <v>111</v>
      </c>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393">
        <f>SUM(D26:AP26)/2</f>
        <v>0</v>
      </c>
      <c r="AR26" s="432"/>
    </row>
    <row r="27" spans="2:60" s="6" customFormat="1" ht="19.5" customHeight="1">
      <c r="B27" s="10"/>
      <c r="C27" s="366" t="s">
        <v>14</v>
      </c>
      <c r="D27" s="392">
        <f aca="true" t="shared" si="2" ref="D27:AP27">+D23+D24+D26</f>
        <v>0</v>
      </c>
      <c r="E27" s="392">
        <f t="shared" si="2"/>
        <v>0</v>
      </c>
      <c r="F27" s="392">
        <f t="shared" si="2"/>
        <v>0</v>
      </c>
      <c r="G27" s="392">
        <f t="shared" si="2"/>
        <v>0</v>
      </c>
      <c r="H27" s="392">
        <f t="shared" si="2"/>
        <v>0</v>
      </c>
      <c r="I27" s="392">
        <f t="shared" si="2"/>
        <v>0</v>
      </c>
      <c r="J27" s="392">
        <f t="shared" si="2"/>
        <v>0</v>
      </c>
      <c r="K27" s="392">
        <f t="shared" si="2"/>
        <v>0</v>
      </c>
      <c r="L27" s="392">
        <f t="shared" si="2"/>
        <v>0</v>
      </c>
      <c r="M27" s="392">
        <f t="shared" si="2"/>
        <v>0</v>
      </c>
      <c r="N27" s="392">
        <f t="shared" si="2"/>
        <v>0</v>
      </c>
      <c r="O27" s="392">
        <f t="shared" si="2"/>
        <v>0</v>
      </c>
      <c r="P27" s="392">
        <f t="shared" si="2"/>
        <v>0</v>
      </c>
      <c r="Q27" s="392">
        <f t="shared" si="2"/>
        <v>0</v>
      </c>
      <c r="R27" s="392">
        <f t="shared" si="2"/>
        <v>0</v>
      </c>
      <c r="S27" s="392">
        <f t="shared" si="2"/>
        <v>0</v>
      </c>
      <c r="T27" s="392">
        <f t="shared" si="2"/>
        <v>0</v>
      </c>
      <c r="U27" s="392">
        <f t="shared" si="2"/>
        <v>0</v>
      </c>
      <c r="V27" s="392">
        <f t="shared" si="2"/>
        <v>0</v>
      </c>
      <c r="W27" s="392">
        <f t="shared" si="2"/>
        <v>0</v>
      </c>
      <c r="X27" s="392">
        <f t="shared" si="2"/>
        <v>0</v>
      </c>
      <c r="Y27" s="392">
        <f t="shared" si="2"/>
        <v>0</v>
      </c>
      <c r="Z27" s="392">
        <f t="shared" si="2"/>
        <v>0</v>
      </c>
      <c r="AA27" s="392">
        <f t="shared" si="2"/>
        <v>0</v>
      </c>
      <c r="AB27" s="392">
        <f t="shared" si="2"/>
        <v>0</v>
      </c>
      <c r="AC27" s="392">
        <f t="shared" si="2"/>
        <v>0</v>
      </c>
      <c r="AD27" s="392">
        <f t="shared" si="2"/>
        <v>0</v>
      </c>
      <c r="AE27" s="392">
        <f t="shared" si="2"/>
        <v>0</v>
      </c>
      <c r="AF27" s="392">
        <f t="shared" si="2"/>
        <v>0</v>
      </c>
      <c r="AG27" s="392">
        <f t="shared" si="2"/>
        <v>0</v>
      </c>
      <c r="AH27" s="392">
        <f t="shared" si="2"/>
        <v>0</v>
      </c>
      <c r="AI27" s="392">
        <f t="shared" si="2"/>
        <v>0</v>
      </c>
      <c r="AJ27" s="392">
        <f t="shared" si="2"/>
        <v>0</v>
      </c>
      <c r="AK27" s="392">
        <f t="shared" si="2"/>
        <v>0</v>
      </c>
      <c r="AL27" s="392">
        <f t="shared" si="2"/>
        <v>0</v>
      </c>
      <c r="AM27" s="392">
        <f t="shared" si="2"/>
        <v>0</v>
      </c>
      <c r="AN27" s="392">
        <f t="shared" si="2"/>
        <v>0</v>
      </c>
      <c r="AO27" s="392">
        <f t="shared" si="2"/>
        <v>0</v>
      </c>
      <c r="AP27" s="392">
        <f t="shared" si="2"/>
        <v>0</v>
      </c>
      <c r="AQ27" s="393">
        <f>SUM(D27:AP27)/2</f>
        <v>0</v>
      </c>
      <c r="AR27" s="432"/>
      <c r="AS27" s="2"/>
      <c r="AT27" s="2"/>
      <c r="AU27" s="2"/>
      <c r="AV27" s="2"/>
      <c r="AW27" s="2"/>
      <c r="AX27" s="2"/>
      <c r="AY27" s="2"/>
      <c r="AZ27" s="2"/>
      <c r="BA27" s="2"/>
      <c r="BB27" s="2"/>
      <c r="BC27" s="2"/>
      <c r="BD27" s="2"/>
      <c r="BE27" s="2"/>
      <c r="BF27" s="2"/>
      <c r="BG27" s="2"/>
      <c r="BH27" s="2"/>
    </row>
    <row r="28" spans="2:44" s="495" customFormat="1" ht="30" customHeight="1">
      <c r="B28" s="496"/>
      <c r="C28" s="489" t="s">
        <v>25</v>
      </c>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1"/>
      <c r="AR28" s="492"/>
    </row>
    <row r="29" spans="2:45" s="279" customFormat="1" ht="30" customHeight="1">
      <c r="B29" s="277"/>
      <c r="C29" s="367" t="s">
        <v>16</v>
      </c>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9"/>
      <c r="AR29" s="436"/>
      <c r="AS29" s="280"/>
    </row>
    <row r="30" spans="2:44" s="2" customFormat="1" ht="16.5" customHeight="1">
      <c r="B30" s="7"/>
      <c r="C30" s="345" t="s">
        <v>109</v>
      </c>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393">
        <f>SUM(D30:AP30)/2</f>
        <v>0</v>
      </c>
      <c r="AR30" s="432"/>
    </row>
    <row r="31" spans="2:44" s="2" customFormat="1" ht="16.5" customHeight="1">
      <c r="B31" s="7"/>
      <c r="C31" s="345" t="s">
        <v>110</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393">
        <f>SUM(D31:AP31)/2</f>
        <v>0</v>
      </c>
      <c r="AR31" s="432"/>
    </row>
    <row r="32" spans="2:60" s="6" customFormat="1" ht="16.5" customHeight="1">
      <c r="B32" s="671"/>
      <c r="C32" s="672" t="s">
        <v>361</v>
      </c>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393">
        <f>SUM(D32:AP32)/2</f>
        <v>0</v>
      </c>
      <c r="AR32" s="432"/>
      <c r="AS32" s="155"/>
      <c r="AT32" s="155"/>
      <c r="AU32" s="2"/>
      <c r="AV32" s="2"/>
      <c r="AW32" s="2"/>
      <c r="AX32" s="2"/>
      <c r="AY32" s="2"/>
      <c r="AZ32" s="2"/>
      <c r="BA32" s="2"/>
      <c r="BB32" s="2"/>
      <c r="BC32" s="2"/>
      <c r="BD32" s="2"/>
      <c r="BE32" s="2"/>
      <c r="BF32" s="2"/>
      <c r="BG32" s="2"/>
      <c r="BH32" s="2"/>
    </row>
    <row r="33" spans="2:44" s="2" customFormat="1" ht="16.5" customHeight="1">
      <c r="B33" s="5"/>
      <c r="C33" s="345" t="s">
        <v>111</v>
      </c>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393">
        <f>SUM(D33:AP33)/2</f>
        <v>0</v>
      </c>
      <c r="AR33" s="432"/>
    </row>
    <row r="34" spans="2:44" s="2" customFormat="1" ht="19.5" customHeight="1">
      <c r="B34" s="7"/>
      <c r="C34" s="366" t="s">
        <v>14</v>
      </c>
      <c r="D34" s="392">
        <f aca="true" t="shared" si="3" ref="D34:AP34">+D30+D31+D33</f>
        <v>0</v>
      </c>
      <c r="E34" s="392">
        <f t="shared" si="3"/>
        <v>0</v>
      </c>
      <c r="F34" s="392">
        <f t="shared" si="3"/>
        <v>0</v>
      </c>
      <c r="G34" s="392">
        <f t="shared" si="3"/>
        <v>0</v>
      </c>
      <c r="H34" s="392">
        <f t="shared" si="3"/>
        <v>0</v>
      </c>
      <c r="I34" s="392">
        <f t="shared" si="3"/>
        <v>0</v>
      </c>
      <c r="J34" s="392">
        <f t="shared" si="3"/>
        <v>0</v>
      </c>
      <c r="K34" s="392">
        <f t="shared" si="3"/>
        <v>0</v>
      </c>
      <c r="L34" s="392">
        <f t="shared" si="3"/>
        <v>0</v>
      </c>
      <c r="M34" s="392">
        <f t="shared" si="3"/>
        <v>0</v>
      </c>
      <c r="N34" s="392">
        <f t="shared" si="3"/>
        <v>0</v>
      </c>
      <c r="O34" s="392">
        <f t="shared" si="3"/>
        <v>0</v>
      </c>
      <c r="P34" s="392">
        <f t="shared" si="3"/>
        <v>0</v>
      </c>
      <c r="Q34" s="392">
        <f t="shared" si="3"/>
        <v>0</v>
      </c>
      <c r="R34" s="392">
        <f t="shared" si="3"/>
        <v>0</v>
      </c>
      <c r="S34" s="392">
        <f t="shared" si="3"/>
        <v>0</v>
      </c>
      <c r="T34" s="392">
        <f t="shared" si="3"/>
        <v>0</v>
      </c>
      <c r="U34" s="392">
        <f t="shared" si="3"/>
        <v>0</v>
      </c>
      <c r="V34" s="392">
        <f t="shared" si="3"/>
        <v>0</v>
      </c>
      <c r="W34" s="392">
        <f t="shared" si="3"/>
        <v>0</v>
      </c>
      <c r="X34" s="392">
        <f t="shared" si="3"/>
        <v>0</v>
      </c>
      <c r="Y34" s="392">
        <f t="shared" si="3"/>
        <v>0</v>
      </c>
      <c r="Z34" s="392">
        <f t="shared" si="3"/>
        <v>0</v>
      </c>
      <c r="AA34" s="392">
        <f t="shared" si="3"/>
        <v>0</v>
      </c>
      <c r="AB34" s="392">
        <f t="shared" si="3"/>
        <v>0</v>
      </c>
      <c r="AC34" s="392">
        <f t="shared" si="3"/>
        <v>0</v>
      </c>
      <c r="AD34" s="392">
        <f t="shared" si="3"/>
        <v>0</v>
      </c>
      <c r="AE34" s="392">
        <f t="shared" si="3"/>
        <v>0</v>
      </c>
      <c r="AF34" s="392">
        <f t="shared" si="3"/>
        <v>0</v>
      </c>
      <c r="AG34" s="392">
        <f t="shared" si="3"/>
        <v>0</v>
      </c>
      <c r="AH34" s="392">
        <f t="shared" si="3"/>
        <v>0</v>
      </c>
      <c r="AI34" s="392">
        <f t="shared" si="3"/>
        <v>0</v>
      </c>
      <c r="AJ34" s="392">
        <f t="shared" si="3"/>
        <v>0</v>
      </c>
      <c r="AK34" s="392">
        <f t="shared" si="3"/>
        <v>0</v>
      </c>
      <c r="AL34" s="392">
        <f t="shared" si="3"/>
        <v>0</v>
      </c>
      <c r="AM34" s="392">
        <f t="shared" si="3"/>
        <v>0</v>
      </c>
      <c r="AN34" s="392">
        <f t="shared" si="3"/>
        <v>0</v>
      </c>
      <c r="AO34" s="392">
        <f t="shared" si="3"/>
        <v>0</v>
      </c>
      <c r="AP34" s="392">
        <f t="shared" si="3"/>
        <v>0</v>
      </c>
      <c r="AQ34" s="393">
        <f>SUM(D34:AP34)/2</f>
        <v>0</v>
      </c>
      <c r="AR34" s="432"/>
    </row>
    <row r="35" spans="2:44" s="495" customFormat="1" ht="30" customHeight="1">
      <c r="B35" s="496"/>
      <c r="C35" s="489" t="s">
        <v>25</v>
      </c>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1"/>
      <c r="AR35" s="492"/>
    </row>
    <row r="36" spans="2:46" s="2" customFormat="1" ht="30" customHeight="1">
      <c r="B36" s="7"/>
      <c r="C36" s="366" t="s">
        <v>17</v>
      </c>
      <c r="D36" s="392">
        <f aca="true" t="shared" si="4" ref="D36:AP36">+SUM(D34,D27)</f>
        <v>0</v>
      </c>
      <c r="E36" s="392">
        <f t="shared" si="4"/>
        <v>0</v>
      </c>
      <c r="F36" s="392">
        <f t="shared" si="4"/>
        <v>0</v>
      </c>
      <c r="G36" s="392">
        <f t="shared" si="4"/>
        <v>0</v>
      </c>
      <c r="H36" s="392">
        <f t="shared" si="4"/>
        <v>0</v>
      </c>
      <c r="I36" s="392">
        <f t="shared" si="4"/>
        <v>0</v>
      </c>
      <c r="J36" s="392">
        <f t="shared" si="4"/>
        <v>0</v>
      </c>
      <c r="K36" s="392">
        <f t="shared" si="4"/>
        <v>0</v>
      </c>
      <c r="L36" s="392">
        <f t="shared" si="4"/>
        <v>0</v>
      </c>
      <c r="M36" s="392">
        <f t="shared" si="4"/>
        <v>0</v>
      </c>
      <c r="N36" s="392">
        <f t="shared" si="4"/>
        <v>0</v>
      </c>
      <c r="O36" s="392">
        <f t="shared" si="4"/>
        <v>0</v>
      </c>
      <c r="P36" s="392">
        <f t="shared" si="4"/>
        <v>0</v>
      </c>
      <c r="Q36" s="392">
        <f t="shared" si="4"/>
        <v>0</v>
      </c>
      <c r="R36" s="392">
        <f t="shared" si="4"/>
        <v>0</v>
      </c>
      <c r="S36" s="392">
        <f t="shared" si="4"/>
        <v>0</v>
      </c>
      <c r="T36" s="392">
        <f t="shared" si="4"/>
        <v>0</v>
      </c>
      <c r="U36" s="392">
        <f t="shared" si="4"/>
        <v>0</v>
      </c>
      <c r="V36" s="392">
        <f t="shared" si="4"/>
        <v>0</v>
      </c>
      <c r="W36" s="392">
        <f t="shared" si="4"/>
        <v>0</v>
      </c>
      <c r="X36" s="392">
        <f t="shared" si="4"/>
        <v>0</v>
      </c>
      <c r="Y36" s="392">
        <f t="shared" si="4"/>
        <v>0</v>
      </c>
      <c r="Z36" s="392">
        <f t="shared" si="4"/>
        <v>0</v>
      </c>
      <c r="AA36" s="392">
        <f t="shared" si="4"/>
        <v>0</v>
      </c>
      <c r="AB36" s="392">
        <f t="shared" si="4"/>
        <v>0</v>
      </c>
      <c r="AC36" s="392">
        <f t="shared" si="4"/>
        <v>0</v>
      </c>
      <c r="AD36" s="392">
        <f t="shared" si="4"/>
        <v>0</v>
      </c>
      <c r="AE36" s="392">
        <f t="shared" si="4"/>
        <v>0</v>
      </c>
      <c r="AF36" s="392">
        <f t="shared" si="4"/>
        <v>0</v>
      </c>
      <c r="AG36" s="392">
        <f t="shared" si="4"/>
        <v>0</v>
      </c>
      <c r="AH36" s="392">
        <f t="shared" si="4"/>
        <v>0</v>
      </c>
      <c r="AI36" s="392">
        <f t="shared" si="4"/>
        <v>0</v>
      </c>
      <c r="AJ36" s="392">
        <f t="shared" si="4"/>
        <v>0</v>
      </c>
      <c r="AK36" s="392">
        <f t="shared" si="4"/>
        <v>0</v>
      </c>
      <c r="AL36" s="392">
        <f t="shared" si="4"/>
        <v>0</v>
      </c>
      <c r="AM36" s="392">
        <f t="shared" si="4"/>
        <v>0</v>
      </c>
      <c r="AN36" s="392">
        <f t="shared" si="4"/>
        <v>0</v>
      </c>
      <c r="AO36" s="392">
        <f t="shared" si="4"/>
        <v>0</v>
      </c>
      <c r="AP36" s="392">
        <f t="shared" si="4"/>
        <v>0</v>
      </c>
      <c r="AQ36" s="393">
        <f>SUM(D36:AP36)/2</f>
        <v>0</v>
      </c>
      <c r="AR36" s="432"/>
      <c r="AT36" s="155"/>
    </row>
    <row r="37" spans="2:44" s="2" customFormat="1" ht="16.5" customHeight="1">
      <c r="B37" s="10"/>
      <c r="C37" s="368" t="s">
        <v>311</v>
      </c>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93"/>
      <c r="AR37" s="432"/>
    </row>
    <row r="38" spans="2:44" s="2" customFormat="1" ht="30" customHeight="1">
      <c r="B38" s="7"/>
      <c r="C38" s="364" t="s">
        <v>18</v>
      </c>
      <c r="D38" s="392">
        <f aca="true" t="shared" si="5" ref="D38:AP38">+SUM(D36,D20,D13)</f>
        <v>0</v>
      </c>
      <c r="E38" s="392">
        <f t="shared" si="5"/>
        <v>0</v>
      </c>
      <c r="F38" s="392">
        <f t="shared" si="5"/>
        <v>0</v>
      </c>
      <c r="G38" s="392">
        <f t="shared" si="5"/>
        <v>0</v>
      </c>
      <c r="H38" s="392">
        <f t="shared" si="5"/>
        <v>0</v>
      </c>
      <c r="I38" s="392">
        <f t="shared" si="5"/>
        <v>0</v>
      </c>
      <c r="J38" s="392">
        <f t="shared" si="5"/>
        <v>0</v>
      </c>
      <c r="K38" s="392">
        <f t="shared" si="5"/>
        <v>0</v>
      </c>
      <c r="L38" s="392">
        <f t="shared" si="5"/>
        <v>0</v>
      </c>
      <c r="M38" s="392">
        <f t="shared" si="5"/>
        <v>0</v>
      </c>
      <c r="N38" s="392">
        <f>+SUM(N36,N20,N13)</f>
        <v>0</v>
      </c>
      <c r="O38" s="392">
        <f t="shared" si="5"/>
        <v>0</v>
      </c>
      <c r="P38" s="392">
        <f t="shared" si="5"/>
        <v>0</v>
      </c>
      <c r="Q38" s="392">
        <f t="shared" si="5"/>
        <v>0</v>
      </c>
      <c r="R38" s="392">
        <f t="shared" si="5"/>
        <v>0</v>
      </c>
      <c r="S38" s="392">
        <f t="shared" si="5"/>
        <v>0</v>
      </c>
      <c r="T38" s="392">
        <f t="shared" si="5"/>
        <v>0</v>
      </c>
      <c r="U38" s="392">
        <f t="shared" si="5"/>
        <v>0</v>
      </c>
      <c r="V38" s="392">
        <f t="shared" si="5"/>
        <v>0</v>
      </c>
      <c r="W38" s="392">
        <f t="shared" si="5"/>
        <v>0</v>
      </c>
      <c r="X38" s="392">
        <f t="shared" si="5"/>
        <v>0</v>
      </c>
      <c r="Y38" s="392">
        <f t="shared" si="5"/>
        <v>0</v>
      </c>
      <c r="Z38" s="392">
        <f t="shared" si="5"/>
        <v>0</v>
      </c>
      <c r="AA38" s="392">
        <f t="shared" si="5"/>
        <v>0</v>
      </c>
      <c r="AB38" s="392">
        <f t="shared" si="5"/>
        <v>0</v>
      </c>
      <c r="AC38" s="392">
        <f t="shared" si="5"/>
        <v>0</v>
      </c>
      <c r="AD38" s="392">
        <f t="shared" si="5"/>
        <v>0</v>
      </c>
      <c r="AE38" s="392">
        <f t="shared" si="5"/>
        <v>0</v>
      </c>
      <c r="AF38" s="392">
        <f t="shared" si="5"/>
        <v>0</v>
      </c>
      <c r="AG38" s="392">
        <f t="shared" si="5"/>
        <v>0</v>
      </c>
      <c r="AH38" s="392">
        <f t="shared" si="5"/>
        <v>0</v>
      </c>
      <c r="AI38" s="392">
        <f t="shared" si="5"/>
        <v>0</v>
      </c>
      <c r="AJ38" s="392">
        <f t="shared" si="5"/>
        <v>0</v>
      </c>
      <c r="AK38" s="392">
        <f t="shared" si="5"/>
        <v>0</v>
      </c>
      <c r="AL38" s="392">
        <f t="shared" si="5"/>
        <v>0</v>
      </c>
      <c r="AM38" s="392">
        <f t="shared" si="5"/>
        <v>0</v>
      </c>
      <c r="AN38" s="392">
        <f t="shared" si="5"/>
        <v>0</v>
      </c>
      <c r="AO38" s="392">
        <f t="shared" si="5"/>
        <v>0</v>
      </c>
      <c r="AP38" s="392">
        <f t="shared" si="5"/>
        <v>0</v>
      </c>
      <c r="AQ38" s="393">
        <f>+SUM(AQ36,AQ20,AQ13,AQ37)</f>
        <v>0</v>
      </c>
      <c r="AR38" s="432"/>
    </row>
    <row r="39" spans="2:44" s="2" customFormat="1" ht="30" customHeight="1">
      <c r="B39" s="7"/>
      <c r="C39" s="345" t="s">
        <v>129</v>
      </c>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93">
        <f>+SUM(AQ37,AQ35,AQ28,AQ20,AQ14)</f>
        <v>0</v>
      </c>
      <c r="AR39" s="432"/>
    </row>
    <row r="40" spans="2:44" s="279" customFormat="1" ht="30" customHeight="1">
      <c r="B40" s="285"/>
      <c r="C40" s="367" t="s">
        <v>27</v>
      </c>
      <c r="D40" s="438"/>
      <c r="E40" s="440"/>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41"/>
      <c r="AR40" s="436"/>
    </row>
    <row r="41" spans="2:44" s="2" customFormat="1" ht="16.5" customHeight="1">
      <c r="B41" s="10"/>
      <c r="C41" s="368" t="s">
        <v>312</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393">
        <f>SUM(D41:AP41)/2</f>
        <v>0</v>
      </c>
      <c r="AR41" s="432"/>
    </row>
    <row r="42" spans="2:44" s="2" customFormat="1" ht="16.5" customHeight="1">
      <c r="B42" s="11"/>
      <c r="C42" s="369" t="s">
        <v>313</v>
      </c>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393">
        <f>SUM(D42:AP42)/2</f>
        <v>0</v>
      </c>
      <c r="AR42" s="431"/>
    </row>
    <row r="43" spans="2:44" s="374" customFormat="1" ht="59.25" customHeight="1">
      <c r="B43" s="427"/>
      <c r="C43" s="734" t="s">
        <v>317</v>
      </c>
      <c r="D43" s="734"/>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430"/>
    </row>
    <row r="44" spans="2:42" s="2" customFormat="1" ht="18" customHeight="1">
      <c r="B44" s="27" t="s">
        <v>286</v>
      </c>
      <c r="C44" s="366"/>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2:42" s="2" customFormat="1" ht="18" customHeight="1">
      <c r="B45" s="13"/>
      <c r="C45" s="366"/>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2:42" s="2" customFormat="1" ht="18" customHeight="1">
      <c r="B46" s="8"/>
      <c r="C46" s="366"/>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2:42" s="1" customFormat="1" ht="18" customHeight="1">
      <c r="B47" s="14"/>
      <c r="C47" s="366"/>
      <c r="E47" s="474" t="s">
        <v>323</v>
      </c>
      <c r="F47" s="475">
        <f>MAX(D52:AS88)</f>
        <v>0</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2:42" s="1" customFormat="1" ht="19.5" customHeight="1">
      <c r="B48" s="447" t="s">
        <v>318</v>
      </c>
      <c r="C48" s="451"/>
      <c r="D48" s="449"/>
      <c r="E48" s="476" t="s">
        <v>324</v>
      </c>
      <c r="F48" s="477">
        <f>MIN(D52:AS88)</f>
        <v>0</v>
      </c>
      <c r="G48" s="450"/>
      <c r="H48" s="450"/>
      <c r="I48" s="450"/>
      <c r="J48" s="450"/>
      <c r="K48" s="450"/>
      <c r="L48" s="450"/>
      <c r="M48" s="450"/>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2:42" s="1" customFormat="1" ht="18" customHeight="1">
      <c r="B49" s="14"/>
      <c r="C49" s="366"/>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2:42" s="1" customFormat="1" ht="18" customHeight="1">
      <c r="B50" s="14"/>
      <c r="C50" s="366"/>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2:45" s="2" customFormat="1" ht="27.75" customHeight="1">
      <c r="B51" s="452"/>
      <c r="C51" s="470" t="s">
        <v>7</v>
      </c>
      <c r="D51" s="468" t="str">
        <f aca="true" t="shared" si="6" ref="D51:AQ51">+D7</f>
        <v>ARS</v>
      </c>
      <c r="E51" s="468" t="str">
        <f t="shared" si="6"/>
        <v>AUD</v>
      </c>
      <c r="F51" s="468" t="str">
        <f t="shared" si="6"/>
        <v>BGN</v>
      </c>
      <c r="G51" s="468" t="str">
        <f t="shared" si="6"/>
        <v>BHD</v>
      </c>
      <c r="H51" s="468" t="str">
        <f t="shared" si="6"/>
        <v>BRL</v>
      </c>
      <c r="I51" s="468" t="str">
        <f t="shared" si="6"/>
        <v>CAD</v>
      </c>
      <c r="J51" s="468" t="str">
        <f t="shared" si="6"/>
        <v>CHF</v>
      </c>
      <c r="K51" s="468" t="str">
        <f t="shared" si="6"/>
        <v>CLP</v>
      </c>
      <c r="L51" s="468" t="str">
        <f t="shared" si="6"/>
        <v>CNY</v>
      </c>
      <c r="M51" s="468" t="str">
        <f t="shared" si="6"/>
        <v>COP</v>
      </c>
      <c r="N51" s="468" t="str">
        <f t="shared" si="6"/>
        <v>CZK</v>
      </c>
      <c r="O51" s="468" t="str">
        <f t="shared" si="6"/>
        <v>DKK</v>
      </c>
      <c r="P51" s="468" t="str">
        <f t="shared" si="6"/>
        <v>EUR</v>
      </c>
      <c r="Q51" s="468" t="str">
        <f t="shared" si="6"/>
        <v>GBP</v>
      </c>
      <c r="R51" s="468" t="str">
        <f t="shared" si="6"/>
        <v>HKD</v>
      </c>
      <c r="S51" s="468" t="str">
        <f t="shared" si="6"/>
        <v>HUF</v>
      </c>
      <c r="T51" s="468" t="str">
        <f t="shared" si="6"/>
        <v>IDR</v>
      </c>
      <c r="U51" s="468" t="str">
        <f t="shared" si="6"/>
        <v>ILS</v>
      </c>
      <c r="V51" s="468" t="str">
        <f t="shared" si="6"/>
        <v>INR</v>
      </c>
      <c r="W51" s="468" t="str">
        <f t="shared" si="6"/>
        <v>JPY</v>
      </c>
      <c r="X51" s="468" t="str">
        <f t="shared" si="6"/>
        <v>KRW</v>
      </c>
      <c r="Y51" s="468" t="str">
        <f t="shared" si="6"/>
        <v>MXN</v>
      </c>
      <c r="Z51" s="468" t="str">
        <f t="shared" si="6"/>
        <v>MYR</v>
      </c>
      <c r="AA51" s="468" t="str">
        <f t="shared" si="6"/>
        <v>NOK</v>
      </c>
      <c r="AB51" s="468" t="str">
        <f t="shared" si="6"/>
        <v>NZD</v>
      </c>
      <c r="AC51" s="468" t="str">
        <f t="shared" si="6"/>
        <v>PEN</v>
      </c>
      <c r="AD51" s="468" t="str">
        <f t="shared" si="6"/>
        <v>PHP</v>
      </c>
      <c r="AE51" s="468" t="str">
        <f t="shared" si="6"/>
        <v>PLN</v>
      </c>
      <c r="AF51" s="468" t="str">
        <f t="shared" si="6"/>
        <v>RON</v>
      </c>
      <c r="AG51" s="468" t="str">
        <f t="shared" si="6"/>
        <v>RUB</v>
      </c>
      <c r="AH51" s="468" t="str">
        <f t="shared" si="6"/>
        <v>SAR</v>
      </c>
      <c r="AI51" s="468" t="str">
        <f t="shared" si="6"/>
        <v>SEK</v>
      </c>
      <c r="AJ51" s="468" t="str">
        <f t="shared" si="6"/>
        <v>SGD</v>
      </c>
      <c r="AK51" s="468" t="str">
        <f t="shared" si="6"/>
        <v>THB</v>
      </c>
      <c r="AL51" s="468" t="str">
        <f t="shared" si="6"/>
        <v>TRY</v>
      </c>
      <c r="AM51" s="468" t="str">
        <f t="shared" si="6"/>
        <v>TWD</v>
      </c>
      <c r="AN51" s="468" t="str">
        <f t="shared" si="6"/>
        <v>USD</v>
      </c>
      <c r="AO51" s="468" t="str">
        <f t="shared" si="6"/>
        <v>ZAR</v>
      </c>
      <c r="AP51" s="468" t="str">
        <f t="shared" si="6"/>
        <v>Other ²</v>
      </c>
      <c r="AQ51" s="468" t="str">
        <f t="shared" si="6"/>
        <v>TOT</v>
      </c>
      <c r="AS51" s="468" t="str">
        <f>+AQ7</f>
        <v>TOT</v>
      </c>
    </row>
    <row r="52" spans="2:45" s="2" customFormat="1" ht="16.5" customHeight="1">
      <c r="B52" s="453"/>
      <c r="C52" s="454" t="s">
        <v>3</v>
      </c>
      <c r="D52" s="264"/>
      <c r="E52" s="263"/>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S52" s="471"/>
    </row>
    <row r="53" spans="2:45" s="2" customFormat="1" ht="16.5" customHeight="1">
      <c r="B53" s="455"/>
      <c r="C53" s="456" t="s">
        <v>109</v>
      </c>
      <c r="D53" s="265"/>
      <c r="E53" s="266"/>
      <c r="F53" s="265"/>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8"/>
      <c r="AS53" s="472">
        <f>AQ9-SUM(D9:AP9)/2</f>
        <v>0</v>
      </c>
    </row>
    <row r="54" spans="2:60" s="6" customFormat="1" ht="16.5" customHeight="1">
      <c r="B54" s="457"/>
      <c r="C54" s="456" t="s">
        <v>110</v>
      </c>
      <c r="D54" s="267"/>
      <c r="E54" s="266"/>
      <c r="F54" s="267"/>
      <c r="G54" s="267"/>
      <c r="H54" s="267"/>
      <c r="I54" s="265"/>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8"/>
      <c r="AS54" s="472">
        <f>AQ10-SUM(D10:AP10)/2</f>
        <v>0</v>
      </c>
      <c r="AT54" s="155"/>
      <c r="AU54" s="2"/>
      <c r="AV54" s="2"/>
      <c r="AW54" s="2"/>
      <c r="AX54" s="2"/>
      <c r="AY54" s="2"/>
      <c r="AZ54" s="2"/>
      <c r="BA54" s="2"/>
      <c r="BB54" s="2"/>
      <c r="BC54" s="2"/>
      <c r="BD54" s="2"/>
      <c r="BE54" s="2"/>
      <c r="BF54" s="2"/>
      <c r="BG54" s="2"/>
      <c r="BH54" s="2"/>
    </row>
    <row r="55" spans="2:60" s="6" customFormat="1" ht="16.5" customHeight="1">
      <c r="B55" s="457"/>
      <c r="C55" s="456" t="s">
        <v>361</v>
      </c>
      <c r="D55" s="466">
        <f>+IF(OR(SUM(D11)&gt;0),IF(OR(D10=0,D10=""),111,IF((D10&lt;D11),111,0)),0)</f>
        <v>0</v>
      </c>
      <c r="E55" s="466">
        <f aca="true" t="shared" si="7" ref="E55:AQ55">+IF(OR(SUM(E11)&gt;0),IF(OR(E10=0,E10=""),111,IF((E10&lt;E11),111,0)),0)</f>
        <v>0</v>
      </c>
      <c r="F55" s="466">
        <f t="shared" si="7"/>
        <v>0</v>
      </c>
      <c r="G55" s="466">
        <f t="shared" si="7"/>
        <v>0</v>
      </c>
      <c r="H55" s="466">
        <f t="shared" si="7"/>
        <v>0</v>
      </c>
      <c r="I55" s="466">
        <f t="shared" si="7"/>
        <v>0</v>
      </c>
      <c r="J55" s="466">
        <f t="shared" si="7"/>
        <v>0</v>
      </c>
      <c r="K55" s="466">
        <f t="shared" si="7"/>
        <v>0</v>
      </c>
      <c r="L55" s="466">
        <f t="shared" si="7"/>
        <v>0</v>
      </c>
      <c r="M55" s="466">
        <f t="shared" si="7"/>
        <v>0</v>
      </c>
      <c r="N55" s="466">
        <f t="shared" si="7"/>
        <v>0</v>
      </c>
      <c r="O55" s="466">
        <f t="shared" si="7"/>
        <v>0</v>
      </c>
      <c r="P55" s="466">
        <f t="shared" si="7"/>
        <v>0</v>
      </c>
      <c r="Q55" s="466">
        <f t="shared" si="7"/>
        <v>0</v>
      </c>
      <c r="R55" s="466">
        <f t="shared" si="7"/>
        <v>0</v>
      </c>
      <c r="S55" s="466">
        <f t="shared" si="7"/>
        <v>0</v>
      </c>
      <c r="T55" s="466">
        <f t="shared" si="7"/>
        <v>0</v>
      </c>
      <c r="U55" s="466">
        <f t="shared" si="7"/>
        <v>0</v>
      </c>
      <c r="V55" s="466">
        <f t="shared" si="7"/>
        <v>0</v>
      </c>
      <c r="W55" s="466">
        <f t="shared" si="7"/>
        <v>0</v>
      </c>
      <c r="X55" s="466">
        <f t="shared" si="7"/>
        <v>0</v>
      </c>
      <c r="Y55" s="466">
        <f t="shared" si="7"/>
        <v>0</v>
      </c>
      <c r="Z55" s="466">
        <f t="shared" si="7"/>
        <v>0</v>
      </c>
      <c r="AA55" s="466">
        <f t="shared" si="7"/>
        <v>0</v>
      </c>
      <c r="AB55" s="466">
        <f t="shared" si="7"/>
        <v>0</v>
      </c>
      <c r="AC55" s="466">
        <f t="shared" si="7"/>
        <v>0</v>
      </c>
      <c r="AD55" s="466">
        <f t="shared" si="7"/>
        <v>0</v>
      </c>
      <c r="AE55" s="466">
        <f t="shared" si="7"/>
        <v>0</v>
      </c>
      <c r="AF55" s="466">
        <f t="shared" si="7"/>
        <v>0</v>
      </c>
      <c r="AG55" s="466">
        <f t="shared" si="7"/>
        <v>0</v>
      </c>
      <c r="AH55" s="466">
        <f t="shared" si="7"/>
        <v>0</v>
      </c>
      <c r="AI55" s="466">
        <f t="shared" si="7"/>
        <v>0</v>
      </c>
      <c r="AJ55" s="466">
        <f t="shared" si="7"/>
        <v>0</v>
      </c>
      <c r="AK55" s="466">
        <f t="shared" si="7"/>
        <v>0</v>
      </c>
      <c r="AL55" s="466">
        <f t="shared" si="7"/>
        <v>0</v>
      </c>
      <c r="AM55" s="466">
        <f t="shared" si="7"/>
        <v>0</v>
      </c>
      <c r="AN55" s="466">
        <f t="shared" si="7"/>
        <v>0</v>
      </c>
      <c r="AO55" s="466">
        <f t="shared" si="7"/>
        <v>0</v>
      </c>
      <c r="AP55" s="466">
        <f t="shared" si="7"/>
        <v>0</v>
      </c>
      <c r="AQ55" s="466">
        <f t="shared" si="7"/>
        <v>0</v>
      </c>
      <c r="AS55" s="472">
        <f>AQ11-SUM(D11:AP11)/2</f>
        <v>0</v>
      </c>
      <c r="AT55" s="155"/>
      <c r="AU55" s="2"/>
      <c r="AV55" s="2"/>
      <c r="AW55" s="2"/>
      <c r="AX55" s="2"/>
      <c r="AY55" s="2"/>
      <c r="AZ55" s="2"/>
      <c r="BA55" s="2"/>
      <c r="BB55" s="2"/>
      <c r="BC55" s="2"/>
      <c r="BD55" s="2"/>
      <c r="BE55" s="2"/>
      <c r="BF55" s="2"/>
      <c r="BG55" s="2"/>
      <c r="BH55" s="2"/>
    </row>
    <row r="56" spans="2:60" s="6" customFormat="1" ht="16.5" customHeight="1">
      <c r="B56" s="457"/>
      <c r="C56" s="456" t="s">
        <v>111</v>
      </c>
      <c r="D56" s="267"/>
      <c r="E56" s="266"/>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8"/>
      <c r="AS56" s="472">
        <f>AQ12-SUM(D12:AP12)/2</f>
        <v>0</v>
      </c>
      <c r="AU56" s="2"/>
      <c r="AV56" s="2"/>
      <c r="AW56" s="2"/>
      <c r="AX56" s="2"/>
      <c r="AY56" s="2"/>
      <c r="AZ56" s="2"/>
      <c r="BA56" s="2"/>
      <c r="BB56" s="2"/>
      <c r="BC56" s="2"/>
      <c r="BD56" s="2"/>
      <c r="BE56" s="2"/>
      <c r="BF56" s="2"/>
      <c r="BG56" s="2"/>
      <c r="BH56" s="2"/>
    </row>
    <row r="57" spans="2:46" s="2" customFormat="1" ht="18" customHeight="1">
      <c r="B57" s="455"/>
      <c r="C57" s="448" t="s">
        <v>14</v>
      </c>
      <c r="D57" s="466">
        <f>+D13-D9-D10-D12</f>
        <v>0</v>
      </c>
      <c r="E57" s="466">
        <f aca="true" t="shared" si="8" ref="E57:AQ57">+E13-E9-E10-E12</f>
        <v>0</v>
      </c>
      <c r="F57" s="466">
        <f t="shared" si="8"/>
        <v>0</v>
      </c>
      <c r="G57" s="466">
        <f t="shared" si="8"/>
        <v>0</v>
      </c>
      <c r="H57" s="466">
        <f t="shared" si="8"/>
        <v>0</v>
      </c>
      <c r="I57" s="466">
        <f t="shared" si="8"/>
        <v>0</v>
      </c>
      <c r="J57" s="466">
        <f t="shared" si="8"/>
        <v>0</v>
      </c>
      <c r="K57" s="466">
        <f t="shared" si="8"/>
        <v>0</v>
      </c>
      <c r="L57" s="466">
        <f t="shared" si="8"/>
        <v>0</v>
      </c>
      <c r="M57" s="466">
        <f t="shared" si="8"/>
        <v>0</v>
      </c>
      <c r="N57" s="466">
        <f t="shared" si="8"/>
        <v>0</v>
      </c>
      <c r="O57" s="466">
        <f t="shared" si="8"/>
        <v>0</v>
      </c>
      <c r="P57" s="466">
        <f t="shared" si="8"/>
        <v>0</v>
      </c>
      <c r="Q57" s="466">
        <f t="shared" si="8"/>
        <v>0</v>
      </c>
      <c r="R57" s="466">
        <f t="shared" si="8"/>
        <v>0</v>
      </c>
      <c r="S57" s="466">
        <f t="shared" si="8"/>
        <v>0</v>
      </c>
      <c r="T57" s="466">
        <f t="shared" si="8"/>
        <v>0</v>
      </c>
      <c r="U57" s="466">
        <f t="shared" si="8"/>
        <v>0</v>
      </c>
      <c r="V57" s="466">
        <f t="shared" si="8"/>
        <v>0</v>
      </c>
      <c r="W57" s="466">
        <f t="shared" si="8"/>
        <v>0</v>
      </c>
      <c r="X57" s="466">
        <f t="shared" si="8"/>
        <v>0</v>
      </c>
      <c r="Y57" s="466">
        <f t="shared" si="8"/>
        <v>0</v>
      </c>
      <c r="Z57" s="466">
        <f t="shared" si="8"/>
        <v>0</v>
      </c>
      <c r="AA57" s="466">
        <f t="shared" si="8"/>
        <v>0</v>
      </c>
      <c r="AB57" s="466">
        <f t="shared" si="8"/>
        <v>0</v>
      </c>
      <c r="AC57" s="466">
        <f t="shared" si="8"/>
        <v>0</v>
      </c>
      <c r="AD57" s="466">
        <f t="shared" si="8"/>
        <v>0</v>
      </c>
      <c r="AE57" s="466">
        <f t="shared" si="8"/>
        <v>0</v>
      </c>
      <c r="AF57" s="466">
        <f t="shared" si="8"/>
        <v>0</v>
      </c>
      <c r="AG57" s="466">
        <f t="shared" si="8"/>
        <v>0</v>
      </c>
      <c r="AH57" s="466">
        <f t="shared" si="8"/>
        <v>0</v>
      </c>
      <c r="AI57" s="466">
        <f t="shared" si="8"/>
        <v>0</v>
      </c>
      <c r="AJ57" s="466">
        <f t="shared" si="8"/>
        <v>0</v>
      </c>
      <c r="AK57" s="466">
        <f t="shared" si="8"/>
        <v>0</v>
      </c>
      <c r="AL57" s="466">
        <f t="shared" si="8"/>
        <v>0</v>
      </c>
      <c r="AM57" s="466">
        <f t="shared" si="8"/>
        <v>0</v>
      </c>
      <c r="AN57" s="466">
        <f t="shared" si="8"/>
        <v>0</v>
      </c>
      <c r="AO57" s="466">
        <f t="shared" si="8"/>
        <v>0</v>
      </c>
      <c r="AP57" s="466">
        <f t="shared" si="8"/>
        <v>0</v>
      </c>
      <c r="AQ57" s="466">
        <f t="shared" si="8"/>
        <v>0</v>
      </c>
      <c r="AS57" s="472">
        <f>AQ13-SUM(D13:AP13)/2</f>
        <v>0</v>
      </c>
      <c r="AT57" s="6"/>
    </row>
    <row r="58" spans="2:46" s="2" customFormat="1" ht="18" customHeight="1">
      <c r="B58" s="457"/>
      <c r="C58" s="498" t="s">
        <v>25</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466">
        <f>+IF(OR(SUM(AQ13)&gt;0),IF(OR(AQ14=0,AQ14=""),111,IF((AQ14&lt;AQ13),111,0)),0)</f>
        <v>0</v>
      </c>
      <c r="AS58" s="467"/>
      <c r="AT58" s="159"/>
    </row>
    <row r="59" spans="2:45" s="2" customFormat="1" ht="18" customHeight="1">
      <c r="B59" s="453"/>
      <c r="C59" s="458" t="s">
        <v>26</v>
      </c>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7"/>
      <c r="AS59" s="267"/>
    </row>
    <row r="60" spans="2:45" s="2" customFormat="1" ht="18" customHeight="1">
      <c r="B60" s="455"/>
      <c r="C60" s="456" t="s">
        <v>109</v>
      </c>
      <c r="D60" s="265"/>
      <c r="E60" s="266"/>
      <c r="F60" s="265"/>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8"/>
      <c r="AS60" s="472">
        <f>AQ16-SUM(D16:AP16)/2</f>
        <v>0</v>
      </c>
    </row>
    <row r="61" spans="2:45" s="2" customFormat="1" ht="18" customHeight="1">
      <c r="B61" s="457"/>
      <c r="C61" s="456" t="s">
        <v>110</v>
      </c>
      <c r="D61" s="267"/>
      <c r="E61" s="266"/>
      <c r="F61" s="267"/>
      <c r="G61" s="267"/>
      <c r="H61" s="267"/>
      <c r="I61" s="265"/>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8"/>
      <c r="AS61" s="472">
        <f>AQ17-SUM(D17:AP17)/2</f>
        <v>0</v>
      </c>
    </row>
    <row r="62" spans="2:60" s="6" customFormat="1" ht="16.5" customHeight="1">
      <c r="B62" s="457"/>
      <c r="C62" s="456" t="s">
        <v>361</v>
      </c>
      <c r="D62" s="466">
        <f>+IF(OR(SUM(D18)&gt;0),IF(OR(D17=0,D17=""),111,IF((D17&lt;D18),111,0)),0)</f>
        <v>0</v>
      </c>
      <c r="E62" s="466">
        <f aca="true" t="shared" si="9" ref="E62:AQ62">+IF(OR(SUM(E18)&gt;0),IF(OR(E17=0,E17=""),111,IF((E17&lt;E18),111,0)),0)</f>
        <v>0</v>
      </c>
      <c r="F62" s="466">
        <f t="shared" si="9"/>
        <v>0</v>
      </c>
      <c r="G62" s="466">
        <f t="shared" si="9"/>
        <v>0</v>
      </c>
      <c r="H62" s="466">
        <f t="shared" si="9"/>
        <v>0</v>
      </c>
      <c r="I62" s="466">
        <f t="shared" si="9"/>
        <v>0</v>
      </c>
      <c r="J62" s="466">
        <f t="shared" si="9"/>
        <v>0</v>
      </c>
      <c r="K62" s="466">
        <f t="shared" si="9"/>
        <v>0</v>
      </c>
      <c r="L62" s="466">
        <f t="shared" si="9"/>
        <v>0</v>
      </c>
      <c r="M62" s="466">
        <f t="shared" si="9"/>
        <v>0</v>
      </c>
      <c r="N62" s="466">
        <f t="shared" si="9"/>
        <v>0</v>
      </c>
      <c r="O62" s="466">
        <f t="shared" si="9"/>
        <v>0</v>
      </c>
      <c r="P62" s="466">
        <f t="shared" si="9"/>
        <v>0</v>
      </c>
      <c r="Q62" s="466">
        <f t="shared" si="9"/>
        <v>0</v>
      </c>
      <c r="R62" s="466">
        <f t="shared" si="9"/>
        <v>0</v>
      </c>
      <c r="S62" s="466">
        <f t="shared" si="9"/>
        <v>0</v>
      </c>
      <c r="T62" s="466">
        <f t="shared" si="9"/>
        <v>0</v>
      </c>
      <c r="U62" s="466">
        <f t="shared" si="9"/>
        <v>0</v>
      </c>
      <c r="V62" s="466">
        <f t="shared" si="9"/>
        <v>0</v>
      </c>
      <c r="W62" s="466">
        <f t="shared" si="9"/>
        <v>0</v>
      </c>
      <c r="X62" s="466">
        <f t="shared" si="9"/>
        <v>0</v>
      </c>
      <c r="Y62" s="466">
        <f t="shared" si="9"/>
        <v>0</v>
      </c>
      <c r="Z62" s="466">
        <f t="shared" si="9"/>
        <v>0</v>
      </c>
      <c r="AA62" s="466">
        <f t="shared" si="9"/>
        <v>0</v>
      </c>
      <c r="AB62" s="466">
        <f t="shared" si="9"/>
        <v>0</v>
      </c>
      <c r="AC62" s="466">
        <f t="shared" si="9"/>
        <v>0</v>
      </c>
      <c r="AD62" s="466">
        <f t="shared" si="9"/>
        <v>0</v>
      </c>
      <c r="AE62" s="466">
        <f t="shared" si="9"/>
        <v>0</v>
      </c>
      <c r="AF62" s="466">
        <f t="shared" si="9"/>
        <v>0</v>
      </c>
      <c r="AG62" s="466">
        <f t="shared" si="9"/>
        <v>0</v>
      </c>
      <c r="AH62" s="466">
        <f t="shared" si="9"/>
        <v>0</v>
      </c>
      <c r="AI62" s="466">
        <f t="shared" si="9"/>
        <v>0</v>
      </c>
      <c r="AJ62" s="466">
        <f t="shared" si="9"/>
        <v>0</v>
      </c>
      <c r="AK62" s="466">
        <f t="shared" si="9"/>
        <v>0</v>
      </c>
      <c r="AL62" s="466">
        <f t="shared" si="9"/>
        <v>0</v>
      </c>
      <c r="AM62" s="466">
        <f t="shared" si="9"/>
        <v>0</v>
      </c>
      <c r="AN62" s="466">
        <f t="shared" si="9"/>
        <v>0</v>
      </c>
      <c r="AO62" s="466">
        <f t="shared" si="9"/>
        <v>0</v>
      </c>
      <c r="AP62" s="466">
        <f t="shared" si="9"/>
        <v>0</v>
      </c>
      <c r="AQ62" s="466">
        <f t="shared" si="9"/>
        <v>0</v>
      </c>
      <c r="AS62" s="472">
        <f>AQ18-SUM(D18:AP18)/2</f>
        <v>0</v>
      </c>
      <c r="AT62" s="155"/>
      <c r="AU62" s="2"/>
      <c r="AV62" s="2"/>
      <c r="AW62" s="2"/>
      <c r="AX62" s="2"/>
      <c r="AY62" s="2"/>
      <c r="AZ62" s="2"/>
      <c r="BA62" s="2"/>
      <c r="BB62" s="2"/>
      <c r="BC62" s="2"/>
      <c r="BD62" s="2"/>
      <c r="BE62" s="2"/>
      <c r="BF62" s="2"/>
      <c r="BG62" s="2"/>
      <c r="BH62" s="2"/>
    </row>
    <row r="63" spans="2:45" s="2" customFormat="1" ht="18" customHeight="1">
      <c r="B63" s="457"/>
      <c r="C63" s="456" t="s">
        <v>111</v>
      </c>
      <c r="D63" s="267"/>
      <c r="E63" s="266"/>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8"/>
      <c r="AS63" s="472">
        <f>AQ19-SUM(D19:AP19)/2</f>
        <v>0</v>
      </c>
    </row>
    <row r="64" spans="2:46" s="2" customFormat="1" ht="18" customHeight="1">
      <c r="B64" s="455"/>
      <c r="C64" s="448" t="s">
        <v>14</v>
      </c>
      <c r="D64" s="466">
        <f>+D20-D16-D17-D19</f>
        <v>0</v>
      </c>
      <c r="E64" s="466">
        <f aca="true" t="shared" si="10" ref="E64:AQ64">+E20-E16-E17-E19</f>
        <v>0</v>
      </c>
      <c r="F64" s="466">
        <f t="shared" si="10"/>
        <v>0</v>
      </c>
      <c r="G64" s="466">
        <f t="shared" si="10"/>
        <v>0</v>
      </c>
      <c r="H64" s="466">
        <f t="shared" si="10"/>
        <v>0</v>
      </c>
      <c r="I64" s="466">
        <f t="shared" si="10"/>
        <v>0</v>
      </c>
      <c r="J64" s="466">
        <f t="shared" si="10"/>
        <v>0</v>
      </c>
      <c r="K64" s="466">
        <f t="shared" si="10"/>
        <v>0</v>
      </c>
      <c r="L64" s="466">
        <f t="shared" si="10"/>
        <v>0</v>
      </c>
      <c r="M64" s="466">
        <f t="shared" si="10"/>
        <v>0</v>
      </c>
      <c r="N64" s="466">
        <f t="shared" si="10"/>
        <v>0</v>
      </c>
      <c r="O64" s="466">
        <f t="shared" si="10"/>
        <v>0</v>
      </c>
      <c r="P64" s="466">
        <f t="shared" si="10"/>
        <v>0</v>
      </c>
      <c r="Q64" s="466">
        <f t="shared" si="10"/>
        <v>0</v>
      </c>
      <c r="R64" s="466">
        <f t="shared" si="10"/>
        <v>0</v>
      </c>
      <c r="S64" s="466">
        <f t="shared" si="10"/>
        <v>0</v>
      </c>
      <c r="T64" s="466">
        <f t="shared" si="10"/>
        <v>0</v>
      </c>
      <c r="U64" s="466">
        <f t="shared" si="10"/>
        <v>0</v>
      </c>
      <c r="V64" s="466">
        <f t="shared" si="10"/>
        <v>0</v>
      </c>
      <c r="W64" s="466">
        <f t="shared" si="10"/>
        <v>0</v>
      </c>
      <c r="X64" s="466">
        <f t="shared" si="10"/>
        <v>0</v>
      </c>
      <c r="Y64" s="466">
        <f t="shared" si="10"/>
        <v>0</v>
      </c>
      <c r="Z64" s="466">
        <f t="shared" si="10"/>
        <v>0</v>
      </c>
      <c r="AA64" s="466">
        <f t="shared" si="10"/>
        <v>0</v>
      </c>
      <c r="AB64" s="466">
        <f t="shared" si="10"/>
        <v>0</v>
      </c>
      <c r="AC64" s="466">
        <f t="shared" si="10"/>
        <v>0</v>
      </c>
      <c r="AD64" s="466">
        <f t="shared" si="10"/>
        <v>0</v>
      </c>
      <c r="AE64" s="466">
        <f t="shared" si="10"/>
        <v>0</v>
      </c>
      <c r="AF64" s="466">
        <f t="shared" si="10"/>
        <v>0</v>
      </c>
      <c r="AG64" s="466">
        <f t="shared" si="10"/>
        <v>0</v>
      </c>
      <c r="AH64" s="466">
        <f t="shared" si="10"/>
        <v>0</v>
      </c>
      <c r="AI64" s="466">
        <f t="shared" si="10"/>
        <v>0</v>
      </c>
      <c r="AJ64" s="466">
        <f t="shared" si="10"/>
        <v>0</v>
      </c>
      <c r="AK64" s="466">
        <f t="shared" si="10"/>
        <v>0</v>
      </c>
      <c r="AL64" s="466">
        <f t="shared" si="10"/>
        <v>0</v>
      </c>
      <c r="AM64" s="466">
        <f t="shared" si="10"/>
        <v>0</v>
      </c>
      <c r="AN64" s="466">
        <f t="shared" si="10"/>
        <v>0</v>
      </c>
      <c r="AO64" s="466">
        <f t="shared" si="10"/>
        <v>0</v>
      </c>
      <c r="AP64" s="466">
        <f t="shared" si="10"/>
        <v>0</v>
      </c>
      <c r="AQ64" s="466">
        <f t="shared" si="10"/>
        <v>0</v>
      </c>
      <c r="AS64" s="472">
        <f>AQ20-SUM(D20:AP20)/2</f>
        <v>0</v>
      </c>
      <c r="AT64" s="6"/>
    </row>
    <row r="65" spans="2:60" s="6" customFormat="1" ht="18" customHeight="1">
      <c r="B65" s="453"/>
      <c r="C65" s="458" t="s">
        <v>319</v>
      </c>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84"/>
      <c r="AS65" s="467"/>
      <c r="AT65" s="2"/>
      <c r="AU65" s="2"/>
      <c r="AV65" s="2"/>
      <c r="AW65" s="2"/>
      <c r="AX65" s="2"/>
      <c r="AY65" s="2"/>
      <c r="AZ65" s="2"/>
      <c r="BA65" s="2"/>
      <c r="BB65" s="2"/>
      <c r="BC65" s="2"/>
      <c r="BD65" s="2"/>
      <c r="BE65" s="2"/>
      <c r="BF65" s="2"/>
      <c r="BG65" s="2"/>
      <c r="BH65" s="2"/>
    </row>
    <row r="66" spans="2:60" s="6" customFormat="1" ht="18" customHeight="1">
      <c r="B66" s="453"/>
      <c r="C66" s="458" t="s">
        <v>15</v>
      </c>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S66" s="267"/>
      <c r="AT66" s="2"/>
      <c r="AU66" s="2"/>
      <c r="AV66" s="2"/>
      <c r="AW66" s="2"/>
      <c r="AX66" s="2"/>
      <c r="AY66" s="2"/>
      <c r="AZ66" s="2"/>
      <c r="BA66" s="2"/>
      <c r="BB66" s="2"/>
      <c r="BC66" s="2"/>
      <c r="BD66" s="2"/>
      <c r="BE66" s="2"/>
      <c r="BF66" s="2"/>
      <c r="BG66" s="2"/>
      <c r="BH66" s="2"/>
    </row>
    <row r="67" spans="2:45" s="2" customFormat="1" ht="18" customHeight="1">
      <c r="B67" s="459"/>
      <c r="C67" s="456" t="s">
        <v>109</v>
      </c>
      <c r="D67" s="265"/>
      <c r="E67" s="266"/>
      <c r="F67" s="265"/>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8"/>
      <c r="AS67" s="472">
        <f>AQ23-SUM(D23:AP23)/2</f>
        <v>0</v>
      </c>
    </row>
    <row r="68" spans="2:45" s="2" customFormat="1" ht="18" customHeight="1">
      <c r="B68" s="455"/>
      <c r="C68" s="456" t="s">
        <v>110</v>
      </c>
      <c r="D68" s="267"/>
      <c r="E68" s="266"/>
      <c r="F68" s="267"/>
      <c r="G68" s="267"/>
      <c r="H68" s="267"/>
      <c r="I68" s="265"/>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8"/>
      <c r="AS68" s="472">
        <f>AQ24-SUM(D24:AP24)/2</f>
        <v>0</v>
      </c>
    </row>
    <row r="69" spans="2:60" s="6" customFormat="1" ht="16.5" customHeight="1">
      <c r="B69" s="457"/>
      <c r="C69" s="456" t="s">
        <v>361</v>
      </c>
      <c r="D69" s="466">
        <f>+IF(OR(SUM(D25)&gt;0),IF(OR(D24=0,D24=""),111,IF((D24&lt;D25),111,0)),0)</f>
        <v>0</v>
      </c>
      <c r="E69" s="466">
        <f aca="true" t="shared" si="11" ref="E69:AQ69">+IF(OR(SUM(E25)&gt;0),IF(OR(E24=0,E24=""),111,IF((E24&lt;E25),111,0)),0)</f>
        <v>0</v>
      </c>
      <c r="F69" s="466">
        <f t="shared" si="11"/>
        <v>0</v>
      </c>
      <c r="G69" s="466">
        <f t="shared" si="11"/>
        <v>0</v>
      </c>
      <c r="H69" s="466">
        <f t="shared" si="11"/>
        <v>0</v>
      </c>
      <c r="I69" s="466">
        <f t="shared" si="11"/>
        <v>0</v>
      </c>
      <c r="J69" s="466">
        <f t="shared" si="11"/>
        <v>0</v>
      </c>
      <c r="K69" s="466">
        <f t="shared" si="11"/>
        <v>0</v>
      </c>
      <c r="L69" s="466">
        <f t="shared" si="11"/>
        <v>0</v>
      </c>
      <c r="M69" s="466">
        <f t="shared" si="11"/>
        <v>0</v>
      </c>
      <c r="N69" s="466">
        <f t="shared" si="11"/>
        <v>0</v>
      </c>
      <c r="O69" s="466">
        <f t="shared" si="11"/>
        <v>0</v>
      </c>
      <c r="P69" s="466">
        <f t="shared" si="11"/>
        <v>0</v>
      </c>
      <c r="Q69" s="466">
        <f t="shared" si="11"/>
        <v>0</v>
      </c>
      <c r="R69" s="466">
        <f t="shared" si="11"/>
        <v>0</v>
      </c>
      <c r="S69" s="466">
        <f t="shared" si="11"/>
        <v>0</v>
      </c>
      <c r="T69" s="466">
        <f t="shared" si="11"/>
        <v>0</v>
      </c>
      <c r="U69" s="466">
        <f t="shared" si="11"/>
        <v>0</v>
      </c>
      <c r="V69" s="466">
        <f t="shared" si="11"/>
        <v>0</v>
      </c>
      <c r="W69" s="466">
        <f t="shared" si="11"/>
        <v>0</v>
      </c>
      <c r="X69" s="466">
        <f t="shared" si="11"/>
        <v>0</v>
      </c>
      <c r="Y69" s="466">
        <f t="shared" si="11"/>
        <v>0</v>
      </c>
      <c r="Z69" s="466">
        <f t="shared" si="11"/>
        <v>0</v>
      </c>
      <c r="AA69" s="466">
        <f t="shared" si="11"/>
        <v>0</v>
      </c>
      <c r="AB69" s="466">
        <f t="shared" si="11"/>
        <v>0</v>
      </c>
      <c r="AC69" s="466">
        <f t="shared" si="11"/>
        <v>0</v>
      </c>
      <c r="AD69" s="466">
        <f t="shared" si="11"/>
        <v>0</v>
      </c>
      <c r="AE69" s="466">
        <f t="shared" si="11"/>
        <v>0</v>
      </c>
      <c r="AF69" s="466">
        <f t="shared" si="11"/>
        <v>0</v>
      </c>
      <c r="AG69" s="466">
        <f t="shared" si="11"/>
        <v>0</v>
      </c>
      <c r="AH69" s="466">
        <f t="shared" si="11"/>
        <v>0</v>
      </c>
      <c r="AI69" s="466">
        <f t="shared" si="11"/>
        <v>0</v>
      </c>
      <c r="AJ69" s="466">
        <f t="shared" si="11"/>
        <v>0</v>
      </c>
      <c r="AK69" s="466">
        <f t="shared" si="11"/>
        <v>0</v>
      </c>
      <c r="AL69" s="466">
        <f t="shared" si="11"/>
        <v>0</v>
      </c>
      <c r="AM69" s="466">
        <f t="shared" si="11"/>
        <v>0</v>
      </c>
      <c r="AN69" s="466">
        <f t="shared" si="11"/>
        <v>0</v>
      </c>
      <c r="AO69" s="466">
        <f t="shared" si="11"/>
        <v>0</v>
      </c>
      <c r="AP69" s="466">
        <f t="shared" si="11"/>
        <v>0</v>
      </c>
      <c r="AQ69" s="466">
        <f t="shared" si="11"/>
        <v>0</v>
      </c>
      <c r="AS69" s="472">
        <f>AQ25-SUM(D25:AP25)/2</f>
        <v>0</v>
      </c>
      <c r="AT69" s="155"/>
      <c r="AU69" s="2"/>
      <c r="AV69" s="2"/>
      <c r="AW69" s="2"/>
      <c r="AX69" s="2"/>
      <c r="AY69" s="2"/>
      <c r="AZ69" s="2"/>
      <c r="BA69" s="2"/>
      <c r="BB69" s="2"/>
      <c r="BC69" s="2"/>
      <c r="BD69" s="2"/>
      <c r="BE69" s="2"/>
      <c r="BF69" s="2"/>
      <c r="BG69" s="2"/>
      <c r="BH69" s="2"/>
    </row>
    <row r="70" spans="2:45" s="2" customFormat="1" ht="18" customHeight="1">
      <c r="B70" s="460"/>
      <c r="C70" s="456" t="s">
        <v>111</v>
      </c>
      <c r="D70" s="267"/>
      <c r="E70" s="266"/>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8"/>
      <c r="AS70" s="472">
        <f>AQ26-SUM(D26:AP26)/2</f>
        <v>0</v>
      </c>
    </row>
    <row r="71" spans="2:46" s="2" customFormat="1" ht="18" customHeight="1">
      <c r="B71" s="455"/>
      <c r="C71" s="448" t="s">
        <v>14</v>
      </c>
      <c r="D71" s="466">
        <f>+D27-D23-D24-D26</f>
        <v>0</v>
      </c>
      <c r="E71" s="466">
        <f aca="true" t="shared" si="12" ref="E71:AQ71">+E27-E23-E24-E26</f>
        <v>0</v>
      </c>
      <c r="F71" s="466">
        <f t="shared" si="12"/>
        <v>0</v>
      </c>
      <c r="G71" s="466">
        <f t="shared" si="12"/>
        <v>0</v>
      </c>
      <c r="H71" s="466">
        <f t="shared" si="12"/>
        <v>0</v>
      </c>
      <c r="I71" s="466">
        <f t="shared" si="12"/>
        <v>0</v>
      </c>
      <c r="J71" s="466">
        <f t="shared" si="12"/>
        <v>0</v>
      </c>
      <c r="K71" s="466">
        <f t="shared" si="12"/>
        <v>0</v>
      </c>
      <c r="L71" s="466">
        <f t="shared" si="12"/>
        <v>0</v>
      </c>
      <c r="M71" s="466">
        <f t="shared" si="12"/>
        <v>0</v>
      </c>
      <c r="N71" s="466">
        <f t="shared" si="12"/>
        <v>0</v>
      </c>
      <c r="O71" s="466">
        <f t="shared" si="12"/>
        <v>0</v>
      </c>
      <c r="P71" s="466">
        <f t="shared" si="12"/>
        <v>0</v>
      </c>
      <c r="Q71" s="466">
        <f t="shared" si="12"/>
        <v>0</v>
      </c>
      <c r="R71" s="466">
        <f t="shared" si="12"/>
        <v>0</v>
      </c>
      <c r="S71" s="466">
        <f t="shared" si="12"/>
        <v>0</v>
      </c>
      <c r="T71" s="466">
        <f t="shared" si="12"/>
        <v>0</v>
      </c>
      <c r="U71" s="466">
        <f t="shared" si="12"/>
        <v>0</v>
      </c>
      <c r="V71" s="466">
        <f t="shared" si="12"/>
        <v>0</v>
      </c>
      <c r="W71" s="466">
        <f t="shared" si="12"/>
        <v>0</v>
      </c>
      <c r="X71" s="466">
        <f t="shared" si="12"/>
        <v>0</v>
      </c>
      <c r="Y71" s="466">
        <f t="shared" si="12"/>
        <v>0</v>
      </c>
      <c r="Z71" s="466">
        <f t="shared" si="12"/>
        <v>0</v>
      </c>
      <c r="AA71" s="466">
        <f t="shared" si="12"/>
        <v>0</v>
      </c>
      <c r="AB71" s="466">
        <f t="shared" si="12"/>
        <v>0</v>
      </c>
      <c r="AC71" s="466">
        <f t="shared" si="12"/>
        <v>0</v>
      </c>
      <c r="AD71" s="466">
        <f t="shared" si="12"/>
        <v>0</v>
      </c>
      <c r="AE71" s="466">
        <f t="shared" si="12"/>
        <v>0</v>
      </c>
      <c r="AF71" s="466">
        <f t="shared" si="12"/>
        <v>0</v>
      </c>
      <c r="AG71" s="466">
        <f t="shared" si="12"/>
        <v>0</v>
      </c>
      <c r="AH71" s="466">
        <f t="shared" si="12"/>
        <v>0</v>
      </c>
      <c r="AI71" s="466">
        <f t="shared" si="12"/>
        <v>0</v>
      </c>
      <c r="AJ71" s="466">
        <f t="shared" si="12"/>
        <v>0</v>
      </c>
      <c r="AK71" s="466">
        <f t="shared" si="12"/>
        <v>0</v>
      </c>
      <c r="AL71" s="466">
        <f t="shared" si="12"/>
        <v>0</v>
      </c>
      <c r="AM71" s="466">
        <f t="shared" si="12"/>
        <v>0</v>
      </c>
      <c r="AN71" s="466">
        <f t="shared" si="12"/>
        <v>0</v>
      </c>
      <c r="AO71" s="466">
        <f t="shared" si="12"/>
        <v>0</v>
      </c>
      <c r="AP71" s="466">
        <f t="shared" si="12"/>
        <v>0</v>
      </c>
      <c r="AQ71" s="466">
        <f t="shared" si="12"/>
        <v>0</v>
      </c>
      <c r="AS71" s="472">
        <f>AQ27-SUM(D27:AP27)/2</f>
        <v>0</v>
      </c>
      <c r="AT71" s="6"/>
    </row>
    <row r="72" spans="2:45" s="2" customFormat="1" ht="18" customHeight="1">
      <c r="B72" s="455"/>
      <c r="C72" s="498" t="s">
        <v>25</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466">
        <f>+IF(OR(SUM(AQ27)&gt;0),IF(OR(AQ28=0,AQ28=""),111,IF((AQ28&lt;AQ27),111,0)),0)</f>
        <v>0</v>
      </c>
      <c r="AS72" s="467"/>
    </row>
    <row r="73" spans="2:60" s="6" customFormat="1" ht="18" customHeight="1">
      <c r="B73" s="453"/>
      <c r="C73" s="458" t="s">
        <v>16</v>
      </c>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S73" s="267"/>
      <c r="AT73" s="2"/>
      <c r="AU73" s="2"/>
      <c r="AV73" s="2"/>
      <c r="AW73" s="2"/>
      <c r="AX73" s="2"/>
      <c r="AY73" s="2"/>
      <c r="AZ73" s="2"/>
      <c r="BA73" s="2"/>
      <c r="BB73" s="2"/>
      <c r="BC73" s="2"/>
      <c r="BD73" s="2"/>
      <c r="BE73" s="2"/>
      <c r="BF73" s="2"/>
      <c r="BG73" s="2"/>
      <c r="BH73" s="2"/>
    </row>
    <row r="74" spans="2:45" s="2" customFormat="1" ht="18" customHeight="1">
      <c r="B74" s="455"/>
      <c r="C74" s="456" t="s">
        <v>109</v>
      </c>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8"/>
      <c r="AS74" s="472">
        <f>AQ30-SUM(D30:AP30)/2</f>
        <v>0</v>
      </c>
    </row>
    <row r="75" spans="2:45" s="2" customFormat="1" ht="18" customHeight="1">
      <c r="B75" s="455"/>
      <c r="C75" s="456" t="s">
        <v>110</v>
      </c>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8"/>
      <c r="AS75" s="472">
        <f>AQ31-SUM(D31:AP31)/2</f>
        <v>0</v>
      </c>
    </row>
    <row r="76" spans="2:60" s="6" customFormat="1" ht="16.5" customHeight="1">
      <c r="B76" s="457"/>
      <c r="C76" s="456" t="s">
        <v>361</v>
      </c>
      <c r="D76" s="466">
        <f>+IF(OR(SUM(D32)&gt;0),IF(OR(D31=0,D31=""),111,IF((D31&lt;D32),111,0)),0)</f>
        <v>0</v>
      </c>
      <c r="E76" s="466">
        <f aca="true" t="shared" si="13" ref="E76:AQ76">+IF(OR(SUM(E32)&gt;0),IF(OR(E31=0,E31=""),111,IF((E31&lt;E32),111,0)),0)</f>
        <v>0</v>
      </c>
      <c r="F76" s="466">
        <f t="shared" si="13"/>
        <v>0</v>
      </c>
      <c r="G76" s="466">
        <f t="shared" si="13"/>
        <v>0</v>
      </c>
      <c r="H76" s="466">
        <f t="shared" si="13"/>
        <v>0</v>
      </c>
      <c r="I76" s="466">
        <f t="shared" si="13"/>
        <v>0</v>
      </c>
      <c r="J76" s="466">
        <f t="shared" si="13"/>
        <v>0</v>
      </c>
      <c r="K76" s="466">
        <f t="shared" si="13"/>
        <v>0</v>
      </c>
      <c r="L76" s="466">
        <f t="shared" si="13"/>
        <v>0</v>
      </c>
      <c r="M76" s="466">
        <f t="shared" si="13"/>
        <v>0</v>
      </c>
      <c r="N76" s="466">
        <f t="shared" si="13"/>
        <v>0</v>
      </c>
      <c r="O76" s="466">
        <f t="shared" si="13"/>
        <v>0</v>
      </c>
      <c r="P76" s="466">
        <f t="shared" si="13"/>
        <v>0</v>
      </c>
      <c r="Q76" s="466">
        <f t="shared" si="13"/>
        <v>0</v>
      </c>
      <c r="R76" s="466">
        <f t="shared" si="13"/>
        <v>0</v>
      </c>
      <c r="S76" s="466">
        <f t="shared" si="13"/>
        <v>0</v>
      </c>
      <c r="T76" s="466">
        <f t="shared" si="13"/>
        <v>0</v>
      </c>
      <c r="U76" s="466">
        <f t="shared" si="13"/>
        <v>0</v>
      </c>
      <c r="V76" s="466">
        <f t="shared" si="13"/>
        <v>0</v>
      </c>
      <c r="W76" s="466">
        <f t="shared" si="13"/>
        <v>0</v>
      </c>
      <c r="X76" s="466">
        <f t="shared" si="13"/>
        <v>0</v>
      </c>
      <c r="Y76" s="466">
        <f t="shared" si="13"/>
        <v>0</v>
      </c>
      <c r="Z76" s="466">
        <f t="shared" si="13"/>
        <v>0</v>
      </c>
      <c r="AA76" s="466">
        <f t="shared" si="13"/>
        <v>0</v>
      </c>
      <c r="AB76" s="466">
        <f t="shared" si="13"/>
        <v>0</v>
      </c>
      <c r="AC76" s="466">
        <f t="shared" si="13"/>
        <v>0</v>
      </c>
      <c r="AD76" s="466">
        <f t="shared" si="13"/>
        <v>0</v>
      </c>
      <c r="AE76" s="466">
        <f t="shared" si="13"/>
        <v>0</v>
      </c>
      <c r="AF76" s="466">
        <f t="shared" si="13"/>
        <v>0</v>
      </c>
      <c r="AG76" s="466">
        <f t="shared" si="13"/>
        <v>0</v>
      </c>
      <c r="AH76" s="466">
        <f t="shared" si="13"/>
        <v>0</v>
      </c>
      <c r="AI76" s="466">
        <f t="shared" si="13"/>
        <v>0</v>
      </c>
      <c r="AJ76" s="466">
        <f t="shared" si="13"/>
        <v>0</v>
      </c>
      <c r="AK76" s="466">
        <f t="shared" si="13"/>
        <v>0</v>
      </c>
      <c r="AL76" s="466">
        <f t="shared" si="13"/>
        <v>0</v>
      </c>
      <c r="AM76" s="466">
        <f t="shared" si="13"/>
        <v>0</v>
      </c>
      <c r="AN76" s="466">
        <f t="shared" si="13"/>
        <v>0</v>
      </c>
      <c r="AO76" s="466">
        <f t="shared" si="13"/>
        <v>0</v>
      </c>
      <c r="AP76" s="466">
        <f t="shared" si="13"/>
        <v>0</v>
      </c>
      <c r="AQ76" s="466">
        <f t="shared" si="13"/>
        <v>0</v>
      </c>
      <c r="AS76" s="472">
        <f>AQ32-SUM(D32:AP32)/2</f>
        <v>0</v>
      </c>
      <c r="AT76" s="155"/>
      <c r="AU76" s="2"/>
      <c r="AV76" s="2"/>
      <c r="AW76" s="2"/>
      <c r="AX76" s="2"/>
      <c r="AY76" s="2"/>
      <c r="AZ76" s="2"/>
      <c r="BA76" s="2"/>
      <c r="BB76" s="2"/>
      <c r="BC76" s="2"/>
      <c r="BD76" s="2"/>
      <c r="BE76" s="2"/>
      <c r="BF76" s="2"/>
      <c r="BG76" s="2"/>
      <c r="BH76" s="2"/>
    </row>
    <row r="77" spans="2:45" s="2" customFormat="1" ht="18" customHeight="1">
      <c r="B77" s="460"/>
      <c r="C77" s="456" t="s">
        <v>111</v>
      </c>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8"/>
      <c r="AS77" s="472">
        <f>AQ33-SUM(D33:AP33)/2</f>
        <v>0</v>
      </c>
    </row>
    <row r="78" spans="2:46" s="2" customFormat="1" ht="18" customHeight="1">
      <c r="B78" s="455"/>
      <c r="C78" s="448" t="s">
        <v>14</v>
      </c>
      <c r="D78" s="466">
        <f>+D34-D30-D31-D33</f>
        <v>0</v>
      </c>
      <c r="E78" s="466">
        <f aca="true" t="shared" si="14" ref="E78:AQ78">+E34-E30-E31-E33</f>
        <v>0</v>
      </c>
      <c r="F78" s="466">
        <f t="shared" si="14"/>
        <v>0</v>
      </c>
      <c r="G78" s="466">
        <f t="shared" si="14"/>
        <v>0</v>
      </c>
      <c r="H78" s="466">
        <f t="shared" si="14"/>
        <v>0</v>
      </c>
      <c r="I78" s="466">
        <f t="shared" si="14"/>
        <v>0</v>
      </c>
      <c r="J78" s="466">
        <f t="shared" si="14"/>
        <v>0</v>
      </c>
      <c r="K78" s="466">
        <f t="shared" si="14"/>
        <v>0</v>
      </c>
      <c r="L78" s="466">
        <f t="shared" si="14"/>
        <v>0</v>
      </c>
      <c r="M78" s="466">
        <f t="shared" si="14"/>
        <v>0</v>
      </c>
      <c r="N78" s="466">
        <f t="shared" si="14"/>
        <v>0</v>
      </c>
      <c r="O78" s="466">
        <f t="shared" si="14"/>
        <v>0</v>
      </c>
      <c r="P78" s="466">
        <f t="shared" si="14"/>
        <v>0</v>
      </c>
      <c r="Q78" s="466">
        <f t="shared" si="14"/>
        <v>0</v>
      </c>
      <c r="R78" s="466">
        <f t="shared" si="14"/>
        <v>0</v>
      </c>
      <c r="S78" s="466">
        <f t="shared" si="14"/>
        <v>0</v>
      </c>
      <c r="T78" s="466">
        <f t="shared" si="14"/>
        <v>0</v>
      </c>
      <c r="U78" s="466">
        <f t="shared" si="14"/>
        <v>0</v>
      </c>
      <c r="V78" s="466">
        <f t="shared" si="14"/>
        <v>0</v>
      </c>
      <c r="W78" s="466">
        <f t="shared" si="14"/>
        <v>0</v>
      </c>
      <c r="X78" s="466">
        <f t="shared" si="14"/>
        <v>0</v>
      </c>
      <c r="Y78" s="466">
        <f t="shared" si="14"/>
        <v>0</v>
      </c>
      <c r="Z78" s="466">
        <f t="shared" si="14"/>
        <v>0</v>
      </c>
      <c r="AA78" s="466">
        <f t="shared" si="14"/>
        <v>0</v>
      </c>
      <c r="AB78" s="466">
        <f t="shared" si="14"/>
        <v>0</v>
      </c>
      <c r="AC78" s="466">
        <f t="shared" si="14"/>
        <v>0</v>
      </c>
      <c r="AD78" s="466">
        <f t="shared" si="14"/>
        <v>0</v>
      </c>
      <c r="AE78" s="466">
        <f t="shared" si="14"/>
        <v>0</v>
      </c>
      <c r="AF78" s="466">
        <f t="shared" si="14"/>
        <v>0</v>
      </c>
      <c r="AG78" s="466">
        <f t="shared" si="14"/>
        <v>0</v>
      </c>
      <c r="AH78" s="466">
        <f t="shared" si="14"/>
        <v>0</v>
      </c>
      <c r="AI78" s="466">
        <f t="shared" si="14"/>
        <v>0</v>
      </c>
      <c r="AJ78" s="466">
        <f t="shared" si="14"/>
        <v>0</v>
      </c>
      <c r="AK78" s="466">
        <f t="shared" si="14"/>
        <v>0</v>
      </c>
      <c r="AL78" s="466">
        <f t="shared" si="14"/>
        <v>0</v>
      </c>
      <c r="AM78" s="466">
        <f t="shared" si="14"/>
        <v>0</v>
      </c>
      <c r="AN78" s="466">
        <f t="shared" si="14"/>
        <v>0</v>
      </c>
      <c r="AO78" s="466">
        <f t="shared" si="14"/>
        <v>0</v>
      </c>
      <c r="AP78" s="466">
        <f t="shared" si="14"/>
        <v>0</v>
      </c>
      <c r="AQ78" s="466">
        <f t="shared" si="14"/>
        <v>0</v>
      </c>
      <c r="AS78" s="472">
        <f>AQ34-SUM(D34:AP34)/2</f>
        <v>0</v>
      </c>
      <c r="AT78" s="6"/>
    </row>
    <row r="79" spans="2:45" s="2" customFormat="1" ht="18" customHeight="1">
      <c r="B79" s="455"/>
      <c r="C79" s="498" t="s">
        <v>25</v>
      </c>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466">
        <f>+IF(OR(SUM(AQ34)&gt;0),IF(OR(AQ35=0,AQ35=""),111,IF((AQ35&lt;AQ34),111,0)),0)</f>
        <v>0</v>
      </c>
      <c r="AS79" s="467"/>
    </row>
    <row r="80" spans="2:46" s="2" customFormat="1" ht="18" customHeight="1">
      <c r="B80" s="455"/>
      <c r="C80" s="448" t="s">
        <v>17</v>
      </c>
      <c r="D80" s="466">
        <f aca="true" t="shared" si="15" ref="D80:AQ80">+D36-SUM(D34,D27)</f>
        <v>0</v>
      </c>
      <c r="E80" s="466">
        <f t="shared" si="15"/>
        <v>0</v>
      </c>
      <c r="F80" s="466">
        <f t="shared" si="15"/>
        <v>0</v>
      </c>
      <c r="G80" s="466">
        <f t="shared" si="15"/>
        <v>0</v>
      </c>
      <c r="H80" s="466">
        <f t="shared" si="15"/>
        <v>0</v>
      </c>
      <c r="I80" s="466">
        <f t="shared" si="15"/>
        <v>0</v>
      </c>
      <c r="J80" s="466">
        <f t="shared" si="15"/>
        <v>0</v>
      </c>
      <c r="K80" s="466">
        <f t="shared" si="15"/>
        <v>0</v>
      </c>
      <c r="L80" s="466">
        <f t="shared" si="15"/>
        <v>0</v>
      </c>
      <c r="M80" s="466">
        <f t="shared" si="15"/>
        <v>0</v>
      </c>
      <c r="N80" s="466">
        <f t="shared" si="15"/>
        <v>0</v>
      </c>
      <c r="O80" s="466">
        <f t="shared" si="15"/>
        <v>0</v>
      </c>
      <c r="P80" s="466">
        <f t="shared" si="15"/>
        <v>0</v>
      </c>
      <c r="Q80" s="466">
        <f t="shared" si="15"/>
        <v>0</v>
      </c>
      <c r="R80" s="466">
        <f t="shared" si="15"/>
        <v>0</v>
      </c>
      <c r="S80" s="466">
        <f t="shared" si="15"/>
        <v>0</v>
      </c>
      <c r="T80" s="466">
        <f t="shared" si="15"/>
        <v>0</v>
      </c>
      <c r="U80" s="466">
        <f t="shared" si="15"/>
        <v>0</v>
      </c>
      <c r="V80" s="466">
        <f t="shared" si="15"/>
        <v>0</v>
      </c>
      <c r="W80" s="466">
        <f t="shared" si="15"/>
        <v>0</v>
      </c>
      <c r="X80" s="466">
        <f t="shared" si="15"/>
        <v>0</v>
      </c>
      <c r="Y80" s="466">
        <f t="shared" si="15"/>
        <v>0</v>
      </c>
      <c r="Z80" s="466">
        <f t="shared" si="15"/>
        <v>0</v>
      </c>
      <c r="AA80" s="466">
        <f t="shared" si="15"/>
        <v>0</v>
      </c>
      <c r="AB80" s="466">
        <f t="shared" si="15"/>
        <v>0</v>
      </c>
      <c r="AC80" s="466">
        <f t="shared" si="15"/>
        <v>0</v>
      </c>
      <c r="AD80" s="466">
        <f t="shared" si="15"/>
        <v>0</v>
      </c>
      <c r="AE80" s="466">
        <f t="shared" si="15"/>
        <v>0</v>
      </c>
      <c r="AF80" s="466">
        <f t="shared" si="15"/>
        <v>0</v>
      </c>
      <c r="AG80" s="466">
        <f t="shared" si="15"/>
        <v>0</v>
      </c>
      <c r="AH80" s="466">
        <f t="shared" si="15"/>
        <v>0</v>
      </c>
      <c r="AI80" s="466">
        <f t="shared" si="15"/>
        <v>0</v>
      </c>
      <c r="AJ80" s="466">
        <f t="shared" si="15"/>
        <v>0</v>
      </c>
      <c r="AK80" s="466">
        <f t="shared" si="15"/>
        <v>0</v>
      </c>
      <c r="AL80" s="466">
        <f t="shared" si="15"/>
        <v>0</v>
      </c>
      <c r="AM80" s="466">
        <f t="shared" si="15"/>
        <v>0</v>
      </c>
      <c r="AN80" s="466">
        <f t="shared" si="15"/>
        <v>0</v>
      </c>
      <c r="AO80" s="466">
        <f t="shared" si="15"/>
        <v>0</v>
      </c>
      <c r="AP80" s="466">
        <f t="shared" si="15"/>
        <v>0</v>
      </c>
      <c r="AQ80" s="466">
        <f t="shared" si="15"/>
        <v>0</v>
      </c>
      <c r="AS80" s="472">
        <f>AQ36-SUM(D36:AP36)/2</f>
        <v>0</v>
      </c>
      <c r="AT80" s="155"/>
    </row>
    <row r="81" spans="2:45" s="2" customFormat="1" ht="18" customHeight="1">
      <c r="B81" s="459"/>
      <c r="C81" s="461" t="s">
        <v>320</v>
      </c>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466"/>
      <c r="AS81" s="467"/>
    </row>
    <row r="82" spans="2:45" s="2" customFormat="1" ht="18" customHeight="1">
      <c r="B82" s="455"/>
      <c r="C82" s="462" t="s">
        <v>18</v>
      </c>
      <c r="D82" s="466">
        <f>+D38-SUM(D20,D13,D27,D34,D37)</f>
        <v>0</v>
      </c>
      <c r="E82" s="466">
        <f aca="true" t="shared" si="16" ref="E82:AQ82">+E38-SUM(E20,E13,E27,E34,E37)</f>
        <v>0</v>
      </c>
      <c r="F82" s="466">
        <f t="shared" si="16"/>
        <v>0</v>
      </c>
      <c r="G82" s="466">
        <f t="shared" si="16"/>
        <v>0</v>
      </c>
      <c r="H82" s="466">
        <f t="shared" si="16"/>
        <v>0</v>
      </c>
      <c r="I82" s="466">
        <f t="shared" si="16"/>
        <v>0</v>
      </c>
      <c r="J82" s="466">
        <f t="shared" si="16"/>
        <v>0</v>
      </c>
      <c r="K82" s="466">
        <f t="shared" si="16"/>
        <v>0</v>
      </c>
      <c r="L82" s="466">
        <f t="shared" si="16"/>
        <v>0</v>
      </c>
      <c r="M82" s="466">
        <f t="shared" si="16"/>
        <v>0</v>
      </c>
      <c r="N82" s="466">
        <f t="shared" si="16"/>
        <v>0</v>
      </c>
      <c r="O82" s="466">
        <f t="shared" si="16"/>
        <v>0</v>
      </c>
      <c r="P82" s="466">
        <f t="shared" si="16"/>
        <v>0</v>
      </c>
      <c r="Q82" s="466">
        <f t="shared" si="16"/>
        <v>0</v>
      </c>
      <c r="R82" s="466">
        <f t="shared" si="16"/>
        <v>0</v>
      </c>
      <c r="S82" s="466">
        <f t="shared" si="16"/>
        <v>0</v>
      </c>
      <c r="T82" s="466">
        <f t="shared" si="16"/>
        <v>0</v>
      </c>
      <c r="U82" s="466">
        <f t="shared" si="16"/>
        <v>0</v>
      </c>
      <c r="V82" s="466">
        <f t="shared" si="16"/>
        <v>0</v>
      </c>
      <c r="W82" s="466">
        <f t="shared" si="16"/>
        <v>0</v>
      </c>
      <c r="X82" s="466">
        <f t="shared" si="16"/>
        <v>0</v>
      </c>
      <c r="Y82" s="466">
        <f t="shared" si="16"/>
        <v>0</v>
      </c>
      <c r="Z82" s="466">
        <f t="shared" si="16"/>
        <v>0</v>
      </c>
      <c r="AA82" s="466">
        <f t="shared" si="16"/>
        <v>0</v>
      </c>
      <c r="AB82" s="466">
        <f t="shared" si="16"/>
        <v>0</v>
      </c>
      <c r="AC82" s="466">
        <f t="shared" si="16"/>
        <v>0</v>
      </c>
      <c r="AD82" s="466">
        <f t="shared" si="16"/>
        <v>0</v>
      </c>
      <c r="AE82" s="466">
        <f t="shared" si="16"/>
        <v>0</v>
      </c>
      <c r="AF82" s="466">
        <f t="shared" si="16"/>
        <v>0</v>
      </c>
      <c r="AG82" s="466">
        <f t="shared" si="16"/>
        <v>0</v>
      </c>
      <c r="AH82" s="466">
        <f t="shared" si="16"/>
        <v>0</v>
      </c>
      <c r="AI82" s="466">
        <f t="shared" si="16"/>
        <v>0</v>
      </c>
      <c r="AJ82" s="466">
        <f t="shared" si="16"/>
        <v>0</v>
      </c>
      <c r="AK82" s="466">
        <f t="shared" si="16"/>
        <v>0</v>
      </c>
      <c r="AL82" s="466">
        <f t="shared" si="16"/>
        <v>0</v>
      </c>
      <c r="AM82" s="466">
        <f t="shared" si="16"/>
        <v>0</v>
      </c>
      <c r="AN82" s="466">
        <f t="shared" si="16"/>
        <v>0</v>
      </c>
      <c r="AO82" s="466">
        <f t="shared" si="16"/>
        <v>0</v>
      </c>
      <c r="AP82" s="466">
        <f t="shared" si="16"/>
        <v>0</v>
      </c>
      <c r="AQ82" s="466">
        <f t="shared" si="16"/>
        <v>0</v>
      </c>
      <c r="AS82" s="472">
        <f>AQ38-SUM(D38:AP38)/2-AQ37</f>
        <v>0</v>
      </c>
    </row>
    <row r="83" spans="2:45" s="2" customFormat="1" ht="18" customHeight="1">
      <c r="B83" s="455"/>
      <c r="C83" s="456" t="s">
        <v>129</v>
      </c>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466">
        <f>+IF(OR(SUM(AQ38)&gt;0),IF(OR(AQ39=0,AQ39=""),111,IF((AQ39&lt;AQ38),111,0)),0)</f>
        <v>0</v>
      </c>
      <c r="AS83" s="467"/>
    </row>
    <row r="84" spans="2:45" s="2" customFormat="1" ht="18" customHeight="1">
      <c r="B84" s="463"/>
      <c r="C84" s="458" t="s">
        <v>27</v>
      </c>
      <c r="D84" s="265"/>
      <c r="E84" s="271"/>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S84" s="467"/>
    </row>
    <row r="85" spans="2:45" s="2" customFormat="1" ht="18" customHeight="1">
      <c r="B85" s="459"/>
      <c r="C85" s="461" t="s">
        <v>321</v>
      </c>
      <c r="D85" s="265"/>
      <c r="E85" s="272"/>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73"/>
      <c r="AS85" s="472">
        <f>AQ41-SUM(D41:AP41)/2</f>
        <v>0</v>
      </c>
    </row>
    <row r="86" spans="2:45" s="2" customFormat="1" ht="18" customHeight="1">
      <c r="B86" s="464"/>
      <c r="C86" s="465" t="s">
        <v>322</v>
      </c>
      <c r="D86" s="274"/>
      <c r="E86" s="275"/>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6"/>
      <c r="AS86" s="473">
        <f>AQ42-SUM(D42:AP42)/2</f>
        <v>0</v>
      </c>
    </row>
    <row r="88" spans="2:43" ht="14.25">
      <c r="B88" s="646"/>
      <c r="C88" s="643" t="s">
        <v>345</v>
      </c>
      <c r="D88" s="644">
        <f>IF(SUM(D41:D42)&lt;SUM(D38),0,SUM(D38)-SUM(D41:D42))</f>
        <v>0</v>
      </c>
      <c r="E88" s="644">
        <f aca="true" t="shared" si="17" ref="E88:AQ88">IF(SUM(E41:E42)&lt;SUM(E38),0,SUM(E38)-SUM(E41:E42))</f>
        <v>0</v>
      </c>
      <c r="F88" s="644">
        <f t="shared" si="17"/>
        <v>0</v>
      </c>
      <c r="G88" s="644">
        <f t="shared" si="17"/>
        <v>0</v>
      </c>
      <c r="H88" s="644">
        <f t="shared" si="17"/>
        <v>0</v>
      </c>
      <c r="I88" s="644">
        <f t="shared" si="17"/>
        <v>0</v>
      </c>
      <c r="J88" s="644">
        <f t="shared" si="17"/>
        <v>0</v>
      </c>
      <c r="K88" s="644">
        <f t="shared" si="17"/>
        <v>0</v>
      </c>
      <c r="L88" s="644">
        <f t="shared" si="17"/>
        <v>0</v>
      </c>
      <c r="M88" s="644">
        <f t="shared" si="17"/>
        <v>0</v>
      </c>
      <c r="N88" s="644">
        <f t="shared" si="17"/>
        <v>0</v>
      </c>
      <c r="O88" s="644">
        <f t="shared" si="17"/>
        <v>0</v>
      </c>
      <c r="P88" s="644">
        <f t="shared" si="17"/>
        <v>0</v>
      </c>
      <c r="Q88" s="644">
        <f t="shared" si="17"/>
        <v>0</v>
      </c>
      <c r="R88" s="644">
        <f t="shared" si="17"/>
        <v>0</v>
      </c>
      <c r="S88" s="644">
        <f t="shared" si="17"/>
        <v>0</v>
      </c>
      <c r="T88" s="644">
        <f t="shared" si="17"/>
        <v>0</v>
      </c>
      <c r="U88" s="644">
        <f t="shared" si="17"/>
        <v>0</v>
      </c>
      <c r="V88" s="644">
        <f t="shared" si="17"/>
        <v>0</v>
      </c>
      <c r="W88" s="644">
        <f t="shared" si="17"/>
        <v>0</v>
      </c>
      <c r="X88" s="644">
        <f t="shared" si="17"/>
        <v>0</v>
      </c>
      <c r="Y88" s="644">
        <f t="shared" si="17"/>
        <v>0</v>
      </c>
      <c r="Z88" s="644">
        <f t="shared" si="17"/>
        <v>0</v>
      </c>
      <c r="AA88" s="644">
        <f t="shared" si="17"/>
        <v>0</v>
      </c>
      <c r="AB88" s="644">
        <f t="shared" si="17"/>
        <v>0</v>
      </c>
      <c r="AC88" s="644">
        <f t="shared" si="17"/>
        <v>0</v>
      </c>
      <c r="AD88" s="644">
        <f t="shared" si="17"/>
        <v>0</v>
      </c>
      <c r="AE88" s="644">
        <f t="shared" si="17"/>
        <v>0</v>
      </c>
      <c r="AF88" s="644">
        <f t="shared" si="17"/>
        <v>0</v>
      </c>
      <c r="AG88" s="644">
        <f t="shared" si="17"/>
        <v>0</v>
      </c>
      <c r="AH88" s="644">
        <f t="shared" si="17"/>
        <v>0</v>
      </c>
      <c r="AI88" s="644">
        <f t="shared" si="17"/>
        <v>0</v>
      </c>
      <c r="AJ88" s="644">
        <f t="shared" si="17"/>
        <v>0</v>
      </c>
      <c r="AK88" s="644">
        <f t="shared" si="17"/>
        <v>0</v>
      </c>
      <c r="AL88" s="644">
        <f t="shared" si="17"/>
        <v>0</v>
      </c>
      <c r="AM88" s="644">
        <f t="shared" si="17"/>
        <v>0</v>
      </c>
      <c r="AN88" s="644">
        <f t="shared" si="17"/>
        <v>0</v>
      </c>
      <c r="AO88" s="644">
        <f t="shared" si="17"/>
        <v>0</v>
      </c>
      <c r="AP88" s="644">
        <f t="shared" si="17"/>
        <v>0</v>
      </c>
      <c r="AQ88" s="644">
        <f t="shared" si="17"/>
        <v>0</v>
      </c>
    </row>
  </sheetData>
  <sheetProtection formatCells="0" formatColumns="0"/>
  <mergeCells count="5">
    <mergeCell ref="C43:AQ43"/>
    <mergeCell ref="C2:AQ2"/>
    <mergeCell ref="C3:AQ3"/>
    <mergeCell ref="C4:AQ4"/>
    <mergeCell ref="C5:AQ5"/>
  </mergeCells>
  <conditionalFormatting sqref="AS72 AS52 AS65 AS58 AS79 AS81 AS83:AS84">
    <cfRule type="expression" priority="26" dxfId="1" stopIfTrue="1">
      <formula>AS52&gt;#REF!</formula>
    </cfRule>
  </conditionalFormatting>
  <conditionalFormatting sqref="AQ65">
    <cfRule type="expression" priority="27" dxfId="1" stopIfTrue="1">
      <formula>AQ65&gt;#REF!</formula>
    </cfRule>
  </conditionalFormatting>
  <conditionalFormatting sqref="AQ28 AQ35 AQ39 AQ37 AQ9:AQ14 D16:AQ20 D23:AQ27 D30:AQ34 D36:AQ36 D38:AQ38 D41:AQ42 D9:AP13">
    <cfRule type="expression" priority="28" dxfId="1" stopIfTrue="1">
      <formula>AND(D9&lt;&gt;"",OR(D9&lt;0,NOT(ISNUMBER(D9))))</formula>
    </cfRule>
  </conditionalFormatting>
  <conditionalFormatting sqref="AQ58 AS82 AS67:AS68 AS74:AS75 AQ72 AQ83 AS80 AS85:AS86 AQ79:AQ81 AS53:AS57 AS60:AS61 AS70 AS77 AS63 D57:AQ57 D80:AP80 D82:AQ82 D88:AQ88 E55:AQ55 E69:AQ69 D64:AQ64 D71:AQ71 E76:AQ76 D78:AQ78 E62:AQ62">
    <cfRule type="cellIs" priority="29" dxfId="88" operator="notEqual" stopIfTrue="1">
      <formula>0</formula>
    </cfRule>
  </conditionalFormatting>
  <conditionalFormatting sqref="D55">
    <cfRule type="cellIs" priority="20" dxfId="88" operator="notEqual" stopIfTrue="1">
      <formula>0</formula>
    </cfRule>
  </conditionalFormatting>
  <conditionalFormatting sqref="AS69">
    <cfRule type="cellIs" priority="15" dxfId="88" operator="notEqual" stopIfTrue="1">
      <formula>0</formula>
    </cfRule>
  </conditionalFormatting>
  <conditionalFormatting sqref="D69">
    <cfRule type="cellIs" priority="14" dxfId="88" operator="notEqual" stopIfTrue="1">
      <formula>0</formula>
    </cfRule>
  </conditionalFormatting>
  <conditionalFormatting sqref="AS64">
    <cfRule type="cellIs" priority="9" dxfId="88" operator="notEqual" stopIfTrue="1">
      <formula>0</formula>
    </cfRule>
  </conditionalFormatting>
  <conditionalFormatting sqref="AS71">
    <cfRule type="cellIs" priority="8" dxfId="88" operator="notEqual" stopIfTrue="1">
      <formula>0</formula>
    </cfRule>
  </conditionalFormatting>
  <conditionalFormatting sqref="AS76">
    <cfRule type="cellIs" priority="7" dxfId="88" operator="notEqual" stopIfTrue="1">
      <formula>0</formula>
    </cfRule>
  </conditionalFormatting>
  <conditionalFormatting sqref="D76">
    <cfRule type="cellIs" priority="6" dxfId="88" operator="notEqual" stopIfTrue="1">
      <formula>0</formula>
    </cfRule>
  </conditionalFormatting>
  <conditionalFormatting sqref="AS78">
    <cfRule type="cellIs" priority="4" dxfId="88" operator="notEqual" stopIfTrue="1">
      <formula>0</formula>
    </cfRule>
  </conditionalFormatting>
  <conditionalFormatting sqref="AS62">
    <cfRule type="cellIs" priority="3" dxfId="88" operator="notEqual" stopIfTrue="1">
      <formula>0</formula>
    </cfRule>
  </conditionalFormatting>
  <conditionalFormatting sqref="D62">
    <cfRule type="cellIs" priority="2" dxfId="88" operator="notEqual" stopIfTrue="1">
      <formula>0</formula>
    </cfRule>
  </conditionalFormatting>
  <printOptions/>
  <pageMargins left="0.7480314960629921" right="0.3937007874015748" top="0.984251968503937" bottom="0.984251968503937" header="0.5118110236220472" footer="0.5118110236220472"/>
  <pageSetup fitToHeight="1" fitToWidth="1" horizontalDpi="600" verticalDpi="600" orientation="landscape" paperSize="8" scale="60" r:id="rId1"/>
  <headerFooter alignWithMargins="0">
    <oddFooter>&amp;R2016 Triennial Central Bank Survey</oddFooter>
  </headerFooter>
  <ignoredErrors>
    <ignoredError sqref="P40:Q40 AQ13 D40:J40 D33:X33 L40:N40 D26:K26 K21:K22 AQ39 AQ15:AQ16 D19:X19 D14:D16 R40:X42 D36:X36 R12:X12 D38:M38 R9:X10 E15:X17 L26:X26 L21:X24 D21:J24 K24 D29:X31 O38:X38 Y33:AQ33 Y19:AQ19 Y40:AQ42 Y36:AP36 Y12:AQ12 Y9:AQ10 Y15:AP17 Y26:AQ26 Y21:AQ24 Y29:AQ31 Y38:AP38" unlockedFormula="1"/>
  </ignoredErrors>
</worksheet>
</file>

<file path=xl/worksheets/sheet7.xml><?xml version="1.0" encoding="utf-8"?>
<worksheet xmlns="http://schemas.openxmlformats.org/spreadsheetml/2006/main" xmlns:r="http://schemas.openxmlformats.org/officeDocument/2006/relationships">
  <sheetPr codeName="Sheet4">
    <tabColor indexed="43"/>
    <pageSetUpPr fitToPage="1"/>
  </sheetPr>
  <dimension ref="A1:BN58"/>
  <sheetViews>
    <sheetView zoomScale="60" zoomScaleNormal="60" zoomScalePageLayoutView="0" workbookViewId="0" topLeftCell="A1">
      <pane xSplit="3" ySplit="13" topLeftCell="AI38" activePane="bottomRight" state="frozen"/>
      <selection pane="topLeft" activeCell="AS48" sqref="AS48"/>
      <selection pane="topRight" activeCell="AS48" sqref="AS48"/>
      <selection pane="bottomLeft" activeCell="AS48" sqref="AS48"/>
      <selection pane="bottomRight" activeCell="G20" sqref="G20"/>
    </sheetView>
  </sheetViews>
  <sheetFormatPr defaultColWidth="9.00390625" defaultRowHeight="12"/>
  <cols>
    <col min="1" max="1" width="2.75390625" style="76" customWidth="1"/>
    <col min="2" max="2" width="9.125" style="76" customWidth="1"/>
    <col min="3" max="3" width="37.375" style="76" customWidth="1"/>
    <col min="4" max="15" width="9.125" style="76" customWidth="1"/>
    <col min="16" max="16" width="15.625" style="76" bestFit="1" customWidth="1"/>
    <col min="17" max="17" width="10.00390625" style="76" bestFit="1" customWidth="1"/>
    <col min="18" max="33" width="9.125" style="76" customWidth="1"/>
    <col min="34" max="34" width="11.75390625" style="76" bestFit="1" customWidth="1"/>
    <col min="35" max="35" width="11.75390625" style="76" customWidth="1"/>
    <col min="36" max="16384" width="9.125" style="76" customWidth="1"/>
  </cols>
  <sheetData>
    <row r="1" spans="1:33" s="32" customFormat="1" ht="27" customHeight="1">
      <c r="A1" s="28" t="s">
        <v>23</v>
      </c>
      <c r="B1" s="29"/>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1"/>
      <c r="AG1" s="31"/>
    </row>
    <row r="2" spans="1:33" s="32" customFormat="1" ht="18" customHeight="1">
      <c r="A2" s="33"/>
      <c r="B2" s="34"/>
      <c r="C2" s="34"/>
      <c r="D2" s="35"/>
      <c r="E2" s="36"/>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7"/>
    </row>
    <row r="3" spans="1:33" s="32" customFormat="1" ht="18" customHeight="1" thickBot="1">
      <c r="A3" s="34"/>
      <c r="B3" s="38" t="s">
        <v>4</v>
      </c>
      <c r="C3" s="38"/>
      <c r="D3" s="35"/>
      <c r="E3" s="35"/>
      <c r="F3" s="35"/>
      <c r="G3" s="35"/>
      <c r="H3" s="35"/>
      <c r="I3" s="35"/>
      <c r="J3" s="35"/>
      <c r="K3" s="35"/>
      <c r="L3" s="35"/>
      <c r="M3" s="35"/>
      <c r="N3" s="35"/>
      <c r="O3" s="35"/>
      <c r="P3" s="35"/>
      <c r="R3" s="35"/>
      <c r="S3" s="35"/>
      <c r="T3" s="35"/>
      <c r="U3" s="35"/>
      <c r="V3" s="35"/>
      <c r="W3" s="35"/>
      <c r="X3" s="35"/>
      <c r="Y3" s="35"/>
      <c r="Z3" s="35"/>
      <c r="AA3" s="35"/>
      <c r="AB3" s="35"/>
      <c r="AC3" s="35"/>
      <c r="AD3" s="35"/>
      <c r="AE3" s="35"/>
      <c r="AF3" s="35"/>
      <c r="AG3" s="39"/>
    </row>
    <row r="4" spans="1:33" s="32" customFormat="1" ht="18" customHeight="1" thickBot="1">
      <c r="A4" s="34"/>
      <c r="B4" s="38" t="s">
        <v>5</v>
      </c>
      <c r="C4" s="38"/>
      <c r="D4" s="35"/>
      <c r="E4" s="35"/>
      <c r="F4" s="35"/>
      <c r="G4" s="35"/>
      <c r="H4" s="35"/>
      <c r="I4" s="35"/>
      <c r="J4" s="35"/>
      <c r="K4" s="35"/>
      <c r="L4" s="35"/>
      <c r="M4" s="35"/>
      <c r="N4" s="35"/>
      <c r="O4" s="35"/>
      <c r="P4" s="77" t="s">
        <v>112</v>
      </c>
      <c r="Q4" s="247">
        <v>0.005</v>
      </c>
      <c r="R4" s="35"/>
      <c r="S4" s="35"/>
      <c r="T4" s="35"/>
      <c r="U4" s="35"/>
      <c r="V4" s="35"/>
      <c r="W4" s="35"/>
      <c r="X4" s="35"/>
      <c r="Y4" s="35"/>
      <c r="Z4" s="35"/>
      <c r="AA4" s="35"/>
      <c r="AB4" s="35"/>
      <c r="AC4" s="35"/>
      <c r="AD4" s="35"/>
      <c r="AE4" s="35"/>
      <c r="AF4" s="35"/>
      <c r="AG4" s="39"/>
    </row>
    <row r="5" spans="1:35" s="32" customFormat="1" ht="18" customHeight="1">
      <c r="A5" s="33"/>
      <c r="B5" s="34"/>
      <c r="C5" s="34"/>
      <c r="D5" s="35"/>
      <c r="E5" s="35"/>
      <c r="F5" s="35"/>
      <c r="G5" s="35"/>
      <c r="H5" s="35"/>
      <c r="I5" s="35"/>
      <c r="J5" s="35"/>
      <c r="K5" s="35"/>
      <c r="L5" s="35"/>
      <c r="M5" s="35"/>
      <c r="N5" s="35"/>
      <c r="O5" s="35"/>
      <c r="P5" s="35"/>
      <c r="R5" s="35"/>
      <c r="S5" s="35"/>
      <c r="T5" s="35"/>
      <c r="U5" s="35"/>
      <c r="V5" s="35"/>
      <c r="W5" s="35"/>
      <c r="X5" s="35"/>
      <c r="Y5" s="35"/>
      <c r="Z5" s="35"/>
      <c r="AA5" s="35"/>
      <c r="AB5" s="35"/>
      <c r="AC5" s="35"/>
      <c r="AD5" s="35"/>
      <c r="AE5" s="35"/>
      <c r="AF5" s="35"/>
      <c r="AG5" s="39"/>
      <c r="AH5" s="85"/>
      <c r="AI5" s="85"/>
    </row>
    <row r="6" spans="1:35" s="32" customFormat="1" ht="18" customHeight="1">
      <c r="A6" s="38"/>
      <c r="B6" s="38" t="s">
        <v>82</v>
      </c>
      <c r="C6" s="38"/>
      <c r="D6" s="35"/>
      <c r="E6" s="35"/>
      <c r="F6" s="35"/>
      <c r="G6" s="35"/>
      <c r="H6" s="35"/>
      <c r="I6" s="35"/>
      <c r="J6" s="35"/>
      <c r="K6" s="35"/>
      <c r="L6" s="35"/>
      <c r="M6" s="35"/>
      <c r="N6" s="35"/>
      <c r="O6" s="35"/>
      <c r="P6" s="35"/>
      <c r="Q6" s="85"/>
      <c r="R6" s="35"/>
      <c r="S6" s="35"/>
      <c r="T6" s="35"/>
      <c r="U6" s="35"/>
      <c r="V6" s="35"/>
      <c r="W6" s="35"/>
      <c r="X6" s="35"/>
      <c r="Y6" s="35"/>
      <c r="Z6" s="35"/>
      <c r="AA6" s="35"/>
      <c r="AB6" s="35"/>
      <c r="AC6" s="35"/>
      <c r="AD6" s="35"/>
      <c r="AE6" s="35"/>
      <c r="AF6" s="35"/>
      <c r="AG6" s="39"/>
      <c r="AH6" s="85"/>
      <c r="AI6" s="85"/>
    </row>
    <row r="7" spans="1:33" s="32" customFormat="1" ht="18" customHeight="1">
      <c r="A7" s="38"/>
      <c r="B7" s="38" t="s">
        <v>107</v>
      </c>
      <c r="C7" s="38"/>
      <c r="D7" s="35"/>
      <c r="E7" s="35"/>
      <c r="F7" s="35"/>
      <c r="G7" s="35"/>
      <c r="H7" s="35"/>
      <c r="I7" s="35"/>
      <c r="J7" s="35"/>
      <c r="K7" s="35"/>
      <c r="L7" s="35"/>
      <c r="M7" s="35"/>
      <c r="N7" s="35"/>
      <c r="O7" s="35"/>
      <c r="P7" s="87"/>
      <c r="Q7" s="85"/>
      <c r="R7" s="35"/>
      <c r="S7" s="35"/>
      <c r="T7" s="35"/>
      <c r="U7" s="35"/>
      <c r="V7" s="35"/>
      <c r="W7" s="35"/>
      <c r="X7" s="35"/>
      <c r="Y7" s="35"/>
      <c r="Z7" s="35"/>
      <c r="AA7" s="35"/>
      <c r="AB7" s="35"/>
      <c r="AC7" s="35"/>
      <c r="AD7" s="35"/>
      <c r="AE7" s="35"/>
      <c r="AF7" s="35"/>
      <c r="AG7" s="39"/>
    </row>
    <row r="8" spans="1:33" s="32" customFormat="1" ht="18" customHeight="1">
      <c r="A8" s="38"/>
      <c r="B8" s="40" t="s">
        <v>6</v>
      </c>
      <c r="C8" s="40"/>
      <c r="D8" s="35"/>
      <c r="E8" s="35"/>
      <c r="F8" s="35"/>
      <c r="G8" s="35"/>
      <c r="H8" s="35"/>
      <c r="I8" s="35"/>
      <c r="J8" s="35"/>
      <c r="K8" s="35"/>
      <c r="L8" s="35"/>
      <c r="M8" s="35"/>
      <c r="N8" s="35"/>
      <c r="O8" s="35"/>
      <c r="P8" s="87"/>
      <c r="R8" s="35"/>
      <c r="S8" s="35"/>
      <c r="T8" s="35"/>
      <c r="U8" s="35"/>
      <c r="V8" s="35"/>
      <c r="W8" s="35"/>
      <c r="X8" s="35"/>
      <c r="Y8" s="35"/>
      <c r="Z8" s="35"/>
      <c r="AA8" s="35"/>
      <c r="AB8" s="35"/>
      <c r="AC8" s="35"/>
      <c r="AD8" s="35"/>
      <c r="AE8" s="35"/>
      <c r="AF8" s="35"/>
      <c r="AG8" s="39"/>
    </row>
    <row r="9" spans="1:33" s="32" customFormat="1" ht="18" customHeight="1">
      <c r="A9" s="38"/>
      <c r="B9" s="40"/>
      <c r="C9" s="40"/>
      <c r="D9" s="35"/>
      <c r="E9" s="35"/>
      <c r="F9" s="35"/>
      <c r="G9" s="35"/>
      <c r="H9" s="35"/>
      <c r="I9" s="35"/>
      <c r="J9" s="35"/>
      <c r="K9" s="35"/>
      <c r="L9" s="35"/>
      <c r="M9" s="35"/>
      <c r="N9" s="35"/>
      <c r="O9" s="35"/>
      <c r="P9" s="87"/>
      <c r="R9" s="35"/>
      <c r="S9" s="35"/>
      <c r="T9" s="35"/>
      <c r="U9" s="35"/>
      <c r="V9" s="35"/>
      <c r="W9" s="35"/>
      <c r="X9" s="35"/>
      <c r="Y9" s="35"/>
      <c r="Z9" s="35"/>
      <c r="AA9" s="35"/>
      <c r="AB9" s="35"/>
      <c r="AC9" s="35"/>
      <c r="AD9" s="35"/>
      <c r="AE9" s="35"/>
      <c r="AF9" s="35"/>
      <c r="AG9" s="39"/>
    </row>
    <row r="10" spans="1:33" s="32" customFormat="1" ht="18" customHeight="1">
      <c r="A10" s="38"/>
      <c r="B10" s="40"/>
      <c r="C10" s="40"/>
      <c r="D10" s="35"/>
      <c r="E10" s="35"/>
      <c r="F10" s="35"/>
      <c r="G10" s="35"/>
      <c r="H10" s="35"/>
      <c r="I10" s="35"/>
      <c r="J10" s="35"/>
      <c r="K10" s="35"/>
      <c r="L10" s="35"/>
      <c r="M10" s="35"/>
      <c r="N10" s="35"/>
      <c r="O10" s="35"/>
      <c r="P10" s="87"/>
      <c r="R10" s="35"/>
      <c r="S10" s="35"/>
      <c r="T10" s="35"/>
      <c r="U10" s="35"/>
      <c r="V10" s="35"/>
      <c r="W10" s="35"/>
      <c r="X10" s="35"/>
      <c r="Y10" s="35"/>
      <c r="Z10" s="35"/>
      <c r="AA10" s="35"/>
      <c r="AB10" s="35"/>
      <c r="AC10" s="35"/>
      <c r="AD10" s="35"/>
      <c r="AE10" s="35"/>
      <c r="AF10" s="35"/>
      <c r="AG10" s="39"/>
    </row>
    <row r="11" spans="1:28" s="45" customFormat="1" ht="18" customHeight="1">
      <c r="A11" s="41"/>
      <c r="B11" s="42"/>
      <c r="C11" s="42"/>
      <c r="D11" s="43"/>
      <c r="E11" s="43"/>
      <c r="F11" s="43"/>
      <c r="G11" s="44"/>
      <c r="H11" s="44"/>
      <c r="I11" s="44"/>
      <c r="J11" s="43"/>
      <c r="K11" s="43"/>
      <c r="L11" s="43"/>
      <c r="M11" s="43"/>
      <c r="N11" s="43"/>
      <c r="O11" s="43"/>
      <c r="P11" s="43"/>
      <c r="Q11" s="43"/>
      <c r="R11" s="43"/>
      <c r="S11" s="43"/>
      <c r="T11" s="43"/>
      <c r="U11" s="43"/>
      <c r="V11" s="43"/>
      <c r="W11" s="43"/>
      <c r="X11" s="43"/>
      <c r="Y11" s="43"/>
      <c r="Z11" s="43"/>
      <c r="AA11" s="43"/>
      <c r="AB11" s="43"/>
    </row>
    <row r="12" spans="1:45" s="49" customFormat="1" ht="49.5" customHeight="1">
      <c r="A12" s="46"/>
      <c r="B12" s="47"/>
      <c r="C12" s="48"/>
      <c r="D12" s="738" t="s">
        <v>8</v>
      </c>
      <c r="E12" s="736" t="s">
        <v>56</v>
      </c>
      <c r="F12" s="736" t="s">
        <v>9</v>
      </c>
      <c r="G12" s="736" t="s">
        <v>10</v>
      </c>
      <c r="H12" s="736" t="s">
        <v>11</v>
      </c>
      <c r="I12" s="736" t="s">
        <v>157</v>
      </c>
      <c r="J12" s="740" t="s">
        <v>88</v>
      </c>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1"/>
      <c r="AQ12" s="741"/>
      <c r="AR12" s="742"/>
      <c r="AS12" s="736" t="s">
        <v>12</v>
      </c>
    </row>
    <row r="13" spans="1:45" s="49" customFormat="1" ht="27.75" customHeight="1">
      <c r="A13" s="50"/>
      <c r="B13" s="51" t="s">
        <v>7</v>
      </c>
      <c r="C13" s="52"/>
      <c r="D13" s="739"/>
      <c r="E13" s="737"/>
      <c r="F13" s="737"/>
      <c r="G13" s="737"/>
      <c r="H13" s="737"/>
      <c r="I13" s="737"/>
      <c r="J13" s="53" t="s">
        <v>113</v>
      </c>
      <c r="K13" s="53" t="s">
        <v>152</v>
      </c>
      <c r="L13" s="53" t="s">
        <v>114</v>
      </c>
      <c r="M13" s="53" t="s">
        <v>65</v>
      </c>
      <c r="N13" s="53" t="s">
        <v>115</v>
      </c>
      <c r="O13" s="53" t="s">
        <v>78</v>
      </c>
      <c r="P13" s="53" t="s">
        <v>116</v>
      </c>
      <c r="Q13" s="53" t="s">
        <v>66</v>
      </c>
      <c r="R13" s="53" t="s">
        <v>64</v>
      </c>
      <c r="S13" s="53" t="s">
        <v>117</v>
      </c>
      <c r="T13" s="53" t="s">
        <v>67</v>
      </c>
      <c r="U13" s="53" t="s">
        <v>68</v>
      </c>
      <c r="V13" s="53" t="s">
        <v>79</v>
      </c>
      <c r="W13" s="53" t="s">
        <v>118</v>
      </c>
      <c r="X13" s="53" t="s">
        <v>80</v>
      </c>
      <c r="Y13" s="53" t="s">
        <v>69</v>
      </c>
      <c r="Z13" s="53" t="s">
        <v>119</v>
      </c>
      <c r="AA13" s="53" t="s">
        <v>120</v>
      </c>
      <c r="AB13" s="53" t="s">
        <v>70</v>
      </c>
      <c r="AC13" s="53" t="s">
        <v>121</v>
      </c>
      <c r="AD13" s="53" t="s">
        <v>84</v>
      </c>
      <c r="AE13" s="53" t="s">
        <v>81</v>
      </c>
      <c r="AF13" s="53" t="s">
        <v>122</v>
      </c>
      <c r="AG13" s="53" t="s">
        <v>71</v>
      </c>
      <c r="AH13" s="53" t="s">
        <v>72</v>
      </c>
      <c r="AI13" s="53" t="s">
        <v>153</v>
      </c>
      <c r="AJ13" s="53" t="s">
        <v>73</v>
      </c>
      <c r="AK13" s="53" t="s">
        <v>123</v>
      </c>
      <c r="AL13" s="53" t="s">
        <v>85</v>
      </c>
      <c r="AM13" s="53" t="s">
        <v>125</v>
      </c>
      <c r="AN13" s="53" t="s">
        <v>74</v>
      </c>
      <c r="AO13" s="53" t="s">
        <v>75</v>
      </c>
      <c r="AP13" s="53" t="s">
        <v>76</v>
      </c>
      <c r="AQ13" s="53" t="s">
        <v>77</v>
      </c>
      <c r="AR13" s="53" t="s">
        <v>126</v>
      </c>
      <c r="AS13" s="737"/>
    </row>
    <row r="14" spans="1:48" s="49" customFormat="1" ht="18" customHeight="1">
      <c r="A14" s="54"/>
      <c r="B14" s="55" t="s">
        <v>24</v>
      </c>
      <c r="C14" s="56"/>
      <c r="D14" s="57"/>
      <c r="E14" s="57" t="s">
        <v>13</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V14" s="58"/>
    </row>
    <row r="15" spans="1:48" s="49" customFormat="1" ht="18" customHeight="1">
      <c r="A15" s="54"/>
      <c r="B15" s="55" t="s">
        <v>61</v>
      </c>
      <c r="C15" s="56"/>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V15" s="58"/>
    </row>
    <row r="16" spans="1:48" s="49" customFormat="1" ht="18" customHeight="1">
      <c r="A16" s="59"/>
      <c r="B16" s="60" t="s">
        <v>109</v>
      </c>
      <c r="C16" s="61"/>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9">
        <f>+IF('O1'!AQ9&lt;&gt;"",IF((1+OUT_1_Check!$Q$4)*SUM('O1'!D9:AP9)&lt;2*'O1'!AQ9,1,IF((1-OUT_1_Check!$Q$4)*SUM('O1'!D9:AP9)&gt;2*'O1'!AQ9,1,0)),IF(SUM('O1'!D9:AP9)&lt;&gt;0,1,0))</f>
        <v>0</v>
      </c>
      <c r="AT16" s="110"/>
      <c r="AV16" s="58"/>
    </row>
    <row r="17" spans="1:66" s="58" customFormat="1" ht="18" customHeight="1">
      <c r="A17" s="62"/>
      <c r="B17" s="60" t="s">
        <v>110</v>
      </c>
      <c r="C17" s="61"/>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9">
        <f>+IF('O1'!AQ10&lt;&gt;"",IF((1+OUT_1_Check!$Q$4)*SUM('O1'!D10:AP10)&lt;2*'O1'!AQ10,1,IF((1-OUT_1_Check!$Q$4)*SUM('O1'!D10:AP10)&gt;2*'O1'!AQ10,1,0)),IF(SUM('O1'!D10:AP10)&lt;&gt;0,1,0))</f>
        <v>0</v>
      </c>
      <c r="AT17" s="49"/>
      <c r="AU17" s="49"/>
      <c r="AW17" s="49"/>
      <c r="AX17" s="49"/>
      <c r="AY17" s="49"/>
      <c r="AZ17" s="49"/>
      <c r="BA17" s="49"/>
      <c r="BB17" s="49"/>
      <c r="BC17" s="49"/>
      <c r="BD17" s="49"/>
      <c r="BE17" s="49"/>
      <c r="BF17" s="49"/>
      <c r="BG17" s="49"/>
      <c r="BH17" s="49"/>
      <c r="BI17" s="49"/>
      <c r="BJ17" s="49"/>
      <c r="BK17" s="49"/>
      <c r="BL17" s="49"/>
      <c r="BM17" s="49"/>
      <c r="BN17" s="49"/>
    </row>
    <row r="18" spans="1:66" s="58" customFormat="1" ht="18" customHeight="1">
      <c r="A18" s="62"/>
      <c r="B18" s="60" t="s">
        <v>111</v>
      </c>
      <c r="C18" s="6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9">
        <f>+IF('O1'!AQ12&lt;&gt;"",IF((1+OUT_1_Check!$Q$4)*SUM('O1'!D12:AP12)&lt;2*'O1'!AQ12,1,IF((1-OUT_1_Check!$Q$4)*SUM('O1'!D12:AP12)&gt;2*'O1'!AQ12,1,0)),IF(SUM('O1'!D12:AP12)&lt;&gt;0,1,0))</f>
        <v>0</v>
      </c>
      <c r="AT18" s="49"/>
      <c r="AU18" s="49"/>
      <c r="AW18" s="49"/>
      <c r="AX18" s="49"/>
      <c r="AY18" s="49"/>
      <c r="AZ18" s="49"/>
      <c r="BA18" s="49"/>
      <c r="BB18" s="49"/>
      <c r="BC18" s="49"/>
      <c r="BD18" s="49"/>
      <c r="BE18" s="49"/>
      <c r="BF18" s="49"/>
      <c r="BG18" s="49"/>
      <c r="BH18" s="49"/>
      <c r="BI18" s="49"/>
      <c r="BJ18" s="49"/>
      <c r="BK18" s="49"/>
      <c r="BL18" s="49"/>
      <c r="BM18" s="49"/>
      <c r="BN18" s="49"/>
    </row>
    <row r="19" spans="1:48" s="49" customFormat="1" ht="18" customHeight="1">
      <c r="A19" s="59"/>
      <c r="B19" s="61" t="s">
        <v>14</v>
      </c>
      <c r="C19" s="61"/>
      <c r="D19" s="79">
        <f>+IF('O1'!D13&lt;&gt;"",IF((1+OUT_1_Check!$Q$4)*SUM('O1'!D9:D12)&lt;'O1'!D13,1,IF((1-OUT_1_Check!$Q$4)*SUM('O1'!D9:D12)&gt;'O1'!D13,1,0)),IF(SUM('O1'!D9:D12)&lt;&gt;0,1,0))</f>
        <v>0</v>
      </c>
      <c r="E19" s="79">
        <f>+IF('O1'!E13&lt;&gt;"",IF((1+OUT_1_Check!$Q$4)*SUM('O1'!E9:E12)&lt;'O1'!E13,1,IF((1-OUT_1_Check!$Q$4)*SUM('O1'!E9:E12)&gt;'O1'!E13,1,0)),IF(SUM('O1'!E9:E12)&lt;&gt;0,1,0))</f>
        <v>0</v>
      </c>
      <c r="F19" s="79">
        <f>+IF('O1'!F13&lt;&gt;"",IF((1+OUT_1_Check!$Q$4)*SUM('O1'!F9:F12)&lt;'O1'!F13,1,IF((1-OUT_1_Check!$Q$4)*SUM('O1'!F9:F12)&gt;'O1'!F13,1,0)),IF(SUM('O1'!F9:F12)&lt;&gt;0,1,0))</f>
        <v>0</v>
      </c>
      <c r="G19" s="79">
        <f>+IF('O1'!G13&lt;&gt;"",IF((1+OUT_1_Check!$Q$4)*SUM('O1'!G9:G12)&lt;'O1'!G13,1,IF((1-OUT_1_Check!$Q$4)*SUM('O1'!G9:G12)&gt;'O1'!G13,1,0)),IF(SUM('O1'!G9:G12)&lt;&gt;0,1,0))</f>
        <v>0</v>
      </c>
      <c r="H19" s="79">
        <f>+IF('O1'!H13&lt;&gt;"",IF((1+OUT_1_Check!$Q$4)*SUM('O1'!H9:H12)&lt;'O1'!H13,1,IF((1-OUT_1_Check!$Q$4)*SUM('O1'!H9:H12)&gt;'O1'!H13,1,0)),IF(SUM('O1'!H9:H12)&lt;&gt;0,1,0))</f>
        <v>0</v>
      </c>
      <c r="I19" s="79">
        <f>+IF('O1'!I13&lt;&gt;"",IF((1+OUT_1_Check!$Q$4)*SUM('O1'!I9:I12)&lt;'O1'!I13,1,IF((1-OUT_1_Check!$Q$4)*SUM('O1'!I9:I12)&gt;'O1'!I13,1,0)),IF(SUM('O1'!I9:I12)&lt;&gt;0,1,0))</f>
        <v>0</v>
      </c>
      <c r="J19" s="79">
        <f>+IF('O1'!J13&lt;&gt;"",IF((1+OUT_1_Check!$Q$4)*SUM('O1'!J9:J12)&lt;'O1'!J13,1,IF((1-OUT_1_Check!$Q$4)*SUM('O1'!J9:J12)&gt;'O1'!J13,1,0)),IF(SUM('O1'!J9:J12)&lt;&gt;0,1,0))</f>
        <v>0</v>
      </c>
      <c r="K19" s="79">
        <f>+IF('O1'!L13&lt;&gt;"",IF((1+OUT_1_Check!$Q$4)*SUM('O1'!L9:L12)&lt;'O1'!L13,1,IF((1-OUT_1_Check!$Q$4)*SUM('O1'!L9:L12)&gt;'O1'!L13,1,0)),IF(SUM('O1'!L9:L12)&lt;&gt;0,1,0))</f>
        <v>0</v>
      </c>
      <c r="L19" s="79">
        <f>+IF('O1'!M13&lt;&gt;"",IF((1+OUT_1_Check!$Q$4)*SUM('O1'!M9:M12)&lt;'O1'!M13,1,IF((1-OUT_1_Check!$Q$4)*SUM('O1'!M9:M12)&gt;'O1'!M13,1,0)),IF(SUM('O1'!M9:M12)&lt;&gt;0,1,0))</f>
        <v>0</v>
      </c>
      <c r="M19" s="79">
        <f>+IF('O1'!N13&lt;&gt;"",IF((1+OUT_1_Check!$Q$4)*SUM('O1'!N9:N12)&lt;'O1'!N13,1,IF((1-OUT_1_Check!$Q$4)*SUM('O1'!N9:N12)&gt;'O1'!N13,1,0)),IF(SUM('O1'!N9:N12)&lt;&gt;0,1,0))</f>
        <v>0</v>
      </c>
      <c r="N19" s="79">
        <f>+IF('O1'!P13&lt;&gt;"",IF((1+OUT_1_Check!$Q$4)*SUM('O1'!P9:P12)&lt;'O1'!P13,1,IF((1-OUT_1_Check!$Q$4)*SUM('O1'!P9:P12)&gt;'O1'!P13,1,0)),IF(SUM('O1'!P9:P12)&lt;&gt;0,1,0))</f>
        <v>0</v>
      </c>
      <c r="O19" s="79">
        <f>+IF('O1'!Q13&lt;&gt;"",IF((1+OUT_1_Check!$Q$4)*SUM('O1'!Q9:Q12)&lt;'O1'!Q13,1,IF((1-OUT_1_Check!$Q$4)*SUM('O1'!Q9:Q12)&gt;'O1'!Q13,1,0)),IF(SUM('O1'!Q9:Q12)&lt;&gt;0,1,0))</f>
        <v>0</v>
      </c>
      <c r="P19" s="79">
        <f>+IF('O1'!R13&lt;&gt;"",IF((1+OUT_1_Check!$Q$4)*SUM('O1'!R9:R12)&lt;'O1'!R13,1,IF((1-OUT_1_Check!$Q$4)*SUM('O1'!R9:R12)&gt;'O1'!R13,1,0)),IF(SUM('O1'!R9:R12)&lt;&gt;0,1,0))</f>
        <v>0</v>
      </c>
      <c r="Q19" s="79">
        <f>+IF('O1'!S13&lt;&gt;"",IF((1+OUT_1_Check!$Q$4)*SUM('O1'!S9:S12)&lt;'O1'!S13,1,IF((1-OUT_1_Check!$Q$4)*SUM('O1'!S9:S12)&gt;'O1'!S13,1,0)),IF(SUM('O1'!S9:S12)&lt;&gt;0,1,0))</f>
        <v>0</v>
      </c>
      <c r="R19" s="79">
        <f>+IF('O1'!T13&lt;&gt;"",IF((1+OUT_1_Check!$Q$4)*SUM('O1'!T9:T12)&lt;'O1'!T13,1,IF((1-OUT_1_Check!$Q$4)*SUM('O1'!T9:T12)&gt;'O1'!T13,1,0)),IF(SUM('O1'!T9:T12)&lt;&gt;0,1,0))</f>
        <v>0</v>
      </c>
      <c r="S19" s="79" t="e">
        <f>+IF('O1'!#REF!&lt;&gt;"",IF((1+OUT_1_Check!$Q$4)*SUM('O1'!#REF!)&lt;'O1'!#REF!,1,IF((1-OUT_1_Check!$Q$4)*SUM('O1'!#REF!)&gt;'O1'!#REF!,1,0)),IF(SUM('O1'!#REF!)&lt;&gt;0,1,0))</f>
        <v>#REF!</v>
      </c>
      <c r="T19" s="79">
        <f>+IF('O1'!U13&lt;&gt;"",IF((1+OUT_1_Check!$Q$4)*SUM('O1'!U9:U12)&lt;'O1'!U13,1,IF((1-OUT_1_Check!$Q$4)*SUM('O1'!U9:U12)&gt;'O1'!U13,1,0)),IF(SUM('O1'!U9:U12)&lt;&gt;0,1,0))</f>
        <v>0</v>
      </c>
      <c r="U19" s="79">
        <f>+IF('O1'!V13&lt;&gt;"",IF((1+OUT_1_Check!$Q$4)*SUM('O1'!V9:V12)&lt;'O1'!V13,1,IF((1-OUT_1_Check!$Q$4)*SUM('O1'!V9:V12)&gt;'O1'!V13,1,0)),IF(SUM('O1'!V9:V12)&lt;&gt;0,1,0))</f>
        <v>0</v>
      </c>
      <c r="V19" s="79">
        <f>+IF('O1'!W13&lt;&gt;"",IF((1+OUT_1_Check!$Q$4)*SUM('O1'!W9:W12)&lt;'O1'!W13,1,IF((1-OUT_1_Check!$Q$4)*SUM('O1'!W9:W12)&gt;'O1'!W13,1,0)),IF(SUM('O1'!W9:W12)&lt;&gt;0,1,0))</f>
        <v>0</v>
      </c>
      <c r="W19" s="79">
        <f>+IF('O1'!X13&lt;&gt;"",IF((1+OUT_1_Check!$Q$4)*SUM('O1'!X9:X12)&lt;'O1'!X13,1,IF((1-OUT_1_Check!$Q$4)*SUM('O1'!X9:X12)&gt;'O1'!X13,1,0)),IF(SUM('O1'!X9:X12)&lt;&gt;0,1,0))</f>
        <v>0</v>
      </c>
      <c r="X19" s="79" t="e">
        <f>+IF('O1'!#REF!&lt;&gt;"",IF((1+OUT_1_Check!$Q$4)*SUM('O1'!#REF!)&lt;'O1'!#REF!,1,IF((1-OUT_1_Check!$Q$4)*SUM('O1'!#REF!)&gt;'O1'!#REF!,1,0)),IF(SUM('O1'!#REF!)&lt;&gt;0,1,0))</f>
        <v>#REF!</v>
      </c>
      <c r="Y19" s="79" t="e">
        <f>+IF('O1'!#REF!&lt;&gt;"",IF((1+OUT_1_Check!$Q$4)*SUM('O1'!#REF!)&lt;'O1'!#REF!,1,IF((1-OUT_1_Check!$Q$4)*SUM('O1'!#REF!)&gt;'O1'!#REF!,1,0)),IF(SUM('O1'!#REF!)&lt;&gt;0,1,0))</f>
        <v>#REF!</v>
      </c>
      <c r="Z19" s="79">
        <f>+IF('O1'!Y13&lt;&gt;"",IF((1+OUT_1_Check!$Q$4)*SUM('O1'!Y9:Y12)&lt;'O1'!Y13,1,IF((1-OUT_1_Check!$Q$4)*SUM('O1'!Y9:Y12)&gt;'O1'!Y13,1,0)),IF(SUM('O1'!Y9:Y12)&lt;&gt;0,1,0))</f>
        <v>0</v>
      </c>
      <c r="AA19" s="79">
        <f>+IF('O1'!Z13&lt;&gt;"",IF((1+OUT_1_Check!$Q$4)*SUM('O1'!Z9:Z12)&lt;'O1'!Z13,1,IF((1-OUT_1_Check!$Q$4)*SUM('O1'!Z9:Z12)&gt;'O1'!Z13,1,0)),IF(SUM('O1'!Z9:Z12)&lt;&gt;0,1,0))</f>
        <v>0</v>
      </c>
      <c r="AB19" s="79">
        <f>+IF('O1'!AA13&lt;&gt;"",IF((1+OUT_1_Check!$Q$4)*SUM('O1'!AA9:AA12)&lt;'O1'!AA13,1,IF((1-OUT_1_Check!$Q$4)*SUM('O1'!AA9:AA12)&gt;'O1'!AA13,1,0)),IF(SUM('O1'!AA9:AA12)&lt;&gt;0,1,0))</f>
        <v>0</v>
      </c>
      <c r="AC19" s="79">
        <f>+IF('O1'!AB13&lt;&gt;"",IF((1+OUT_1_Check!$Q$4)*SUM('O1'!AB9:AB12)&lt;'O1'!AB13,1,IF((1-OUT_1_Check!$Q$4)*SUM('O1'!AB9:AB12)&gt;'O1'!AB13,1,0)),IF(SUM('O1'!AB9:AB12)&lt;&gt;0,1,0))</f>
        <v>0</v>
      </c>
      <c r="AD19" s="79">
        <f>+IF('O1'!AC13&lt;&gt;"",IF((1+OUT_1_Check!$Q$4)*SUM('O1'!AC9:AC12)&lt;'O1'!AC13,1,IF((1-OUT_1_Check!$Q$4)*SUM('O1'!AC9:AC12)&gt;'O1'!AC13,1,0)),IF(SUM('O1'!AC9:AC12)&lt;&gt;0,1,0))</f>
        <v>0</v>
      </c>
      <c r="AE19" s="79">
        <f>+IF('O1'!AD13&lt;&gt;"",IF((1+OUT_1_Check!$Q$4)*SUM('O1'!AD9:AD12)&lt;'O1'!AD13,1,IF((1-OUT_1_Check!$Q$4)*SUM('O1'!AD9:AD12)&gt;'O1'!AD13,1,0)),IF(SUM('O1'!AD9:AD12)&lt;&gt;0,1,0))</f>
        <v>0</v>
      </c>
      <c r="AF19" s="79">
        <f>+IF('O1'!AE13&lt;&gt;"",IF((1+OUT_1_Check!$Q$4)*SUM('O1'!AE9:AE12)&lt;'O1'!AE13,1,IF((1-OUT_1_Check!$Q$4)*SUM('O1'!AE9:AE12)&gt;'O1'!AE13,1,0)),IF(SUM('O1'!AE9:AE12)&lt;&gt;0,1,0))</f>
        <v>0</v>
      </c>
      <c r="AG19" s="79">
        <f>+IF('O1'!AF13&lt;&gt;"",IF((1+OUT_1_Check!$Q$4)*SUM('O1'!AF9:AF12)&lt;'O1'!AF13,1,IF((1-OUT_1_Check!$Q$4)*SUM('O1'!AF9:AF12)&gt;'O1'!AF13,1,0)),IF(SUM('O1'!AF9:AF12)&lt;&gt;0,1,0))</f>
        <v>0</v>
      </c>
      <c r="AH19" s="79">
        <f>+IF('O1'!AG13&lt;&gt;"",IF((1+OUT_1_Check!$Q$4)*SUM('O1'!AG9:AG12)&lt;'O1'!AG13,1,IF((1-OUT_1_Check!$Q$4)*SUM('O1'!AG9:AG12)&gt;'O1'!AG13,1,0)),IF(SUM('O1'!AG9:AG12)&lt;&gt;0,1,0))</f>
        <v>0</v>
      </c>
      <c r="AI19" s="79">
        <f>+IF('O1'!AH13&lt;&gt;"",IF((1+OUT_1_Check!$Q$4)*SUM('O1'!AH9:AH12)&lt;'O1'!AH13,1,IF((1-OUT_1_Check!$Q$4)*SUM('O1'!AH9:AH12)&gt;'O1'!AH13,1,0)),IF(SUM('O1'!AH9:AH12)&lt;&gt;0,1,0))</f>
        <v>0</v>
      </c>
      <c r="AJ19" s="79">
        <f>+IF('O1'!AI13&lt;&gt;"",IF((1+OUT_1_Check!$Q$4)*SUM('O1'!AI9:AI12)&lt;'O1'!AI13,1,IF((1-OUT_1_Check!$Q$4)*SUM('O1'!AI9:AI12)&gt;'O1'!AI13,1,0)),IF(SUM('O1'!AI9:AI12)&lt;&gt;0,1,0))</f>
        <v>0</v>
      </c>
      <c r="AK19" s="79">
        <f>+IF('O1'!AJ13&lt;&gt;"",IF((1+OUT_1_Check!$Q$4)*SUM('O1'!AJ9:AJ12)&lt;'O1'!AJ13,1,IF((1-OUT_1_Check!$Q$4)*SUM('O1'!AJ9:AJ12)&gt;'O1'!AJ13,1,0)),IF(SUM('O1'!AJ9:AJ12)&lt;&gt;0,1,0))</f>
        <v>0</v>
      </c>
      <c r="AL19" s="79">
        <f>+IF('O1'!AK13&lt;&gt;"",IF((1+OUT_1_Check!$Q$4)*SUM('O1'!AK9:AK12)&lt;'O1'!AK13,1,IF((1-OUT_1_Check!$Q$4)*SUM('O1'!AK9:AK12)&gt;'O1'!AK13,1,0)),IF(SUM('O1'!AK9:AK12)&lt;&gt;0,1,0))</f>
        <v>0</v>
      </c>
      <c r="AM19" s="79" t="e">
        <f>+IF('O1'!#REF!&lt;&gt;"",IF((1+OUT_1_Check!$Q$4)*SUM('O1'!#REF!)&lt;'O1'!#REF!,1,IF((1-OUT_1_Check!$Q$4)*SUM('O1'!#REF!)&gt;'O1'!#REF!,1,0)),IF(SUM('O1'!#REF!)&lt;&gt;0,1,0))</f>
        <v>#REF!</v>
      </c>
      <c r="AN19" s="79">
        <f>+IF('O1'!AL13&lt;&gt;"",IF((1+OUT_1_Check!$Q$4)*SUM('O1'!AL9:AL12)&lt;'O1'!AL13,1,IF((1-OUT_1_Check!$Q$4)*SUM('O1'!AL9:AL12)&gt;'O1'!AL13,1,0)),IF(SUM('O1'!AL9:AL12)&lt;&gt;0,1,0))</f>
        <v>0</v>
      </c>
      <c r="AO19" s="79">
        <f>+IF('O1'!AM13&lt;&gt;"",IF((1+OUT_1_Check!$Q$4)*SUM('O1'!AM9:AM12)&lt;'O1'!AM13,1,IF((1-OUT_1_Check!$Q$4)*SUM('O1'!AM9:AM12)&gt;'O1'!AM13,1,0)),IF(SUM('O1'!AM9:AM12)&lt;&gt;0,1,0))</f>
        <v>0</v>
      </c>
      <c r="AP19" s="79">
        <f>+IF('O1'!AN13&lt;&gt;"",IF((1+OUT_1_Check!$Q$4)*SUM('O1'!AN9:AN12)&lt;'O1'!AN13,1,IF((1-OUT_1_Check!$Q$4)*SUM('O1'!AN9:AN12)&gt;'O1'!AN13,1,0)),IF(SUM('O1'!AN9:AN12)&lt;&gt;0,1,0))</f>
        <v>0</v>
      </c>
      <c r="AQ19" s="79">
        <f>+IF('O1'!AO13&lt;&gt;"",IF((1+OUT_1_Check!$Q$4)*SUM('O1'!AO9:AO12)&lt;'O1'!AO13,1,IF((1-OUT_1_Check!$Q$4)*SUM('O1'!AO9:AO12)&gt;'O1'!AO13,1,0)),IF(SUM('O1'!AO9:AO12)&lt;&gt;0,1,0))</f>
        <v>0</v>
      </c>
      <c r="AR19" s="79">
        <f>+IF('O1'!AP13&lt;&gt;"",IF((1+OUT_1_Check!$Q$4)*SUM('O1'!AP9:AP12)&lt;'O1'!AP13,1,IF((1-OUT_1_Check!$Q$4)*SUM('O1'!AP9:AP12)&gt;'O1'!AP13,1,0)),IF(SUM('O1'!AP9:AP12)&lt;&gt;0,1,0))</f>
        <v>0</v>
      </c>
      <c r="AS19" s="89">
        <f>+IF('O1'!AQ13&lt;&gt;"",IF((1+OUT_1_Check!$Q$4)*SUM('O1'!D13:AP13)&lt;2*'O1'!AQ13,1,IF((1-OUT_1_Check!$Q$4)*SUM('O1'!D13:AP13)&gt;2*'O1'!AQ13,1,0)),IF(SUM('O1'!D13:AP13)&lt;&gt;0,1,0))</f>
        <v>0</v>
      </c>
      <c r="AV19" s="58"/>
    </row>
    <row r="20" spans="1:48" s="49" customFormat="1" ht="18" customHeight="1">
      <c r="A20" s="62"/>
      <c r="B20" s="61" t="s">
        <v>25</v>
      </c>
      <c r="C20" s="6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92">
        <f>+IF('O1'!AQ14&lt;&gt;"",IF('O1'!AQ14&lt;'O1'!AQ13,1,0),IF('O1'!AQ13&lt;&gt;0,1,0))</f>
        <v>0</v>
      </c>
      <c r="AV20" s="58"/>
    </row>
    <row r="21" spans="1:45" s="49" customFormat="1" ht="18" customHeight="1">
      <c r="A21" s="62"/>
      <c r="B21" s="64"/>
      <c r="C21" s="64"/>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row>
    <row r="22" spans="1:45" s="49" customFormat="1" ht="18" customHeight="1">
      <c r="A22" s="54"/>
      <c r="B22" s="55" t="s">
        <v>26</v>
      </c>
      <c r="C22" s="56"/>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row>
    <row r="23" spans="1:45" s="49" customFormat="1" ht="18" customHeight="1">
      <c r="A23" s="59"/>
      <c r="B23" s="60" t="s">
        <v>109</v>
      </c>
      <c r="C23" s="6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9">
        <f>+IF('O1'!AQ16&lt;&gt;"",IF((1+OUT_1_Check!$Q$4)*SUM('O1'!D16:AP16)&lt;2*'O1'!AQ16,1,IF((1-OUT_1_Check!$Q$4)*SUM('O1'!D16:AP16)&gt;2*'O1'!AQ16,1,0)),IF(SUM('O1'!D16:AP16)&lt;&gt;0,1,0))</f>
        <v>0</v>
      </c>
    </row>
    <row r="24" spans="1:48" s="49" customFormat="1" ht="18" customHeight="1">
      <c r="A24" s="62"/>
      <c r="B24" s="60" t="s">
        <v>110</v>
      </c>
      <c r="C24" s="6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9">
        <f>+IF('O1'!AQ17&lt;&gt;"",IF((1+OUT_1_Check!$Q$4)*SUM('O1'!D17:AP17)&lt;2*'O1'!AQ17,1,IF((1-OUT_1_Check!$Q$4)*SUM('O1'!D17:AP17)&gt;2*'O1'!AQ17,1,0)),IF(SUM('O1'!D17:AP17)&lt;&gt;0,1,0))</f>
        <v>0</v>
      </c>
      <c r="AV24" s="58"/>
    </row>
    <row r="25" spans="1:45" s="49" customFormat="1" ht="18" customHeight="1">
      <c r="A25" s="62"/>
      <c r="B25" s="60" t="s">
        <v>111</v>
      </c>
      <c r="C25" s="6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9">
        <f>+IF('O1'!AQ19&lt;&gt;"",IF((1+OUT_1_Check!$Q$4)*SUM('O1'!D19:AP19)&lt;2*'O1'!AQ19,1,IF((1-OUT_1_Check!$Q$4)*SUM('O1'!D19:AP19)&gt;2*'O1'!AQ19,1,0)),IF(SUM('O1'!D19:AP19)&lt;&gt;0,1,0))</f>
        <v>0</v>
      </c>
    </row>
    <row r="26" spans="1:45" s="49" customFormat="1" ht="18" customHeight="1">
      <c r="A26" s="59"/>
      <c r="B26" s="61" t="s">
        <v>14</v>
      </c>
      <c r="C26" s="61"/>
      <c r="D26" s="79">
        <f>+IF('O1'!D20&lt;&gt;"",IF((1+OUT_1_Check!$Q$4)*SUM('O1'!D16:D19)&lt;'O1'!D20,1,IF((1-OUT_1_Check!$Q$4)*SUM('O1'!D16:D19)&gt;'O1'!D20,1,0)),IF(SUM('O1'!D16:D19)&lt;&gt;0,1,0))</f>
        <v>0</v>
      </c>
      <c r="E26" s="79">
        <f>+IF('O1'!E20&lt;&gt;"",IF((1+OUT_1_Check!$Q$4)*SUM('O1'!E16:E19)&lt;'O1'!E20,1,IF((1-OUT_1_Check!$Q$4)*SUM('O1'!E16:E19)&gt;'O1'!E20,1,0)),IF(SUM('O1'!E16:E19)&lt;&gt;0,1,0))</f>
        <v>0</v>
      </c>
      <c r="F26" s="79">
        <f>+IF('O1'!F20&lt;&gt;"",IF((1+OUT_1_Check!$Q$4)*SUM('O1'!F16:F19)&lt;'O1'!F20,1,IF((1-OUT_1_Check!$Q$4)*SUM('O1'!F16:F19)&gt;'O1'!F20,1,0)),IF(SUM('O1'!F16:F19)&lt;&gt;0,1,0))</f>
        <v>0</v>
      </c>
      <c r="G26" s="79">
        <f>+IF('O1'!G20&lt;&gt;"",IF((1+OUT_1_Check!$Q$4)*SUM('O1'!G16:G19)&lt;'O1'!G20,1,IF((1-OUT_1_Check!$Q$4)*SUM('O1'!G16:G19)&gt;'O1'!G20,1,0)),IF(SUM('O1'!G16:G19)&lt;&gt;0,1,0))</f>
        <v>0</v>
      </c>
      <c r="H26" s="79">
        <f>+IF('O1'!H20&lt;&gt;"",IF((1+OUT_1_Check!$Q$4)*SUM('O1'!H16:H19)&lt;'O1'!H20,1,IF((1-OUT_1_Check!$Q$4)*SUM('O1'!H16:H19)&gt;'O1'!H20,1,0)),IF(SUM('O1'!H16:H19)&lt;&gt;0,1,0))</f>
        <v>0</v>
      </c>
      <c r="I26" s="79">
        <f>+IF('O1'!I20&lt;&gt;"",IF((1+OUT_1_Check!$Q$4)*SUM('O1'!I16:I19)&lt;'O1'!I20,1,IF((1-OUT_1_Check!$Q$4)*SUM('O1'!I16:I19)&gt;'O1'!I20,1,0)),IF(SUM('O1'!I16:I19)&lt;&gt;0,1,0))</f>
        <v>0</v>
      </c>
      <c r="J26" s="79">
        <f>+IF('O1'!J20&lt;&gt;"",IF((1+OUT_1_Check!$Q$4)*SUM('O1'!J16:J19)&lt;'O1'!J20,1,IF((1-OUT_1_Check!$Q$4)*SUM('O1'!J16:J19)&gt;'O1'!J20,1,0)),IF(SUM('O1'!J16:J19)&lt;&gt;0,1,0))</f>
        <v>0</v>
      </c>
      <c r="K26" s="79">
        <f>+IF('O1'!L20&lt;&gt;"",IF((1+OUT_1_Check!$Q$4)*SUM('O1'!L16:L19)&lt;'O1'!L20,1,IF((1-OUT_1_Check!$Q$4)*SUM('O1'!L16:L19)&gt;'O1'!L20,1,0)),IF(SUM('O1'!L16:L19)&lt;&gt;0,1,0))</f>
        <v>0</v>
      </c>
      <c r="L26" s="79">
        <f>+IF('O1'!M20&lt;&gt;"",IF((1+OUT_1_Check!$Q$4)*SUM('O1'!M16:M19)&lt;'O1'!M20,1,IF((1-OUT_1_Check!$Q$4)*SUM('O1'!M16:M19)&gt;'O1'!M20,1,0)),IF(SUM('O1'!M16:M19)&lt;&gt;0,1,0))</f>
        <v>0</v>
      </c>
      <c r="M26" s="79">
        <f>+IF('O1'!N20&lt;&gt;"",IF((1+OUT_1_Check!$Q$4)*SUM('O1'!N16:N19)&lt;'O1'!N20,1,IF((1-OUT_1_Check!$Q$4)*SUM('O1'!N16:N19)&gt;'O1'!N20,1,0)),IF(SUM('O1'!N16:N19)&lt;&gt;0,1,0))</f>
        <v>0</v>
      </c>
      <c r="N26" s="79">
        <f>+IF('O1'!P20&lt;&gt;"",IF((1+OUT_1_Check!$Q$4)*SUM('O1'!P16:P19)&lt;'O1'!P20,1,IF((1-OUT_1_Check!$Q$4)*SUM('O1'!P16:P19)&gt;'O1'!P20,1,0)),IF(SUM('O1'!P16:P19)&lt;&gt;0,1,0))</f>
        <v>0</v>
      </c>
      <c r="O26" s="79">
        <f>+IF('O1'!Q20&lt;&gt;"",IF((1+OUT_1_Check!$Q$4)*SUM('O1'!Q16:Q19)&lt;'O1'!Q20,1,IF((1-OUT_1_Check!$Q$4)*SUM('O1'!Q16:Q19)&gt;'O1'!Q20,1,0)),IF(SUM('O1'!Q16:Q19)&lt;&gt;0,1,0))</f>
        <v>0</v>
      </c>
      <c r="P26" s="79">
        <f>+IF('O1'!R20&lt;&gt;"",IF((1+OUT_1_Check!$Q$4)*SUM('O1'!R16:R19)&lt;'O1'!R20,1,IF((1-OUT_1_Check!$Q$4)*SUM('O1'!R16:R19)&gt;'O1'!R20,1,0)),IF(SUM('O1'!R16:R19)&lt;&gt;0,1,0))</f>
        <v>0</v>
      </c>
      <c r="Q26" s="79">
        <f>+IF('O1'!S20&lt;&gt;"",IF((1+OUT_1_Check!$Q$4)*SUM('O1'!S16:S19)&lt;'O1'!S20,1,IF((1-OUT_1_Check!$Q$4)*SUM('O1'!S16:S19)&gt;'O1'!S20,1,0)),IF(SUM('O1'!S16:S19)&lt;&gt;0,1,0))</f>
        <v>0</v>
      </c>
      <c r="R26" s="79">
        <f>+IF('O1'!T20&lt;&gt;"",IF((1+OUT_1_Check!$Q$4)*SUM('O1'!T16:T19)&lt;'O1'!T20,1,IF((1-OUT_1_Check!$Q$4)*SUM('O1'!T16:T19)&gt;'O1'!T20,1,0)),IF(SUM('O1'!T16:T19)&lt;&gt;0,1,0))</f>
        <v>0</v>
      </c>
      <c r="S26" s="79" t="e">
        <f>+IF('O1'!#REF!&lt;&gt;"",IF((1+OUT_1_Check!$Q$4)*SUM('O1'!#REF!)&lt;'O1'!#REF!,1,IF((1-OUT_1_Check!$Q$4)*SUM('O1'!#REF!)&gt;'O1'!#REF!,1,0)),IF(SUM('O1'!#REF!)&lt;&gt;0,1,0))</f>
        <v>#REF!</v>
      </c>
      <c r="T26" s="79">
        <f>+IF('O1'!U20&lt;&gt;"",IF((1+OUT_1_Check!$Q$4)*SUM('O1'!U16:U19)&lt;'O1'!U20,1,IF((1-OUT_1_Check!$Q$4)*SUM('O1'!U16:U19)&gt;'O1'!U20,1,0)),IF(SUM('O1'!U16:U19)&lt;&gt;0,1,0))</f>
        <v>0</v>
      </c>
      <c r="U26" s="79">
        <f>+IF('O1'!V20&lt;&gt;"",IF((1+OUT_1_Check!$Q$4)*SUM('O1'!V16:V19)&lt;'O1'!V20,1,IF((1-OUT_1_Check!$Q$4)*SUM('O1'!V16:V19)&gt;'O1'!V20,1,0)),IF(SUM('O1'!V16:V19)&lt;&gt;0,1,0))</f>
        <v>0</v>
      </c>
      <c r="V26" s="79">
        <f>+IF('O1'!W20&lt;&gt;"",IF((1+OUT_1_Check!$Q$4)*SUM('O1'!W16:W19)&lt;'O1'!W20,1,IF((1-OUT_1_Check!$Q$4)*SUM('O1'!W16:W19)&gt;'O1'!W20,1,0)),IF(SUM('O1'!W16:W19)&lt;&gt;0,1,0))</f>
        <v>0</v>
      </c>
      <c r="W26" s="79">
        <f>+IF('O1'!X20&lt;&gt;"",IF((1+OUT_1_Check!$Q$4)*SUM('O1'!X16:X19)&lt;'O1'!X20,1,IF((1-OUT_1_Check!$Q$4)*SUM('O1'!X16:X19)&gt;'O1'!X20,1,0)),IF(SUM('O1'!X16:X19)&lt;&gt;0,1,0))</f>
        <v>0</v>
      </c>
      <c r="X26" s="79" t="e">
        <f>+IF('O1'!#REF!&lt;&gt;"",IF((1+OUT_1_Check!$Q$4)*SUM('O1'!#REF!)&lt;'O1'!#REF!,1,IF((1-OUT_1_Check!$Q$4)*SUM('O1'!#REF!)&gt;'O1'!#REF!,1,0)),IF(SUM('O1'!#REF!)&lt;&gt;0,1,0))</f>
        <v>#REF!</v>
      </c>
      <c r="Y26" s="79" t="e">
        <f>+IF('O1'!#REF!&lt;&gt;"",IF((1+OUT_1_Check!$Q$4)*SUM('O1'!#REF!)&lt;'O1'!#REF!,1,IF((1-OUT_1_Check!$Q$4)*SUM('O1'!#REF!)&gt;'O1'!#REF!,1,0)),IF(SUM('O1'!#REF!)&lt;&gt;0,1,0))</f>
        <v>#REF!</v>
      </c>
      <c r="Z26" s="79">
        <f>+IF('O1'!Y20&lt;&gt;"",IF((1+OUT_1_Check!$Q$4)*SUM('O1'!Y16:Y19)&lt;'O1'!Y20,1,IF((1-OUT_1_Check!$Q$4)*SUM('O1'!Y16:Y19)&gt;'O1'!Y20,1,0)),IF(SUM('O1'!Y16:Y19)&lt;&gt;0,1,0))</f>
        <v>0</v>
      </c>
      <c r="AA26" s="79">
        <f>+IF('O1'!Z20&lt;&gt;"",IF((1+OUT_1_Check!$Q$4)*SUM('O1'!Z16:Z19)&lt;'O1'!Z20,1,IF((1-OUT_1_Check!$Q$4)*SUM('O1'!Z16:Z19)&gt;'O1'!Z20,1,0)),IF(SUM('O1'!Z16:Z19)&lt;&gt;0,1,0))</f>
        <v>0</v>
      </c>
      <c r="AB26" s="79">
        <f>+IF('O1'!AA20&lt;&gt;"",IF((1+OUT_1_Check!$Q$4)*SUM('O1'!AA16:AA19)&lt;'O1'!AA20,1,IF((1-OUT_1_Check!$Q$4)*SUM('O1'!AA16:AA19)&gt;'O1'!AA20,1,0)),IF(SUM('O1'!AA16:AA19)&lt;&gt;0,1,0))</f>
        <v>0</v>
      </c>
      <c r="AC26" s="79">
        <f>+IF('O1'!AB20&lt;&gt;"",IF((1+OUT_1_Check!$Q$4)*SUM('O1'!AB16:AB19)&lt;'O1'!AB20,1,IF((1-OUT_1_Check!$Q$4)*SUM('O1'!AB16:AB19)&gt;'O1'!AB20,1,0)),IF(SUM('O1'!AB16:AB19)&lt;&gt;0,1,0))</f>
        <v>0</v>
      </c>
      <c r="AD26" s="79">
        <f>+IF('O1'!AC20&lt;&gt;"",IF((1+OUT_1_Check!$Q$4)*SUM('O1'!AC16:AC19)&lt;'O1'!AC20,1,IF((1-OUT_1_Check!$Q$4)*SUM('O1'!AC16:AC19)&gt;'O1'!AC20,1,0)),IF(SUM('O1'!AC16:AC19)&lt;&gt;0,1,0))</f>
        <v>0</v>
      </c>
      <c r="AE26" s="79">
        <f>+IF('O1'!AD20&lt;&gt;"",IF((1+OUT_1_Check!$Q$4)*SUM('O1'!AD16:AD19)&lt;'O1'!AD20,1,IF((1-OUT_1_Check!$Q$4)*SUM('O1'!AD16:AD19)&gt;'O1'!AD20,1,0)),IF(SUM('O1'!AD16:AD19)&lt;&gt;0,1,0))</f>
        <v>0</v>
      </c>
      <c r="AF26" s="79">
        <f>+IF('O1'!AE20&lt;&gt;"",IF((1+OUT_1_Check!$Q$4)*SUM('O1'!AE16:AE19)&lt;'O1'!AE20,1,IF((1-OUT_1_Check!$Q$4)*SUM('O1'!AE16:AE19)&gt;'O1'!AE20,1,0)),IF(SUM('O1'!AE16:AE19)&lt;&gt;0,1,0))</f>
        <v>0</v>
      </c>
      <c r="AG26" s="79">
        <f>+IF('O1'!AF20&lt;&gt;"",IF((1+OUT_1_Check!$Q$4)*SUM('O1'!AF16:AF19)&lt;'O1'!AF20,1,IF((1-OUT_1_Check!$Q$4)*SUM('O1'!AF16:AF19)&gt;'O1'!AF20,1,0)),IF(SUM('O1'!AF16:AF19)&lt;&gt;0,1,0))</f>
        <v>0</v>
      </c>
      <c r="AH26" s="79">
        <f>+IF('O1'!AG20&lt;&gt;"",IF((1+OUT_1_Check!$Q$4)*SUM('O1'!AG16:AG19)&lt;'O1'!AG20,1,IF((1-OUT_1_Check!$Q$4)*SUM('O1'!AG16:AG19)&gt;'O1'!AG20,1,0)),IF(SUM('O1'!AG16:AG19)&lt;&gt;0,1,0))</f>
        <v>0</v>
      </c>
      <c r="AI26" s="79">
        <f>+IF('O1'!AH20&lt;&gt;"",IF((1+OUT_1_Check!$Q$4)*SUM('O1'!AH16:AH19)&lt;'O1'!AH20,1,IF((1-OUT_1_Check!$Q$4)*SUM('O1'!AH16:AH19)&gt;'O1'!AH20,1,0)),IF(SUM('O1'!AH16:AH19)&lt;&gt;0,1,0))</f>
        <v>0</v>
      </c>
      <c r="AJ26" s="79">
        <f>+IF('O1'!AI20&lt;&gt;"",IF((1+OUT_1_Check!$Q$4)*SUM('O1'!AI16:AI19)&lt;'O1'!AI20,1,IF((1-OUT_1_Check!$Q$4)*SUM('O1'!AI16:AI19)&gt;'O1'!AI20,1,0)),IF(SUM('O1'!AI16:AI19)&lt;&gt;0,1,0))</f>
        <v>0</v>
      </c>
      <c r="AK26" s="79">
        <f>+IF('O1'!AJ20&lt;&gt;"",IF((1+OUT_1_Check!$Q$4)*SUM('O1'!AJ16:AJ19)&lt;'O1'!AJ20,1,IF((1-OUT_1_Check!$Q$4)*SUM('O1'!AJ16:AJ19)&gt;'O1'!AJ20,1,0)),IF(SUM('O1'!AJ16:AJ19)&lt;&gt;0,1,0))</f>
        <v>0</v>
      </c>
      <c r="AL26" s="79">
        <f>+IF('O1'!AK20&lt;&gt;"",IF((1+OUT_1_Check!$Q$4)*SUM('O1'!AK16:AK19)&lt;'O1'!AK20,1,IF((1-OUT_1_Check!$Q$4)*SUM('O1'!AK16:AK19)&gt;'O1'!AK20,1,0)),IF(SUM('O1'!AK16:AK19)&lt;&gt;0,1,0))</f>
        <v>0</v>
      </c>
      <c r="AM26" s="79" t="e">
        <f>+IF('O1'!#REF!&lt;&gt;"",IF((1+OUT_1_Check!$Q$4)*SUM('O1'!#REF!)&lt;'O1'!#REF!,1,IF((1-OUT_1_Check!$Q$4)*SUM('O1'!#REF!)&gt;'O1'!#REF!,1,0)),IF(SUM('O1'!#REF!)&lt;&gt;0,1,0))</f>
        <v>#REF!</v>
      </c>
      <c r="AN26" s="79">
        <f>+IF('O1'!AL20&lt;&gt;"",IF((1+OUT_1_Check!$Q$4)*SUM('O1'!AL16:AL19)&lt;'O1'!AL20,1,IF((1-OUT_1_Check!$Q$4)*SUM('O1'!AL16:AL19)&gt;'O1'!AL20,1,0)),IF(SUM('O1'!AL16:AL19)&lt;&gt;0,1,0))</f>
        <v>0</v>
      </c>
      <c r="AO26" s="79">
        <f>+IF('O1'!AM20&lt;&gt;"",IF((1+OUT_1_Check!$Q$4)*SUM('O1'!AM16:AM19)&lt;'O1'!AM20,1,IF((1-OUT_1_Check!$Q$4)*SUM('O1'!AM16:AM19)&gt;'O1'!AM20,1,0)),IF(SUM('O1'!AM16:AM19)&lt;&gt;0,1,0))</f>
        <v>0</v>
      </c>
      <c r="AP26" s="79">
        <f>+IF('O1'!AN20&lt;&gt;"",IF((1+OUT_1_Check!$Q$4)*SUM('O1'!AN16:AN19)&lt;'O1'!AN20,1,IF((1-OUT_1_Check!$Q$4)*SUM('O1'!AN16:AN19)&gt;'O1'!AN20,1,0)),IF(SUM('O1'!AN16:AN19)&lt;&gt;0,1,0))</f>
        <v>0</v>
      </c>
      <c r="AQ26" s="79">
        <f>+IF('O1'!AO20&lt;&gt;"",IF((1+OUT_1_Check!$Q$4)*SUM('O1'!AO16:AO19)&lt;'O1'!AO20,1,IF((1-OUT_1_Check!$Q$4)*SUM('O1'!AO16:AO19)&gt;'O1'!AO20,1,0)),IF(SUM('O1'!AO16:AO19)&lt;&gt;0,1,0))</f>
        <v>0</v>
      </c>
      <c r="AR26" s="79">
        <f>+IF('O1'!AP20&lt;&gt;"",IF((1+OUT_1_Check!$Q$4)*SUM('O1'!AP16:AP19)&lt;'O1'!AP20,1,IF((1-OUT_1_Check!$Q$4)*SUM('O1'!AP16:AP19)&gt;'O1'!AP20,1,0)),IF(SUM('O1'!AP16:AP19)&lt;&gt;0,1,0))</f>
        <v>0</v>
      </c>
      <c r="AS26" s="89">
        <f>+IF('O1'!AQ20&lt;&gt;"",IF((1+OUT_1_Check!$Q$4)*SUM('O1'!D20:AP20)&lt;2*'O1'!AQ20,1,IF((1-OUT_1_Check!$Q$4)*SUM('O1'!D20:AP20)&gt;2*'O1'!AQ20,1,0)),IF(SUM('O1'!D20:AP20)&lt;&gt;0,1,0))</f>
        <v>0</v>
      </c>
    </row>
    <row r="27" spans="1:66" s="58" customFormat="1" ht="18" customHeight="1">
      <c r="A27" s="54"/>
      <c r="B27" s="56"/>
      <c r="C27" s="56"/>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49"/>
      <c r="AU27" s="49"/>
      <c r="AW27" s="49"/>
      <c r="AX27" s="49"/>
      <c r="AY27" s="49"/>
      <c r="AZ27" s="49"/>
      <c r="BA27" s="49"/>
      <c r="BB27" s="49"/>
      <c r="BC27" s="49"/>
      <c r="BD27" s="49"/>
      <c r="BE27" s="49"/>
      <c r="BF27" s="49"/>
      <c r="BG27" s="49"/>
      <c r="BH27" s="49"/>
      <c r="BI27" s="49"/>
      <c r="BJ27" s="49"/>
      <c r="BK27" s="49"/>
      <c r="BL27" s="49"/>
      <c r="BM27" s="49"/>
      <c r="BN27" s="49"/>
    </row>
    <row r="28" spans="1:66" s="58" customFormat="1" ht="18" customHeight="1">
      <c r="A28" s="66"/>
      <c r="B28" s="55" t="s">
        <v>98</v>
      </c>
      <c r="C28" s="56"/>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49"/>
      <c r="AU28" s="49"/>
      <c r="AW28" s="49"/>
      <c r="AX28" s="49"/>
      <c r="AY28" s="49"/>
      <c r="AZ28" s="49"/>
      <c r="BA28" s="49"/>
      <c r="BB28" s="49"/>
      <c r="BC28" s="49"/>
      <c r="BD28" s="49"/>
      <c r="BE28" s="49"/>
      <c r="BF28" s="49"/>
      <c r="BG28" s="49"/>
      <c r="BH28" s="49"/>
      <c r="BI28" s="49"/>
      <c r="BJ28" s="49"/>
      <c r="BK28" s="49"/>
      <c r="BL28" s="49"/>
      <c r="BM28" s="49"/>
      <c r="BN28" s="49"/>
    </row>
    <row r="29" spans="1:66" s="58" customFormat="1" ht="18" customHeight="1">
      <c r="A29" s="66"/>
      <c r="B29" s="55" t="s">
        <v>15</v>
      </c>
      <c r="C29" s="56"/>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49"/>
      <c r="AU29" s="49"/>
      <c r="AW29" s="49"/>
      <c r="AX29" s="49"/>
      <c r="AY29" s="49"/>
      <c r="AZ29" s="49"/>
      <c r="BA29" s="49"/>
      <c r="BB29" s="49"/>
      <c r="BC29" s="49"/>
      <c r="BD29" s="49"/>
      <c r="BE29" s="49"/>
      <c r="BF29" s="49"/>
      <c r="BG29" s="49"/>
      <c r="BH29" s="49"/>
      <c r="BI29" s="49"/>
      <c r="BJ29" s="49"/>
      <c r="BK29" s="49"/>
      <c r="BL29" s="49"/>
      <c r="BM29" s="49"/>
      <c r="BN29" s="49"/>
    </row>
    <row r="30" spans="1:48" s="49" customFormat="1" ht="18" customHeight="1">
      <c r="A30" s="66"/>
      <c r="B30" s="60" t="s">
        <v>109</v>
      </c>
      <c r="C30" s="6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9">
        <f>+IF('O1'!AQ23&lt;&gt;"",IF((1+OUT_1_Check!$Q$4)*SUM('O1'!D23:AP23)&lt;2*'O1'!AQ23,1,IF((1-OUT_1_Check!$Q$4)*SUM('O1'!D23:AP23)&gt;2*'O1'!AQ23,1,0)),IF(SUM('O1'!D23:AP23)&lt;&gt;0,1,0))</f>
        <v>0</v>
      </c>
      <c r="AV30" s="58"/>
    </row>
    <row r="31" spans="1:48" s="49" customFormat="1" ht="18" customHeight="1">
      <c r="A31" s="59"/>
      <c r="B31" s="60" t="s">
        <v>110</v>
      </c>
      <c r="C31" s="6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9">
        <f>+IF('O1'!AQ24&lt;&gt;"",IF((1+OUT_1_Check!$Q$4)*SUM('O1'!D24:AP24)&lt;2*'O1'!AQ24,1,IF((1-OUT_1_Check!$Q$4)*SUM('O1'!D24:AP24)&gt;2*'O1'!AQ24,1,0)),IF(SUM('O1'!D24:AP24)&lt;&gt;0,1,0))</f>
        <v>0</v>
      </c>
      <c r="AV31" s="58"/>
    </row>
    <row r="32" spans="1:48" s="49" customFormat="1" ht="18" customHeight="1">
      <c r="A32" s="54"/>
      <c r="B32" s="60" t="s">
        <v>111</v>
      </c>
      <c r="C32" s="6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9">
        <f>+IF('O1'!AQ26&lt;&gt;"",IF((1+OUT_1_Check!$Q$4)*SUM('O1'!D26:AP26)&lt;2*'O1'!AQ26,1,IF((1-OUT_1_Check!$Q$4)*SUM('O1'!D26:AP26)&gt;2*'O1'!AQ26,1,0)),IF(SUM('O1'!D26:AP26)&lt;&gt;0,1,0))</f>
        <v>0</v>
      </c>
      <c r="AV32" s="58"/>
    </row>
    <row r="33" spans="1:66" s="58" customFormat="1" ht="18" customHeight="1">
      <c r="A33" s="66"/>
      <c r="B33" s="61" t="s">
        <v>14</v>
      </c>
      <c r="C33" s="61"/>
      <c r="D33" s="79">
        <f>+IF('O1'!D27&lt;&gt;"",IF((1+OUT_1_Check!$Q$4)*SUM('O1'!D23:D26)&lt;'O1'!D27,1,IF((1-OUT_1_Check!$Q$4)*SUM('O1'!D23:D26)&gt;'O1'!D27,1,0)),IF(SUM('O1'!D23:D26)&lt;&gt;0,1,0))</f>
        <v>0</v>
      </c>
      <c r="E33" s="79">
        <f>+IF('O1'!E27&lt;&gt;"",IF((1+OUT_1_Check!$Q$4)*SUM('O1'!E23:E26)&lt;'O1'!E27,1,IF((1-OUT_1_Check!$Q$4)*SUM('O1'!E23:E26)&gt;'O1'!E27,1,0)),IF(SUM('O1'!E23:E26)&lt;&gt;0,1,0))</f>
        <v>0</v>
      </c>
      <c r="F33" s="79">
        <f>+IF('O1'!F27&lt;&gt;"",IF((1+OUT_1_Check!$Q$4)*SUM('O1'!F23:F26)&lt;'O1'!F27,1,IF((1-OUT_1_Check!$Q$4)*SUM('O1'!F23:F26)&gt;'O1'!F27,1,0)),IF(SUM('O1'!F23:F26)&lt;&gt;0,1,0))</f>
        <v>0</v>
      </c>
      <c r="G33" s="79">
        <f>+IF('O1'!G27&lt;&gt;"",IF((1+OUT_1_Check!$Q$4)*SUM('O1'!G23:G26)&lt;'O1'!G27,1,IF((1-OUT_1_Check!$Q$4)*SUM('O1'!G23:G26)&gt;'O1'!G27,1,0)),IF(SUM('O1'!G23:G26)&lt;&gt;0,1,0))</f>
        <v>0</v>
      </c>
      <c r="H33" s="79">
        <f>+IF('O1'!H27&lt;&gt;"",IF((1+OUT_1_Check!$Q$4)*SUM('O1'!H23:H26)&lt;'O1'!H27,1,IF((1-OUT_1_Check!$Q$4)*SUM('O1'!H23:H26)&gt;'O1'!H27,1,0)),IF(SUM('O1'!H23:H26)&lt;&gt;0,1,0))</f>
        <v>0</v>
      </c>
      <c r="I33" s="79">
        <f>+IF('O1'!I27&lt;&gt;"",IF((1+OUT_1_Check!$Q$4)*SUM('O1'!I23:I26)&lt;'O1'!I27,1,IF((1-OUT_1_Check!$Q$4)*SUM('O1'!I23:I26)&gt;'O1'!I27,1,0)),IF(SUM('O1'!I23:I26)&lt;&gt;0,1,0))</f>
        <v>0</v>
      </c>
      <c r="J33" s="79">
        <f>+IF('O1'!J27&lt;&gt;"",IF((1+OUT_1_Check!$Q$4)*SUM('O1'!J23:J26)&lt;'O1'!J27,1,IF((1-OUT_1_Check!$Q$4)*SUM('O1'!J23:J26)&gt;'O1'!J27,1,0)),IF(SUM('O1'!J23:J26)&lt;&gt;0,1,0))</f>
        <v>0</v>
      </c>
      <c r="K33" s="79">
        <f>+IF('O1'!L27&lt;&gt;"",IF((1+OUT_1_Check!$Q$4)*SUM('O1'!L23:L26)&lt;'O1'!L27,1,IF((1-OUT_1_Check!$Q$4)*SUM('O1'!L23:L26)&gt;'O1'!L27,1,0)),IF(SUM('O1'!L23:L26)&lt;&gt;0,1,0))</f>
        <v>0</v>
      </c>
      <c r="L33" s="79">
        <f>+IF('O1'!M27&lt;&gt;"",IF((1+OUT_1_Check!$Q$4)*SUM('O1'!M23:M26)&lt;'O1'!M27,1,IF((1-OUT_1_Check!$Q$4)*SUM('O1'!M23:M26)&gt;'O1'!M27,1,0)),IF(SUM('O1'!M23:M26)&lt;&gt;0,1,0))</f>
        <v>0</v>
      </c>
      <c r="M33" s="79">
        <f>+IF('O1'!N27&lt;&gt;"",IF((1+OUT_1_Check!$Q$4)*SUM('O1'!N23:N26)&lt;'O1'!N27,1,IF((1-OUT_1_Check!$Q$4)*SUM('O1'!N23:N26)&gt;'O1'!N27,1,0)),IF(SUM('O1'!N23:N26)&lt;&gt;0,1,0))</f>
        <v>0</v>
      </c>
      <c r="N33" s="79">
        <f>+IF('O1'!P27&lt;&gt;"",IF((1+OUT_1_Check!$Q$4)*SUM('O1'!P23:P26)&lt;'O1'!P27,1,IF((1-OUT_1_Check!$Q$4)*SUM('O1'!P23:P26)&gt;'O1'!P27,1,0)),IF(SUM('O1'!P23:P26)&lt;&gt;0,1,0))</f>
        <v>0</v>
      </c>
      <c r="O33" s="79">
        <f>+IF('O1'!Q27&lt;&gt;"",IF((1+OUT_1_Check!$Q$4)*SUM('O1'!Q23:Q26)&lt;'O1'!Q27,1,IF((1-OUT_1_Check!$Q$4)*SUM('O1'!Q23:Q26)&gt;'O1'!Q27,1,0)),IF(SUM('O1'!Q23:Q26)&lt;&gt;0,1,0))</f>
        <v>0</v>
      </c>
      <c r="P33" s="79">
        <f>+IF('O1'!R27&lt;&gt;"",IF((1+OUT_1_Check!$Q$4)*SUM('O1'!R23:R26)&lt;'O1'!R27,1,IF((1-OUT_1_Check!$Q$4)*SUM('O1'!R23:R26)&gt;'O1'!R27,1,0)),IF(SUM('O1'!R23:R26)&lt;&gt;0,1,0))</f>
        <v>0</v>
      </c>
      <c r="Q33" s="79">
        <f>+IF('O1'!S27&lt;&gt;"",IF((1+OUT_1_Check!$Q$4)*SUM('O1'!S23:S26)&lt;'O1'!S27,1,IF((1-OUT_1_Check!$Q$4)*SUM('O1'!S23:S26)&gt;'O1'!S27,1,0)),IF(SUM('O1'!S23:S26)&lt;&gt;0,1,0))</f>
        <v>0</v>
      </c>
      <c r="R33" s="79">
        <f>+IF('O1'!T27&lt;&gt;"",IF((1+OUT_1_Check!$Q$4)*SUM('O1'!T23:T26)&lt;'O1'!T27,1,IF((1-OUT_1_Check!$Q$4)*SUM('O1'!T23:T26)&gt;'O1'!T27,1,0)),IF(SUM('O1'!T23:T26)&lt;&gt;0,1,0))</f>
        <v>0</v>
      </c>
      <c r="S33" s="79" t="e">
        <f>+IF('O1'!#REF!&lt;&gt;"",IF((1+OUT_1_Check!$Q$4)*SUM('O1'!#REF!)&lt;'O1'!#REF!,1,IF((1-OUT_1_Check!$Q$4)*SUM('O1'!#REF!)&gt;'O1'!#REF!,1,0)),IF(SUM('O1'!#REF!)&lt;&gt;0,1,0))</f>
        <v>#REF!</v>
      </c>
      <c r="T33" s="79">
        <f>+IF('O1'!U27&lt;&gt;"",IF((1+OUT_1_Check!$Q$4)*SUM('O1'!U23:U26)&lt;'O1'!U27,1,IF((1-OUT_1_Check!$Q$4)*SUM('O1'!U23:U26)&gt;'O1'!U27,1,0)),IF(SUM('O1'!U23:U26)&lt;&gt;0,1,0))</f>
        <v>0</v>
      </c>
      <c r="U33" s="79">
        <f>+IF('O1'!V27&lt;&gt;"",IF((1+OUT_1_Check!$Q$4)*SUM('O1'!V23:V26)&lt;'O1'!V27,1,IF((1-OUT_1_Check!$Q$4)*SUM('O1'!V23:V26)&gt;'O1'!V27,1,0)),IF(SUM('O1'!V23:V26)&lt;&gt;0,1,0))</f>
        <v>0</v>
      </c>
      <c r="V33" s="79">
        <f>+IF('O1'!W27&lt;&gt;"",IF((1+OUT_1_Check!$Q$4)*SUM('O1'!W23:W26)&lt;'O1'!W27,1,IF((1-OUT_1_Check!$Q$4)*SUM('O1'!W23:W26)&gt;'O1'!W27,1,0)),IF(SUM('O1'!W23:W26)&lt;&gt;0,1,0))</f>
        <v>0</v>
      </c>
      <c r="W33" s="79">
        <f>+IF('O1'!X27&lt;&gt;"",IF((1+OUT_1_Check!$Q$4)*SUM('O1'!X23:X26)&lt;'O1'!X27,1,IF((1-OUT_1_Check!$Q$4)*SUM('O1'!X23:X26)&gt;'O1'!X27,1,0)),IF(SUM('O1'!X23:X26)&lt;&gt;0,1,0))</f>
        <v>0</v>
      </c>
      <c r="X33" s="79" t="e">
        <f>+IF('O1'!#REF!&lt;&gt;"",IF((1+OUT_1_Check!$Q$4)*SUM('O1'!#REF!)&lt;'O1'!#REF!,1,IF((1-OUT_1_Check!$Q$4)*SUM('O1'!#REF!)&gt;'O1'!#REF!,1,0)),IF(SUM('O1'!#REF!)&lt;&gt;0,1,0))</f>
        <v>#REF!</v>
      </c>
      <c r="Y33" s="79" t="e">
        <f>+IF('O1'!#REF!&lt;&gt;"",IF((1+OUT_1_Check!$Q$4)*SUM('O1'!#REF!)&lt;'O1'!#REF!,1,IF((1-OUT_1_Check!$Q$4)*SUM('O1'!#REF!)&gt;'O1'!#REF!,1,0)),IF(SUM('O1'!#REF!)&lt;&gt;0,1,0))</f>
        <v>#REF!</v>
      </c>
      <c r="Z33" s="79">
        <f>+IF('O1'!Y27&lt;&gt;"",IF((1+OUT_1_Check!$Q$4)*SUM('O1'!Y23:Y26)&lt;'O1'!Y27,1,IF((1-OUT_1_Check!$Q$4)*SUM('O1'!Y23:Y26)&gt;'O1'!Y27,1,0)),IF(SUM('O1'!Y23:Y26)&lt;&gt;0,1,0))</f>
        <v>0</v>
      </c>
      <c r="AA33" s="79">
        <f>+IF('O1'!Z27&lt;&gt;"",IF((1+OUT_1_Check!$Q$4)*SUM('O1'!Z23:Z26)&lt;'O1'!Z27,1,IF((1-OUT_1_Check!$Q$4)*SUM('O1'!Z23:Z26)&gt;'O1'!Z27,1,0)),IF(SUM('O1'!Z23:Z26)&lt;&gt;0,1,0))</f>
        <v>0</v>
      </c>
      <c r="AB33" s="79">
        <f>+IF('O1'!AA27&lt;&gt;"",IF((1+OUT_1_Check!$Q$4)*SUM('O1'!AA23:AA26)&lt;'O1'!AA27,1,IF((1-OUT_1_Check!$Q$4)*SUM('O1'!AA23:AA26)&gt;'O1'!AA27,1,0)),IF(SUM('O1'!AA23:AA26)&lt;&gt;0,1,0))</f>
        <v>0</v>
      </c>
      <c r="AC33" s="79">
        <f>+IF('O1'!AB27&lt;&gt;"",IF((1+OUT_1_Check!$Q$4)*SUM('O1'!AB23:AB26)&lt;'O1'!AB27,1,IF((1-OUT_1_Check!$Q$4)*SUM('O1'!AB23:AB26)&gt;'O1'!AB27,1,0)),IF(SUM('O1'!AB23:AB26)&lt;&gt;0,1,0))</f>
        <v>0</v>
      </c>
      <c r="AD33" s="79">
        <f>+IF('O1'!AC27&lt;&gt;"",IF((1+OUT_1_Check!$Q$4)*SUM('O1'!AC23:AC26)&lt;'O1'!AC27,1,IF((1-OUT_1_Check!$Q$4)*SUM('O1'!AC23:AC26)&gt;'O1'!AC27,1,0)),IF(SUM('O1'!AC23:AC26)&lt;&gt;0,1,0))</f>
        <v>0</v>
      </c>
      <c r="AE33" s="79">
        <f>+IF('O1'!AD27&lt;&gt;"",IF((1+OUT_1_Check!$Q$4)*SUM('O1'!AD23:AD26)&lt;'O1'!AD27,1,IF((1-OUT_1_Check!$Q$4)*SUM('O1'!AD23:AD26)&gt;'O1'!AD27,1,0)),IF(SUM('O1'!AD23:AD26)&lt;&gt;0,1,0))</f>
        <v>0</v>
      </c>
      <c r="AF33" s="79">
        <f>+IF('O1'!AE27&lt;&gt;"",IF((1+OUT_1_Check!$Q$4)*SUM('O1'!AE23:AE26)&lt;'O1'!AE27,1,IF((1-OUT_1_Check!$Q$4)*SUM('O1'!AE23:AE26)&gt;'O1'!AE27,1,0)),IF(SUM('O1'!AE23:AE26)&lt;&gt;0,1,0))</f>
        <v>0</v>
      </c>
      <c r="AG33" s="79">
        <f>+IF('O1'!AF27&lt;&gt;"",IF((1+OUT_1_Check!$Q$4)*SUM('O1'!AF23:AF26)&lt;'O1'!AF27,1,IF((1-OUT_1_Check!$Q$4)*SUM('O1'!AF23:AF26)&gt;'O1'!AF27,1,0)),IF(SUM('O1'!AF23:AF26)&lt;&gt;0,1,0))</f>
        <v>0</v>
      </c>
      <c r="AH33" s="79">
        <f>+IF('O1'!AG27&lt;&gt;"",IF((1+OUT_1_Check!$Q$4)*SUM('O1'!AG23:AG26)&lt;'O1'!AG27,1,IF((1-OUT_1_Check!$Q$4)*SUM('O1'!AG23:AG26)&gt;'O1'!AG27,1,0)),IF(SUM('O1'!AG23:AG26)&lt;&gt;0,1,0))</f>
        <v>0</v>
      </c>
      <c r="AI33" s="79">
        <f>+IF('O1'!AH27&lt;&gt;"",IF((1+OUT_1_Check!$Q$4)*SUM('O1'!AH23:AH26)&lt;'O1'!AH27,1,IF((1-OUT_1_Check!$Q$4)*SUM('O1'!AH23:AH26)&gt;'O1'!AH27,1,0)),IF(SUM('O1'!AH23:AH26)&lt;&gt;0,1,0))</f>
        <v>0</v>
      </c>
      <c r="AJ33" s="79">
        <f>+IF('O1'!AI27&lt;&gt;"",IF((1+OUT_1_Check!$Q$4)*SUM('O1'!AI23:AI26)&lt;'O1'!AI27,1,IF((1-OUT_1_Check!$Q$4)*SUM('O1'!AI23:AI26)&gt;'O1'!AI27,1,0)),IF(SUM('O1'!AI23:AI26)&lt;&gt;0,1,0))</f>
        <v>0</v>
      </c>
      <c r="AK33" s="79">
        <f>+IF('O1'!AJ27&lt;&gt;"",IF((1+OUT_1_Check!$Q$4)*SUM('O1'!AJ23:AJ26)&lt;'O1'!AJ27,1,IF((1-OUT_1_Check!$Q$4)*SUM('O1'!AJ23:AJ26)&gt;'O1'!AJ27,1,0)),IF(SUM('O1'!AJ23:AJ26)&lt;&gt;0,1,0))</f>
        <v>0</v>
      </c>
      <c r="AL33" s="79">
        <f>+IF('O1'!AK27&lt;&gt;"",IF((1+OUT_1_Check!$Q$4)*SUM('O1'!AK23:AK26)&lt;'O1'!AK27,1,IF((1-OUT_1_Check!$Q$4)*SUM('O1'!AK23:AK26)&gt;'O1'!AK27,1,0)),IF(SUM('O1'!AK23:AK26)&lt;&gt;0,1,0))</f>
        <v>0</v>
      </c>
      <c r="AM33" s="79" t="e">
        <f>+IF('O1'!#REF!&lt;&gt;"",IF((1+OUT_1_Check!$Q$4)*SUM('O1'!#REF!)&lt;'O1'!#REF!,1,IF((1-OUT_1_Check!$Q$4)*SUM('O1'!#REF!)&gt;'O1'!#REF!,1,0)),IF(SUM('O1'!#REF!)&lt;&gt;0,1,0))</f>
        <v>#REF!</v>
      </c>
      <c r="AN33" s="79">
        <f>+IF('O1'!AL27&lt;&gt;"",IF((1+OUT_1_Check!$Q$4)*SUM('O1'!AL23:AL26)&lt;'O1'!AL27,1,IF((1-OUT_1_Check!$Q$4)*SUM('O1'!AL23:AL26)&gt;'O1'!AL27,1,0)),IF(SUM('O1'!AL23:AL26)&lt;&gt;0,1,0))</f>
        <v>0</v>
      </c>
      <c r="AO33" s="79">
        <f>+IF('O1'!AM27&lt;&gt;"",IF((1+OUT_1_Check!$Q$4)*SUM('O1'!AM23:AM26)&lt;'O1'!AM27,1,IF((1-OUT_1_Check!$Q$4)*SUM('O1'!AM23:AM26)&gt;'O1'!AM27,1,0)),IF(SUM('O1'!AM23:AM26)&lt;&gt;0,1,0))</f>
        <v>0</v>
      </c>
      <c r="AP33" s="79">
        <f>+IF('O1'!AN27&lt;&gt;"",IF((1+OUT_1_Check!$Q$4)*SUM('O1'!AN23:AN26)&lt;'O1'!AN27,1,IF((1-OUT_1_Check!$Q$4)*SUM('O1'!AN23:AN26)&gt;'O1'!AN27,1,0)),IF(SUM('O1'!AN23:AN26)&lt;&gt;0,1,0))</f>
        <v>0</v>
      </c>
      <c r="AQ33" s="79">
        <f>+IF('O1'!AO27&lt;&gt;"",IF((1+OUT_1_Check!$Q$4)*SUM('O1'!AO23:AO26)&lt;'O1'!AO27,1,IF((1-OUT_1_Check!$Q$4)*SUM('O1'!AO23:AO26)&gt;'O1'!AO27,1,0)),IF(SUM('O1'!AO23:AO26)&lt;&gt;0,1,0))</f>
        <v>0</v>
      </c>
      <c r="AR33" s="79">
        <f>+IF('O1'!AP27&lt;&gt;"",IF((1+OUT_1_Check!$Q$4)*SUM('O1'!AP23:AP26)&lt;'O1'!AP27,1,IF((1-OUT_1_Check!$Q$4)*SUM('O1'!AP23:AP26)&gt;'O1'!AP27,1,0)),IF(SUM('O1'!AP23:AP26)&lt;&gt;0,1,0))</f>
        <v>0</v>
      </c>
      <c r="AS33" s="89">
        <f>+IF('O1'!AQ27&lt;&gt;"",IF((1+OUT_1_Check!$Q$4)*SUM('O1'!D27:AP27)&lt;2*'O1'!AQ27,1,IF((1-OUT_1_Check!$Q$4)*SUM('O1'!D27:AP27)&gt;2*'O1'!AQ27,1,0)),IF(SUM('O1'!D27:AP27)&lt;&gt;0,1,0))</f>
        <v>0</v>
      </c>
      <c r="AT33" s="49"/>
      <c r="AU33" s="49"/>
      <c r="AW33" s="49"/>
      <c r="AX33" s="49"/>
      <c r="AY33" s="49"/>
      <c r="AZ33" s="49"/>
      <c r="BA33" s="49"/>
      <c r="BB33" s="49"/>
      <c r="BC33" s="49"/>
      <c r="BD33" s="49"/>
      <c r="BE33" s="49"/>
      <c r="BF33" s="49"/>
      <c r="BG33" s="49"/>
      <c r="BH33" s="49"/>
      <c r="BI33" s="49"/>
      <c r="BJ33" s="49"/>
      <c r="BK33" s="49"/>
      <c r="BL33" s="49"/>
      <c r="BM33" s="49"/>
      <c r="BN33" s="49"/>
    </row>
    <row r="34" spans="1:48" s="49" customFormat="1" ht="18" customHeight="1">
      <c r="A34" s="59"/>
      <c r="B34" s="61" t="s">
        <v>25</v>
      </c>
      <c r="C34" s="6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92">
        <f>+IF('O1'!AQ28&lt;&gt;"",IF('O1'!AQ28&lt;'O1'!AQ27,1,0),IF('O1'!AQ27&lt;&gt;0,1,0))</f>
        <v>0</v>
      </c>
      <c r="AV34" s="58"/>
    </row>
    <row r="35" spans="1:66" s="58" customFormat="1" ht="18" customHeight="1">
      <c r="A35" s="66"/>
      <c r="B35" s="67"/>
      <c r="C35" s="67"/>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49"/>
      <c r="AU35" s="49"/>
      <c r="AW35" s="49"/>
      <c r="AX35" s="49"/>
      <c r="AY35" s="49"/>
      <c r="AZ35" s="49"/>
      <c r="BA35" s="49"/>
      <c r="BB35" s="49"/>
      <c r="BC35" s="49"/>
      <c r="BD35" s="49"/>
      <c r="BE35" s="49"/>
      <c r="BF35" s="49"/>
      <c r="BG35" s="49"/>
      <c r="BH35" s="49"/>
      <c r="BI35" s="49"/>
      <c r="BJ35" s="49"/>
      <c r="BK35" s="49"/>
      <c r="BL35" s="49"/>
      <c r="BM35" s="49"/>
      <c r="BN35" s="49"/>
    </row>
    <row r="36" spans="1:66" s="58" customFormat="1" ht="18" customHeight="1">
      <c r="A36" s="59"/>
      <c r="B36" s="55" t="s">
        <v>16</v>
      </c>
      <c r="C36" s="56"/>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49"/>
      <c r="AU36" s="49"/>
      <c r="AW36" s="49"/>
      <c r="AX36" s="49"/>
      <c r="AY36" s="49"/>
      <c r="AZ36" s="49"/>
      <c r="BA36" s="49"/>
      <c r="BB36" s="49"/>
      <c r="BC36" s="49"/>
      <c r="BD36" s="49"/>
      <c r="BE36" s="49"/>
      <c r="BF36" s="49"/>
      <c r="BG36" s="49"/>
      <c r="BH36" s="49"/>
      <c r="BI36" s="49"/>
      <c r="BJ36" s="49"/>
      <c r="BK36" s="49"/>
      <c r="BL36" s="49"/>
      <c r="BM36" s="49"/>
      <c r="BN36" s="49"/>
    </row>
    <row r="37" spans="1:48" s="49" customFormat="1" ht="18" customHeight="1">
      <c r="A37" s="59"/>
      <c r="B37" s="60" t="s">
        <v>109</v>
      </c>
      <c r="C37" s="6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9">
        <f>+IF('O1'!AQ30&lt;&gt;"",IF((1+OUT_1_Check!$Q$4)*SUM('O1'!D30:AP30)&lt;2*'O1'!AQ30,1,IF((1-OUT_1_Check!$Q$4)*SUM('O1'!D30:AP30)&gt;2*'O1'!AQ30,1,0)),IF(SUM('O1'!D30:AP30)&lt;&gt;0,1,0))</f>
        <v>0</v>
      </c>
      <c r="AV37" s="58"/>
    </row>
    <row r="38" spans="1:48" s="49" customFormat="1" ht="18" customHeight="1">
      <c r="A38" s="59"/>
      <c r="B38" s="60" t="s">
        <v>110</v>
      </c>
      <c r="C38" s="6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9">
        <f>+IF('O1'!AQ31&lt;&gt;"",IF((1+OUT_1_Check!$Q$4)*SUM('O1'!D31:AP31)&lt;2*'O1'!AQ31,1,IF((1-OUT_1_Check!$Q$4)*SUM('O1'!D31:AP31)&gt;2*'O1'!AQ31,1,0)),IF(SUM('O1'!D31:AP31)&lt;&gt;0,1,0))</f>
        <v>0</v>
      </c>
      <c r="AV38" s="58"/>
    </row>
    <row r="39" spans="1:48" s="49" customFormat="1" ht="18" customHeight="1">
      <c r="A39" s="54"/>
      <c r="B39" s="60" t="s">
        <v>111</v>
      </c>
      <c r="C39" s="6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9">
        <f>+IF('O1'!AQ33&lt;&gt;"",IF((1+OUT_1_Check!$Q$4)*SUM('O1'!D33:AP33)&lt;2*'O1'!AQ33,1,IF((1-OUT_1_Check!$Q$4)*SUM('O1'!D33:AP33)&gt;2*'O1'!AQ33,1,0)),IF(SUM('O1'!D33:AP33)&lt;&gt;0,1,0))</f>
        <v>0</v>
      </c>
      <c r="AV39" s="58"/>
    </row>
    <row r="40" spans="1:48" s="49" customFormat="1" ht="18" customHeight="1">
      <c r="A40" s="59"/>
      <c r="B40" s="61" t="s">
        <v>14</v>
      </c>
      <c r="C40" s="61"/>
      <c r="D40" s="79">
        <f>+IF('O1'!D34&lt;&gt;"",IF((1+OUT_1_Check!$Q$4)*SUM('O1'!D30:D33)&lt;'O1'!D34,1,IF((1-OUT_1_Check!$Q$4)*SUM('O1'!D30:D33)&gt;'O1'!D34,1,0)),IF(SUM('O1'!D30:D33)&lt;&gt;0,1,0))</f>
        <v>0</v>
      </c>
      <c r="E40" s="79">
        <f>+IF('O1'!E34&lt;&gt;"",IF((1+OUT_1_Check!$Q$4)*SUM('O1'!E30:E33)&lt;'O1'!E34,1,IF((1-OUT_1_Check!$Q$4)*SUM('O1'!E30:E33)&gt;'O1'!E34,1,0)),IF(SUM('O1'!E30:E33)&lt;&gt;0,1,0))</f>
        <v>0</v>
      </c>
      <c r="F40" s="79">
        <f>+IF('O1'!F34&lt;&gt;"",IF((1+OUT_1_Check!$Q$4)*SUM('O1'!F30:F33)&lt;'O1'!F34,1,IF((1-OUT_1_Check!$Q$4)*SUM('O1'!F30:F33)&gt;'O1'!F34,1,0)),IF(SUM('O1'!F30:F33)&lt;&gt;0,1,0))</f>
        <v>0</v>
      </c>
      <c r="G40" s="79">
        <f>+IF('O1'!G34&lt;&gt;"",IF((1+OUT_1_Check!$Q$4)*SUM('O1'!G30:G33)&lt;'O1'!G34,1,IF((1-OUT_1_Check!$Q$4)*SUM('O1'!G30:G33)&gt;'O1'!G34,1,0)),IF(SUM('O1'!G30:G33)&lt;&gt;0,1,0))</f>
        <v>0</v>
      </c>
      <c r="H40" s="79">
        <f>+IF('O1'!H34&lt;&gt;"",IF((1+OUT_1_Check!$Q$4)*SUM('O1'!H30:H33)&lt;'O1'!H34,1,IF((1-OUT_1_Check!$Q$4)*SUM('O1'!H30:H33)&gt;'O1'!H34,1,0)),IF(SUM('O1'!H30:H33)&lt;&gt;0,1,0))</f>
        <v>0</v>
      </c>
      <c r="I40" s="79">
        <f>+IF('O1'!I34&lt;&gt;"",IF((1+OUT_1_Check!$Q$4)*SUM('O1'!I30:I33)&lt;'O1'!I34,1,IF((1-OUT_1_Check!$Q$4)*SUM('O1'!I30:I33)&gt;'O1'!I34,1,0)),IF(SUM('O1'!I30:I33)&lt;&gt;0,1,0))</f>
        <v>0</v>
      </c>
      <c r="J40" s="79">
        <f>+IF('O1'!J34&lt;&gt;"",IF((1+OUT_1_Check!$Q$4)*SUM('O1'!J30:J33)&lt;'O1'!J34,1,IF((1-OUT_1_Check!$Q$4)*SUM('O1'!J30:J33)&gt;'O1'!J34,1,0)),IF(SUM('O1'!J30:J33)&lt;&gt;0,1,0))</f>
        <v>0</v>
      </c>
      <c r="K40" s="79">
        <f>+IF('O1'!L34&lt;&gt;"",IF((1+OUT_1_Check!$Q$4)*SUM('O1'!L30:L33)&lt;'O1'!L34,1,IF((1-OUT_1_Check!$Q$4)*SUM('O1'!L30:L33)&gt;'O1'!L34,1,0)),IF(SUM('O1'!L30:L33)&lt;&gt;0,1,0))</f>
        <v>0</v>
      </c>
      <c r="L40" s="79">
        <f>+IF('O1'!M34&lt;&gt;"",IF((1+OUT_1_Check!$Q$4)*SUM('O1'!M30:M33)&lt;'O1'!M34,1,IF((1-OUT_1_Check!$Q$4)*SUM('O1'!M30:M33)&gt;'O1'!M34,1,0)),IF(SUM('O1'!M30:M33)&lt;&gt;0,1,0))</f>
        <v>0</v>
      </c>
      <c r="M40" s="79">
        <f>+IF('O1'!N34&lt;&gt;"",IF((1+OUT_1_Check!$Q$4)*SUM('O1'!N30:N33)&lt;'O1'!N34,1,IF((1-OUT_1_Check!$Q$4)*SUM('O1'!N30:N33)&gt;'O1'!N34,1,0)),IF(SUM('O1'!N30:N33)&lt;&gt;0,1,0))</f>
        <v>0</v>
      </c>
      <c r="N40" s="79">
        <f>+IF('O1'!P34&lt;&gt;"",IF((1+OUT_1_Check!$Q$4)*SUM('O1'!P30:P33)&lt;'O1'!P34,1,IF((1-OUT_1_Check!$Q$4)*SUM('O1'!P30:P33)&gt;'O1'!P34,1,0)),IF(SUM('O1'!P30:P33)&lt;&gt;0,1,0))</f>
        <v>0</v>
      </c>
      <c r="O40" s="79">
        <f>+IF('O1'!Q34&lt;&gt;"",IF((1+OUT_1_Check!$Q$4)*SUM('O1'!Q30:Q33)&lt;'O1'!Q34,1,IF((1-OUT_1_Check!$Q$4)*SUM('O1'!Q30:Q33)&gt;'O1'!Q34,1,0)),IF(SUM('O1'!Q30:Q33)&lt;&gt;0,1,0))</f>
        <v>0</v>
      </c>
      <c r="P40" s="79">
        <f>+IF('O1'!R34&lt;&gt;"",IF((1+OUT_1_Check!$Q$4)*SUM('O1'!R30:R33)&lt;'O1'!R34,1,IF((1-OUT_1_Check!$Q$4)*SUM('O1'!R30:R33)&gt;'O1'!R34,1,0)),IF(SUM('O1'!R30:R33)&lt;&gt;0,1,0))</f>
        <v>0</v>
      </c>
      <c r="Q40" s="79">
        <f>+IF('O1'!S34&lt;&gt;"",IF((1+OUT_1_Check!$Q$4)*SUM('O1'!S30:S33)&lt;'O1'!S34,1,IF((1-OUT_1_Check!$Q$4)*SUM('O1'!S30:S33)&gt;'O1'!S34,1,0)),IF(SUM('O1'!S30:S33)&lt;&gt;0,1,0))</f>
        <v>0</v>
      </c>
      <c r="R40" s="79">
        <f>+IF('O1'!T34&lt;&gt;"",IF((1+OUT_1_Check!$Q$4)*SUM('O1'!T30:T33)&lt;'O1'!T34,1,IF((1-OUT_1_Check!$Q$4)*SUM('O1'!T30:T33)&gt;'O1'!T34,1,0)),IF(SUM('O1'!T30:T33)&lt;&gt;0,1,0))</f>
        <v>0</v>
      </c>
      <c r="S40" s="79" t="e">
        <f>+IF('O1'!#REF!&lt;&gt;"",IF((1+OUT_1_Check!$Q$4)*SUM('O1'!#REF!)&lt;'O1'!#REF!,1,IF((1-OUT_1_Check!$Q$4)*SUM('O1'!#REF!)&gt;'O1'!#REF!,1,0)),IF(SUM('O1'!#REF!)&lt;&gt;0,1,0))</f>
        <v>#REF!</v>
      </c>
      <c r="T40" s="79">
        <f>+IF('O1'!U34&lt;&gt;"",IF((1+OUT_1_Check!$Q$4)*SUM('O1'!U30:U33)&lt;'O1'!U34,1,IF((1-OUT_1_Check!$Q$4)*SUM('O1'!U30:U33)&gt;'O1'!U34,1,0)),IF(SUM('O1'!U30:U33)&lt;&gt;0,1,0))</f>
        <v>0</v>
      </c>
      <c r="U40" s="79">
        <f>+IF('O1'!V34&lt;&gt;"",IF((1+OUT_1_Check!$Q$4)*SUM('O1'!V30:V33)&lt;'O1'!V34,1,IF((1-OUT_1_Check!$Q$4)*SUM('O1'!V30:V33)&gt;'O1'!V34,1,0)),IF(SUM('O1'!V30:V33)&lt;&gt;0,1,0))</f>
        <v>0</v>
      </c>
      <c r="V40" s="79">
        <f>+IF('O1'!W34&lt;&gt;"",IF((1+OUT_1_Check!$Q$4)*SUM('O1'!W30:W33)&lt;'O1'!W34,1,IF((1-OUT_1_Check!$Q$4)*SUM('O1'!W30:W33)&gt;'O1'!W34,1,0)),IF(SUM('O1'!W30:W33)&lt;&gt;0,1,0))</f>
        <v>0</v>
      </c>
      <c r="W40" s="79">
        <f>+IF('O1'!X34&lt;&gt;"",IF((1+OUT_1_Check!$Q$4)*SUM('O1'!X30:X33)&lt;'O1'!X34,1,IF((1-OUT_1_Check!$Q$4)*SUM('O1'!X30:X33)&gt;'O1'!X34,1,0)),IF(SUM('O1'!X30:X33)&lt;&gt;0,1,0))</f>
        <v>0</v>
      </c>
      <c r="X40" s="79" t="e">
        <f>+IF('O1'!#REF!&lt;&gt;"",IF((1+OUT_1_Check!$Q$4)*SUM('O1'!#REF!)&lt;'O1'!#REF!,1,IF((1-OUT_1_Check!$Q$4)*SUM('O1'!#REF!)&gt;'O1'!#REF!,1,0)),IF(SUM('O1'!#REF!)&lt;&gt;0,1,0))</f>
        <v>#REF!</v>
      </c>
      <c r="Y40" s="79" t="e">
        <f>+IF('O1'!#REF!&lt;&gt;"",IF((1+OUT_1_Check!$Q$4)*SUM('O1'!#REF!)&lt;'O1'!#REF!,1,IF((1-OUT_1_Check!$Q$4)*SUM('O1'!#REF!)&gt;'O1'!#REF!,1,0)),IF(SUM('O1'!#REF!)&lt;&gt;0,1,0))</f>
        <v>#REF!</v>
      </c>
      <c r="Z40" s="79">
        <f>+IF('O1'!Y34&lt;&gt;"",IF((1+OUT_1_Check!$Q$4)*SUM('O1'!Y30:Y33)&lt;'O1'!Y34,1,IF((1-OUT_1_Check!$Q$4)*SUM('O1'!Y30:Y33)&gt;'O1'!Y34,1,0)),IF(SUM('O1'!Y30:Y33)&lt;&gt;0,1,0))</f>
        <v>0</v>
      </c>
      <c r="AA40" s="79">
        <f>+IF('O1'!Z34&lt;&gt;"",IF((1+OUT_1_Check!$Q$4)*SUM('O1'!Z30:Z33)&lt;'O1'!Z34,1,IF((1-OUT_1_Check!$Q$4)*SUM('O1'!Z30:Z33)&gt;'O1'!Z34,1,0)),IF(SUM('O1'!Z30:Z33)&lt;&gt;0,1,0))</f>
        <v>0</v>
      </c>
      <c r="AB40" s="79">
        <f>+IF('O1'!AA34&lt;&gt;"",IF((1+OUT_1_Check!$Q$4)*SUM('O1'!AA30:AA33)&lt;'O1'!AA34,1,IF((1-OUT_1_Check!$Q$4)*SUM('O1'!AA30:AA33)&gt;'O1'!AA34,1,0)),IF(SUM('O1'!AA30:AA33)&lt;&gt;0,1,0))</f>
        <v>0</v>
      </c>
      <c r="AC40" s="79">
        <f>+IF('O1'!AB34&lt;&gt;"",IF((1+OUT_1_Check!$Q$4)*SUM('O1'!AB30:AB33)&lt;'O1'!AB34,1,IF((1-OUT_1_Check!$Q$4)*SUM('O1'!AB30:AB33)&gt;'O1'!AB34,1,0)),IF(SUM('O1'!AB30:AB33)&lt;&gt;0,1,0))</f>
        <v>0</v>
      </c>
      <c r="AD40" s="79">
        <f>+IF('O1'!AC34&lt;&gt;"",IF((1+OUT_1_Check!$Q$4)*SUM('O1'!AC30:AC33)&lt;'O1'!AC34,1,IF((1-OUT_1_Check!$Q$4)*SUM('O1'!AC30:AC33)&gt;'O1'!AC34,1,0)),IF(SUM('O1'!AC30:AC33)&lt;&gt;0,1,0))</f>
        <v>0</v>
      </c>
      <c r="AE40" s="79">
        <f>+IF('O1'!AD34&lt;&gt;"",IF((1+OUT_1_Check!$Q$4)*SUM('O1'!AD30:AD33)&lt;'O1'!AD34,1,IF((1-OUT_1_Check!$Q$4)*SUM('O1'!AD30:AD33)&gt;'O1'!AD34,1,0)),IF(SUM('O1'!AD30:AD33)&lt;&gt;0,1,0))</f>
        <v>0</v>
      </c>
      <c r="AF40" s="79">
        <f>+IF('O1'!AE34&lt;&gt;"",IF((1+OUT_1_Check!$Q$4)*SUM('O1'!AE30:AE33)&lt;'O1'!AE34,1,IF((1-OUT_1_Check!$Q$4)*SUM('O1'!AE30:AE33)&gt;'O1'!AE34,1,0)),IF(SUM('O1'!AE30:AE33)&lt;&gt;0,1,0))</f>
        <v>0</v>
      </c>
      <c r="AG40" s="79">
        <f>+IF('O1'!AF34&lt;&gt;"",IF((1+OUT_1_Check!$Q$4)*SUM('O1'!AF30:AF33)&lt;'O1'!AF34,1,IF((1-OUT_1_Check!$Q$4)*SUM('O1'!AF30:AF33)&gt;'O1'!AF34,1,0)),IF(SUM('O1'!AF30:AF33)&lt;&gt;0,1,0))</f>
        <v>0</v>
      </c>
      <c r="AH40" s="79">
        <f>+IF('O1'!AG34&lt;&gt;"",IF((1+OUT_1_Check!$Q$4)*SUM('O1'!AG30:AG33)&lt;'O1'!AG34,1,IF((1-OUT_1_Check!$Q$4)*SUM('O1'!AG30:AG33)&gt;'O1'!AG34,1,0)),IF(SUM('O1'!AG30:AG33)&lt;&gt;0,1,0))</f>
        <v>0</v>
      </c>
      <c r="AI40" s="79">
        <f>+IF('O1'!AH34&lt;&gt;"",IF((1+OUT_1_Check!$Q$4)*SUM('O1'!AH30:AH33)&lt;'O1'!AH34,1,IF((1-OUT_1_Check!$Q$4)*SUM('O1'!AH30:AH33)&gt;'O1'!AH34,1,0)),IF(SUM('O1'!AH30:AH33)&lt;&gt;0,1,0))</f>
        <v>0</v>
      </c>
      <c r="AJ40" s="79">
        <f>+IF('O1'!AI34&lt;&gt;"",IF((1+OUT_1_Check!$Q$4)*SUM('O1'!AI30:AI33)&lt;'O1'!AI34,1,IF((1-OUT_1_Check!$Q$4)*SUM('O1'!AI30:AI33)&gt;'O1'!AI34,1,0)),IF(SUM('O1'!AI30:AI33)&lt;&gt;0,1,0))</f>
        <v>0</v>
      </c>
      <c r="AK40" s="79">
        <f>+IF('O1'!AJ34&lt;&gt;"",IF((1+OUT_1_Check!$Q$4)*SUM('O1'!AJ30:AJ33)&lt;'O1'!AJ34,1,IF((1-OUT_1_Check!$Q$4)*SUM('O1'!AJ30:AJ33)&gt;'O1'!AJ34,1,0)),IF(SUM('O1'!AJ30:AJ33)&lt;&gt;0,1,0))</f>
        <v>0</v>
      </c>
      <c r="AL40" s="79">
        <f>+IF('O1'!AK34&lt;&gt;"",IF((1+OUT_1_Check!$Q$4)*SUM('O1'!AK30:AK33)&lt;'O1'!AK34,1,IF((1-OUT_1_Check!$Q$4)*SUM('O1'!AK30:AK33)&gt;'O1'!AK34,1,0)),IF(SUM('O1'!AK30:AK33)&lt;&gt;0,1,0))</f>
        <v>0</v>
      </c>
      <c r="AM40" s="79" t="e">
        <f>+IF('O1'!#REF!&lt;&gt;"",IF((1+OUT_1_Check!$Q$4)*SUM('O1'!#REF!)&lt;'O1'!#REF!,1,IF((1-OUT_1_Check!$Q$4)*SUM('O1'!#REF!)&gt;'O1'!#REF!,1,0)),IF(SUM('O1'!#REF!)&lt;&gt;0,1,0))</f>
        <v>#REF!</v>
      </c>
      <c r="AN40" s="79">
        <f>+IF('O1'!AL34&lt;&gt;"",IF((1+OUT_1_Check!$Q$4)*SUM('O1'!AL30:AL33)&lt;'O1'!AL34,1,IF((1-OUT_1_Check!$Q$4)*SUM('O1'!AL30:AL33)&gt;'O1'!AL34,1,0)),IF(SUM('O1'!AL30:AL33)&lt;&gt;0,1,0))</f>
        <v>0</v>
      </c>
      <c r="AO40" s="79">
        <f>+IF('O1'!AM34&lt;&gt;"",IF((1+OUT_1_Check!$Q$4)*SUM('O1'!AM30:AM33)&lt;'O1'!AM34,1,IF((1-OUT_1_Check!$Q$4)*SUM('O1'!AM30:AM33)&gt;'O1'!AM34,1,0)),IF(SUM('O1'!AM30:AM33)&lt;&gt;0,1,0))</f>
        <v>0</v>
      </c>
      <c r="AP40" s="79">
        <f>+IF('O1'!AN34&lt;&gt;"",IF((1+OUT_1_Check!$Q$4)*SUM('O1'!AN30:AN33)&lt;'O1'!AN34,1,IF((1-OUT_1_Check!$Q$4)*SUM('O1'!AN30:AN33)&gt;'O1'!AN34,1,0)),IF(SUM('O1'!AN30:AN33)&lt;&gt;0,1,0))</f>
        <v>0</v>
      </c>
      <c r="AQ40" s="79">
        <f>+IF('O1'!AO34&lt;&gt;"",IF((1+OUT_1_Check!$Q$4)*SUM('O1'!AO30:AO33)&lt;'O1'!AO34,1,IF((1-OUT_1_Check!$Q$4)*SUM('O1'!AO30:AO33)&gt;'O1'!AO34,1,0)),IF(SUM('O1'!AO30:AO33)&lt;&gt;0,1,0))</f>
        <v>0</v>
      </c>
      <c r="AR40" s="79">
        <f>+IF('O1'!AP34&lt;&gt;"",IF((1+OUT_1_Check!$Q$4)*SUM('O1'!AP30:AP33)&lt;'O1'!AP34,1,IF((1-OUT_1_Check!$Q$4)*SUM('O1'!AP30:AP33)&gt;'O1'!AP34,1,0)),IF(SUM('O1'!AP30:AP33)&lt;&gt;0,1,0))</f>
        <v>0</v>
      </c>
      <c r="AS40" s="89">
        <f>+IF('O1'!AQ34&lt;&gt;"",IF((1+OUT_1_Check!$Q$4)*SUM('O1'!D34:AP34)&lt;2*'O1'!AQ34,1,IF((1-OUT_1_Check!$Q$4)*SUM('O1'!D34:AP34)&gt;2*'O1'!AQ34,1,0)),IF(SUM('O1'!D34:AP34)&lt;&gt;0,1,0))</f>
        <v>0</v>
      </c>
      <c r="AV40" s="58"/>
    </row>
    <row r="41" spans="1:48" s="49" customFormat="1" ht="18" customHeight="1">
      <c r="A41" s="59"/>
      <c r="B41" s="61" t="s">
        <v>25</v>
      </c>
      <c r="C41" s="6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92">
        <f>+IF('O1'!AQ35&lt;&gt;"",IF('O1'!AQ35&lt;'O1'!AQ34,1,0),IF('O1'!AQ34&lt;&gt;0,1,0))</f>
        <v>0</v>
      </c>
      <c r="AV41" s="58"/>
    </row>
    <row r="42" spans="1:48" s="49" customFormat="1" ht="18" customHeight="1">
      <c r="A42" s="59"/>
      <c r="B42" s="61"/>
      <c r="C42" s="6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V42" s="58"/>
    </row>
    <row r="43" spans="1:48" s="49" customFormat="1" ht="18" customHeight="1">
      <c r="A43" s="59"/>
      <c r="B43" s="61" t="s">
        <v>17</v>
      </c>
      <c r="C43" s="61"/>
      <c r="D43" s="86">
        <f>+IF('O1'!D36&lt;&gt;"",IF((1+OUT_1_Check!$Q$4)*SUM('O1'!D34,'O1'!D27)&lt;'O1'!D36,1,IF((1-OUT_1_Check!$Q$4)*SUM('O1'!D34,'O1'!D27)&gt;'O1'!D36,1,0)),IF(SUM('O1'!D34,'O1'!D27)&lt;&gt;0,1,0))</f>
        <v>0</v>
      </c>
      <c r="E43" s="86">
        <f>+IF('O1'!E36&lt;&gt;"",IF((1+OUT_1_Check!$Q$4)*SUM('O1'!E34,'O1'!E27)&lt;'O1'!E36,1,IF((1-OUT_1_Check!$Q$4)*SUM('O1'!E34,'O1'!E27)&gt;'O1'!E36,1,0)),IF(SUM('O1'!E34,'O1'!E27)&lt;&gt;0,1,0))</f>
        <v>0</v>
      </c>
      <c r="F43" s="86">
        <f>+IF('O1'!F36&lt;&gt;"",IF((1+OUT_1_Check!$Q$4)*SUM('O1'!F34,'O1'!F27)&lt;'O1'!F36,1,IF((1-OUT_1_Check!$Q$4)*SUM('O1'!F34,'O1'!F27)&gt;'O1'!F36,1,0)),IF(SUM('O1'!F34,'O1'!F27)&lt;&gt;0,1,0))</f>
        <v>0</v>
      </c>
      <c r="G43" s="86">
        <f>+IF('O1'!G36&lt;&gt;"",IF((1+OUT_1_Check!$Q$4)*SUM('O1'!G34,'O1'!G27)&lt;'O1'!G36,1,IF((1-OUT_1_Check!$Q$4)*SUM('O1'!G34,'O1'!G27)&gt;'O1'!G36,1,0)),IF(SUM('O1'!G34,'O1'!G27)&lt;&gt;0,1,0))</f>
        <v>0</v>
      </c>
      <c r="H43" s="86">
        <f>+IF('O1'!H36&lt;&gt;"",IF((1+OUT_1_Check!$Q$4)*SUM('O1'!H34,'O1'!H27)&lt;'O1'!H36,1,IF((1-OUT_1_Check!$Q$4)*SUM('O1'!H34,'O1'!H27)&gt;'O1'!H36,1,0)),IF(SUM('O1'!H34,'O1'!H27)&lt;&gt;0,1,0))</f>
        <v>0</v>
      </c>
      <c r="I43" s="86">
        <f>+IF('O1'!I36&lt;&gt;"",IF((1+OUT_1_Check!$Q$4)*SUM('O1'!I34,'O1'!I27)&lt;'O1'!I36,1,IF((1-OUT_1_Check!$Q$4)*SUM('O1'!I34,'O1'!I27)&gt;'O1'!I36,1,0)),IF(SUM('O1'!I34,'O1'!I27)&lt;&gt;0,1,0))</f>
        <v>0</v>
      </c>
      <c r="J43" s="86">
        <f>+IF('O1'!J36&lt;&gt;"",IF((1+OUT_1_Check!$Q$4)*SUM('O1'!J34,'O1'!J27)&lt;'O1'!J36,1,IF((1-OUT_1_Check!$Q$4)*SUM('O1'!J34,'O1'!J27)&gt;'O1'!J36,1,0)),IF(SUM('O1'!J34,'O1'!J27)&lt;&gt;0,1,0))</f>
        <v>0</v>
      </c>
      <c r="K43" s="86">
        <f>+IF('O1'!L36&lt;&gt;"",IF((1+OUT_1_Check!$Q$4)*SUM('O1'!L34,'O1'!L27)&lt;'O1'!L36,1,IF((1-OUT_1_Check!$Q$4)*SUM('O1'!L34,'O1'!L27)&gt;'O1'!L36,1,0)),IF(SUM('O1'!L34,'O1'!L27)&lt;&gt;0,1,0))</f>
        <v>0</v>
      </c>
      <c r="L43" s="86">
        <f>+IF('O1'!M36&lt;&gt;"",IF((1+OUT_1_Check!$Q$4)*SUM('O1'!M34,'O1'!M27)&lt;'O1'!M36,1,IF((1-OUT_1_Check!$Q$4)*SUM('O1'!M34,'O1'!M27)&gt;'O1'!M36,1,0)),IF(SUM('O1'!M34,'O1'!M27)&lt;&gt;0,1,0))</f>
        <v>0</v>
      </c>
      <c r="M43" s="86">
        <f>+IF('O1'!N36&lt;&gt;"",IF((1+OUT_1_Check!$Q$4)*SUM('O1'!N34,'O1'!N27)&lt;'O1'!N36,1,IF((1-OUT_1_Check!$Q$4)*SUM('O1'!N34,'O1'!N27)&gt;'O1'!N36,1,0)),IF(SUM('O1'!N34,'O1'!N27)&lt;&gt;0,1,0))</f>
        <v>0</v>
      </c>
      <c r="N43" s="86">
        <f>+IF('O1'!P36&lt;&gt;"",IF((1+OUT_1_Check!$Q$4)*SUM('O1'!P34,'O1'!P27)&lt;'O1'!P36,1,IF((1-OUT_1_Check!$Q$4)*SUM('O1'!P34,'O1'!P27)&gt;'O1'!P36,1,0)),IF(SUM('O1'!P34,'O1'!P27)&lt;&gt;0,1,0))</f>
        <v>0</v>
      </c>
      <c r="O43" s="86">
        <f>+IF('O1'!Q36&lt;&gt;"",IF((1+OUT_1_Check!$Q$4)*SUM('O1'!Q34,'O1'!Q27)&lt;'O1'!Q36,1,IF((1-OUT_1_Check!$Q$4)*SUM('O1'!Q34,'O1'!Q27)&gt;'O1'!Q36,1,0)),IF(SUM('O1'!Q34,'O1'!Q27)&lt;&gt;0,1,0))</f>
        <v>0</v>
      </c>
      <c r="P43" s="86">
        <f>+IF('O1'!R36&lt;&gt;"",IF((1+OUT_1_Check!$Q$4)*SUM('O1'!R34,'O1'!R27)&lt;'O1'!R36,1,IF((1-OUT_1_Check!$Q$4)*SUM('O1'!R34,'O1'!R27)&gt;'O1'!R36,1,0)),IF(SUM('O1'!R34,'O1'!R27)&lt;&gt;0,1,0))</f>
        <v>0</v>
      </c>
      <c r="Q43" s="86">
        <f>+IF('O1'!S36&lt;&gt;"",IF((1+OUT_1_Check!$Q$4)*SUM('O1'!S34,'O1'!S27)&lt;'O1'!S36,1,IF((1-OUT_1_Check!$Q$4)*SUM('O1'!S34,'O1'!S27)&gt;'O1'!S36,1,0)),IF(SUM('O1'!S34,'O1'!S27)&lt;&gt;0,1,0))</f>
        <v>0</v>
      </c>
      <c r="R43" s="86">
        <f>+IF('O1'!T36&lt;&gt;"",IF((1+OUT_1_Check!$Q$4)*SUM('O1'!T34,'O1'!T27)&lt;'O1'!T36,1,IF((1-OUT_1_Check!$Q$4)*SUM('O1'!T34,'O1'!T27)&gt;'O1'!T36,1,0)),IF(SUM('O1'!T34,'O1'!T27)&lt;&gt;0,1,0))</f>
        <v>0</v>
      </c>
      <c r="S43" s="86" t="e">
        <f>+IF('O1'!#REF!&lt;&gt;"",IF((1+OUT_1_Check!$Q$4)*SUM('O1'!#REF!,'O1'!#REF!)&lt;'O1'!#REF!,1,IF((1-OUT_1_Check!$Q$4)*SUM('O1'!#REF!,'O1'!#REF!)&gt;'O1'!#REF!,1,0)),IF(SUM('O1'!#REF!,'O1'!#REF!)&lt;&gt;0,1,0))</f>
        <v>#REF!</v>
      </c>
      <c r="T43" s="86">
        <f>+IF('O1'!U36&lt;&gt;"",IF((1+OUT_1_Check!$Q$4)*SUM('O1'!U34,'O1'!U27)&lt;'O1'!U36,1,IF((1-OUT_1_Check!$Q$4)*SUM('O1'!U34,'O1'!U27)&gt;'O1'!U36,1,0)),IF(SUM('O1'!U34,'O1'!U27)&lt;&gt;0,1,0))</f>
        <v>0</v>
      </c>
      <c r="U43" s="86">
        <f>+IF('O1'!V36&lt;&gt;"",IF((1+OUT_1_Check!$Q$4)*SUM('O1'!V34,'O1'!V27)&lt;'O1'!V36,1,IF((1-OUT_1_Check!$Q$4)*SUM('O1'!V34,'O1'!V27)&gt;'O1'!V36,1,0)),IF(SUM('O1'!V34,'O1'!V27)&lt;&gt;0,1,0))</f>
        <v>0</v>
      </c>
      <c r="V43" s="86">
        <f>+IF('O1'!W36&lt;&gt;"",IF((1+OUT_1_Check!$Q$4)*SUM('O1'!W34,'O1'!W27)&lt;'O1'!W36,1,IF((1-OUT_1_Check!$Q$4)*SUM('O1'!W34,'O1'!W27)&gt;'O1'!W36,1,0)),IF(SUM('O1'!W34,'O1'!W27)&lt;&gt;0,1,0))</f>
        <v>0</v>
      </c>
      <c r="W43" s="86">
        <f>+IF('O1'!X36&lt;&gt;"",IF((1+OUT_1_Check!$Q$4)*SUM('O1'!X34,'O1'!X27)&lt;'O1'!X36,1,IF((1-OUT_1_Check!$Q$4)*SUM('O1'!X34,'O1'!X27)&gt;'O1'!X36,1,0)),IF(SUM('O1'!X34,'O1'!X27)&lt;&gt;0,1,0))</f>
        <v>0</v>
      </c>
      <c r="X43" s="86" t="e">
        <f>+IF('O1'!#REF!&lt;&gt;"",IF((1+OUT_1_Check!$Q$4)*SUM('O1'!#REF!,'O1'!#REF!)&lt;'O1'!#REF!,1,IF((1-OUT_1_Check!$Q$4)*SUM('O1'!#REF!,'O1'!#REF!)&gt;'O1'!#REF!,1,0)),IF(SUM('O1'!#REF!,'O1'!#REF!)&lt;&gt;0,1,0))</f>
        <v>#REF!</v>
      </c>
      <c r="Y43" s="86" t="e">
        <f>+IF('O1'!#REF!&lt;&gt;"",IF((1+OUT_1_Check!$Q$4)*SUM('O1'!#REF!,'O1'!#REF!)&lt;'O1'!#REF!,1,IF((1-OUT_1_Check!$Q$4)*SUM('O1'!#REF!,'O1'!#REF!)&gt;'O1'!#REF!,1,0)),IF(SUM('O1'!#REF!,'O1'!#REF!)&lt;&gt;0,1,0))</f>
        <v>#REF!</v>
      </c>
      <c r="Z43" s="86">
        <f>+IF('O1'!Y36&lt;&gt;"",IF((1+OUT_1_Check!$Q$4)*SUM('O1'!Y34,'O1'!Y27)&lt;'O1'!Y36,1,IF((1-OUT_1_Check!$Q$4)*SUM('O1'!Y34,'O1'!Y27)&gt;'O1'!Y36,1,0)),IF(SUM('O1'!Y34,'O1'!Y27)&lt;&gt;0,1,0))</f>
        <v>0</v>
      </c>
      <c r="AA43" s="86">
        <f>+IF('O1'!Z36&lt;&gt;"",IF((1+OUT_1_Check!$Q$4)*SUM('O1'!Z34,'O1'!Z27)&lt;'O1'!Z36,1,IF((1-OUT_1_Check!$Q$4)*SUM('O1'!Z34,'O1'!Z27)&gt;'O1'!Z36,1,0)),IF(SUM('O1'!Z34,'O1'!Z27)&lt;&gt;0,1,0))</f>
        <v>0</v>
      </c>
      <c r="AB43" s="86">
        <f>+IF('O1'!AA36&lt;&gt;"",IF((1+OUT_1_Check!$Q$4)*SUM('O1'!AA34,'O1'!AA27)&lt;'O1'!AA36,1,IF((1-OUT_1_Check!$Q$4)*SUM('O1'!AA34,'O1'!AA27)&gt;'O1'!AA36,1,0)),IF(SUM('O1'!AA34,'O1'!AA27)&lt;&gt;0,1,0))</f>
        <v>0</v>
      </c>
      <c r="AC43" s="86">
        <f>+IF('O1'!AB36&lt;&gt;"",IF((1+OUT_1_Check!$Q$4)*SUM('O1'!AB34,'O1'!AB27)&lt;'O1'!AB36,1,IF((1-OUT_1_Check!$Q$4)*SUM('O1'!AB34,'O1'!AB27)&gt;'O1'!AB36,1,0)),IF(SUM('O1'!AB34,'O1'!AB27)&lt;&gt;0,1,0))</f>
        <v>0</v>
      </c>
      <c r="AD43" s="86">
        <f>+IF('O1'!AC36&lt;&gt;"",IF((1+OUT_1_Check!$Q$4)*SUM('O1'!AC34,'O1'!AC27)&lt;'O1'!AC36,1,IF((1-OUT_1_Check!$Q$4)*SUM('O1'!AC34,'O1'!AC27)&gt;'O1'!AC36,1,0)),IF(SUM('O1'!AC34,'O1'!AC27)&lt;&gt;0,1,0))</f>
        <v>0</v>
      </c>
      <c r="AE43" s="86">
        <f>+IF('O1'!AD36&lt;&gt;"",IF((1+OUT_1_Check!$Q$4)*SUM('O1'!AD34,'O1'!AD27)&lt;'O1'!AD36,1,IF((1-OUT_1_Check!$Q$4)*SUM('O1'!AD34,'O1'!AD27)&gt;'O1'!AD36,1,0)),IF(SUM('O1'!AD34,'O1'!AD27)&lt;&gt;0,1,0))</f>
        <v>0</v>
      </c>
      <c r="AF43" s="86">
        <f>+IF('O1'!AE36&lt;&gt;"",IF((1+OUT_1_Check!$Q$4)*SUM('O1'!AE34,'O1'!AE27)&lt;'O1'!AE36,1,IF((1-OUT_1_Check!$Q$4)*SUM('O1'!AE34,'O1'!AE27)&gt;'O1'!AE36,1,0)),IF(SUM('O1'!AE34,'O1'!AE27)&lt;&gt;0,1,0))</f>
        <v>0</v>
      </c>
      <c r="AG43" s="86">
        <f>+IF('O1'!AF36&lt;&gt;"",IF((1+OUT_1_Check!$Q$4)*SUM('O1'!AF34,'O1'!AF27)&lt;'O1'!AF36,1,IF((1-OUT_1_Check!$Q$4)*SUM('O1'!AF34,'O1'!AF27)&gt;'O1'!AF36,1,0)),IF(SUM('O1'!AF34,'O1'!AF27)&lt;&gt;0,1,0))</f>
        <v>0</v>
      </c>
      <c r="AH43" s="86">
        <f>+IF('O1'!AG36&lt;&gt;"",IF((1+OUT_1_Check!$Q$4)*SUM('O1'!AG34,'O1'!AG27)&lt;'O1'!AG36,1,IF((1-OUT_1_Check!$Q$4)*SUM('O1'!AG34,'O1'!AG27)&gt;'O1'!AG36,1,0)),IF(SUM('O1'!AG34,'O1'!AG27)&lt;&gt;0,1,0))</f>
        <v>0</v>
      </c>
      <c r="AI43" s="86">
        <f>+IF('O1'!AH36&lt;&gt;"",IF((1+OUT_1_Check!$Q$4)*SUM('O1'!AH34,'O1'!AH27)&lt;'O1'!AH36,1,IF((1-OUT_1_Check!$Q$4)*SUM('O1'!AH34,'O1'!AH27)&gt;'O1'!AH36,1,0)),IF(SUM('O1'!AH34,'O1'!AH27)&lt;&gt;0,1,0))</f>
        <v>0</v>
      </c>
      <c r="AJ43" s="86">
        <f>+IF('O1'!AI36&lt;&gt;"",IF((1+OUT_1_Check!$Q$4)*SUM('O1'!AI34,'O1'!AI27)&lt;'O1'!AI36,1,IF((1-OUT_1_Check!$Q$4)*SUM('O1'!AI34,'O1'!AI27)&gt;'O1'!AI36,1,0)),IF(SUM('O1'!AI34,'O1'!AI27)&lt;&gt;0,1,0))</f>
        <v>0</v>
      </c>
      <c r="AK43" s="86">
        <f>+IF('O1'!AJ36&lt;&gt;"",IF((1+OUT_1_Check!$Q$4)*SUM('O1'!AJ34,'O1'!AJ27)&lt;'O1'!AJ36,1,IF((1-OUT_1_Check!$Q$4)*SUM('O1'!AJ34,'O1'!AJ27)&gt;'O1'!AJ36,1,0)),IF(SUM('O1'!AJ34,'O1'!AJ27)&lt;&gt;0,1,0))</f>
        <v>0</v>
      </c>
      <c r="AL43" s="86">
        <f>+IF('O1'!AK36&lt;&gt;"",IF((1+OUT_1_Check!$Q$4)*SUM('O1'!AK34,'O1'!AK27)&lt;'O1'!AK36,1,IF((1-OUT_1_Check!$Q$4)*SUM('O1'!AK34,'O1'!AK27)&gt;'O1'!AK36,1,0)),IF(SUM('O1'!AK34,'O1'!AK27)&lt;&gt;0,1,0))</f>
        <v>0</v>
      </c>
      <c r="AM43" s="86" t="e">
        <f>+IF('O1'!#REF!&lt;&gt;"",IF((1+OUT_1_Check!$Q$4)*SUM('O1'!#REF!,'O1'!#REF!)&lt;'O1'!#REF!,1,IF((1-OUT_1_Check!$Q$4)*SUM('O1'!#REF!,'O1'!#REF!)&gt;'O1'!#REF!,1,0)),IF(SUM('O1'!#REF!,'O1'!#REF!)&lt;&gt;0,1,0))</f>
        <v>#REF!</v>
      </c>
      <c r="AN43" s="86">
        <f>+IF('O1'!AL36&lt;&gt;"",IF((1+OUT_1_Check!$Q$4)*SUM('O1'!AL34,'O1'!AL27)&lt;'O1'!AL36,1,IF((1-OUT_1_Check!$Q$4)*SUM('O1'!AL34,'O1'!AL27)&gt;'O1'!AL36,1,0)),IF(SUM('O1'!AL34,'O1'!AL27)&lt;&gt;0,1,0))</f>
        <v>0</v>
      </c>
      <c r="AO43" s="86">
        <f>+IF('O1'!AM36&lt;&gt;"",IF((1+OUT_1_Check!$Q$4)*SUM('O1'!AM34,'O1'!AM27)&lt;'O1'!AM36,1,IF((1-OUT_1_Check!$Q$4)*SUM('O1'!AM34,'O1'!AM27)&gt;'O1'!AM36,1,0)),IF(SUM('O1'!AM34,'O1'!AM27)&lt;&gt;0,1,0))</f>
        <v>0</v>
      </c>
      <c r="AP43" s="86">
        <f>+IF('O1'!AN36&lt;&gt;"",IF((1+OUT_1_Check!$Q$4)*SUM('O1'!AN34,'O1'!AN27)&lt;'O1'!AN36,1,IF((1-OUT_1_Check!$Q$4)*SUM('O1'!AN34,'O1'!AN27)&gt;'O1'!AN36,1,0)),IF(SUM('O1'!AN34,'O1'!AN27)&lt;&gt;0,1,0))</f>
        <v>0</v>
      </c>
      <c r="AQ43" s="86">
        <f>+IF('O1'!AO36&lt;&gt;"",IF((1+OUT_1_Check!$Q$4)*SUM('O1'!AO34,'O1'!AO27)&lt;'O1'!AO36,1,IF((1-OUT_1_Check!$Q$4)*SUM('O1'!AO34,'O1'!AO27)&gt;'O1'!AO36,1,0)),IF(SUM('O1'!AO34,'O1'!AO27)&lt;&gt;0,1,0))</f>
        <v>0</v>
      </c>
      <c r="AR43" s="86">
        <f>+IF('O1'!AP36&lt;&gt;"",IF((1+OUT_1_Check!$Q$4)*SUM('O1'!AP34,'O1'!AP27)&lt;'O1'!AP36,1,IF((1-OUT_1_Check!$Q$4)*SUM('O1'!AP34,'O1'!AP27)&gt;'O1'!AP36,1,0)),IF(SUM('O1'!AP34,'O1'!AP27)&lt;&gt;0,1,0))</f>
        <v>0</v>
      </c>
      <c r="AS43" s="89">
        <f>+IF('O1'!AQ36&lt;&gt;"",IF((1+OUT_1_Check!$Q$4)*SUM('O1'!D36:AP36)&lt;2*'O1'!AQ36,1,IF((1-OUT_1_Check!$Q$4)*SUM('O1'!D36:AP36)&gt;2*'O1'!AQ36,1,0)),IF(SUM('O1'!D36:AP36)&lt;&gt;0,1,0))</f>
        <v>0</v>
      </c>
      <c r="AV43" s="58"/>
    </row>
    <row r="44" spans="1:48" s="49" customFormat="1" ht="18" customHeight="1">
      <c r="A44" s="59"/>
      <c r="B44" s="61"/>
      <c r="C44" s="6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V44" s="58"/>
    </row>
    <row r="45" spans="1:48" s="49" customFormat="1" ht="18" customHeight="1">
      <c r="A45" s="66"/>
      <c r="B45" s="68" t="s">
        <v>102</v>
      </c>
      <c r="C45" s="55"/>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91"/>
      <c r="AV45" s="58"/>
    </row>
    <row r="46" spans="1:48" s="49" customFormat="1" ht="18" customHeight="1">
      <c r="A46" s="59"/>
      <c r="B46" s="61"/>
      <c r="C46" s="61"/>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V46" s="58"/>
    </row>
    <row r="47" spans="1:48" s="49" customFormat="1" ht="18" customHeight="1">
      <c r="A47" s="59"/>
      <c r="B47" s="55" t="s">
        <v>18</v>
      </c>
      <c r="C47" s="55"/>
      <c r="D47" s="88">
        <f>+IF('O1'!D38&lt;&gt;"",IF((1+OUT_1_Check!$Q$4)*SUM('O1'!D13,'O1'!D20,'O1'!D36,'O1'!D37)&lt;'O1'!D38,1,IF((1-OUT_1_Check!$Q$4)*SUM('O1'!D13,'O1'!D20,'O1'!D36)&gt;'O1'!D38,1,0)),IF(SUM('O1'!D13,'O1'!D20,'O1'!D36)&lt;&gt;0,1,0))</f>
        <v>0</v>
      </c>
      <c r="E47" s="88">
        <f>+IF('O1'!E38&lt;&gt;"",IF((1+OUT_1_Check!$Q$4)*SUM('O1'!E13,'O1'!E20,'O1'!E36,'O1'!E37)&lt;'O1'!E38,1,IF((1-OUT_1_Check!$Q$4)*SUM('O1'!E13,'O1'!E20,'O1'!E36)&gt;'O1'!E38,1,0)),IF(SUM('O1'!E13,'O1'!E20,'O1'!E36)&lt;&gt;0,1,0))</f>
        <v>0</v>
      </c>
      <c r="F47" s="88">
        <f>+IF('O1'!F38&lt;&gt;"",IF((1+OUT_1_Check!$Q$4)*SUM('O1'!F13,'O1'!F20,'O1'!F36,'O1'!F37)&lt;'O1'!F38,1,IF((1-OUT_1_Check!$Q$4)*SUM('O1'!F13,'O1'!F20,'O1'!F36)&gt;'O1'!F38,1,0)),IF(SUM('O1'!F13,'O1'!F20,'O1'!F36)&lt;&gt;0,1,0))</f>
        <v>0</v>
      </c>
      <c r="G47" s="88">
        <f>+IF('O1'!G38&lt;&gt;"",IF((1+OUT_1_Check!$Q$4)*SUM('O1'!G13,'O1'!G20,'O1'!G36,'O1'!G37)&lt;'O1'!G38,1,IF((1-OUT_1_Check!$Q$4)*SUM('O1'!G13,'O1'!G20,'O1'!G36)&gt;'O1'!G38,1,0)),IF(SUM('O1'!G13,'O1'!G20,'O1'!G36)&lt;&gt;0,1,0))</f>
        <v>0</v>
      </c>
      <c r="H47" s="88">
        <f>+IF('O1'!H38&lt;&gt;"",IF((1+OUT_1_Check!$Q$4)*SUM('O1'!H13,'O1'!H20,'O1'!H36,'O1'!H37)&lt;'O1'!H38,1,IF((1-OUT_1_Check!$Q$4)*SUM('O1'!H13,'O1'!H20,'O1'!H36)&gt;'O1'!H38,1,0)),IF(SUM('O1'!H13,'O1'!H20,'O1'!H36)&lt;&gt;0,1,0))</f>
        <v>0</v>
      </c>
      <c r="I47" s="88">
        <f>+IF('O1'!I38&lt;&gt;"",IF((1+OUT_1_Check!$Q$4)*SUM('O1'!I13,'O1'!I20,'O1'!I36,'O1'!I37)&lt;'O1'!I38,1,IF((1-OUT_1_Check!$Q$4)*SUM('O1'!I13,'O1'!I20,'O1'!I36)&gt;'O1'!I38,1,0)),IF(SUM('O1'!I13,'O1'!I20,'O1'!I36)&lt;&gt;0,1,0))</f>
        <v>0</v>
      </c>
      <c r="J47" s="88">
        <f>+IF('O1'!J38&lt;&gt;"",IF((1+OUT_1_Check!$Q$4)*SUM('O1'!J13,'O1'!J20,'O1'!J36,'O1'!J37)&lt;'O1'!J38,1,IF((1-OUT_1_Check!$Q$4)*SUM('O1'!J13,'O1'!J20,'O1'!J36)&gt;'O1'!J38,1,0)),IF(SUM('O1'!J13,'O1'!J20,'O1'!J36)&lt;&gt;0,1,0))</f>
        <v>0</v>
      </c>
      <c r="K47" s="88">
        <f>+IF('O1'!L38&lt;&gt;"",IF((1+OUT_1_Check!$Q$4)*SUM('O1'!L13,'O1'!L20,'O1'!L36,'O1'!L37)&lt;'O1'!L38,1,IF((1-OUT_1_Check!$Q$4)*SUM('O1'!L13,'O1'!L20,'O1'!L36)&gt;'O1'!L38,1,0)),IF(SUM('O1'!L13,'O1'!L20,'O1'!L36)&lt;&gt;0,1,0))</f>
        <v>0</v>
      </c>
      <c r="L47" s="88">
        <f>+IF('O1'!M38&lt;&gt;"",IF((1+OUT_1_Check!$Q$4)*SUM('O1'!M13,'O1'!M20,'O1'!M36,'O1'!M37)&lt;'O1'!M38,1,IF((1-OUT_1_Check!$Q$4)*SUM('O1'!M13,'O1'!M20,'O1'!M36)&gt;'O1'!M38,1,0)),IF(SUM('O1'!M13,'O1'!M20,'O1'!M36)&lt;&gt;0,1,0))</f>
        <v>0</v>
      </c>
      <c r="M47" s="88">
        <f>+IF('O1'!N38&lt;&gt;"",IF((1+OUT_1_Check!$Q$4)*SUM('O1'!N13,'O1'!N20,'O1'!N36,'O1'!N37)&lt;'O1'!N38,1,IF((1-OUT_1_Check!$Q$4)*SUM('O1'!N13,'O1'!N20,'O1'!N36)&gt;'O1'!N38,1,0)),IF(SUM('O1'!N13,'O1'!N20,'O1'!N36)&lt;&gt;0,1,0))</f>
        <v>0</v>
      </c>
      <c r="N47" s="88">
        <f>+IF('O1'!P38&lt;&gt;"",IF((1+OUT_1_Check!$Q$4)*SUM('O1'!P13,'O1'!P20,'O1'!P36,'O1'!P37)&lt;'O1'!P38,1,IF((1-OUT_1_Check!$Q$4)*SUM('O1'!P13,'O1'!P20,'O1'!P36)&gt;'O1'!P38,1,0)),IF(SUM('O1'!P13,'O1'!P20,'O1'!P36)&lt;&gt;0,1,0))</f>
        <v>0</v>
      </c>
      <c r="O47" s="88">
        <f>+IF('O1'!Q38&lt;&gt;"",IF((1+OUT_1_Check!$Q$4)*SUM('O1'!Q13,'O1'!Q20,'O1'!Q36,'O1'!Q37)&lt;'O1'!Q38,1,IF((1-OUT_1_Check!$Q$4)*SUM('O1'!Q13,'O1'!Q20,'O1'!Q36)&gt;'O1'!Q38,1,0)),IF(SUM('O1'!Q13,'O1'!Q20,'O1'!Q36)&lt;&gt;0,1,0))</f>
        <v>0</v>
      </c>
      <c r="P47" s="88">
        <f>+IF('O1'!R38&lt;&gt;"",IF((1+OUT_1_Check!$Q$4)*SUM('O1'!R13,'O1'!R20,'O1'!R36,'O1'!R37)&lt;'O1'!R38,1,IF((1-OUT_1_Check!$Q$4)*SUM('O1'!R13,'O1'!R20,'O1'!R36)&gt;'O1'!R38,1,0)),IF(SUM('O1'!R13,'O1'!R20,'O1'!R36)&lt;&gt;0,1,0))</f>
        <v>0</v>
      </c>
      <c r="Q47" s="88">
        <f>+IF('O1'!S38&lt;&gt;"",IF((1+OUT_1_Check!$Q$4)*SUM('O1'!S13,'O1'!S20,'O1'!S36,'O1'!S37)&lt;'O1'!S38,1,IF((1-OUT_1_Check!$Q$4)*SUM('O1'!S13,'O1'!S20,'O1'!S36)&gt;'O1'!S38,1,0)),IF(SUM('O1'!S13,'O1'!S20,'O1'!S36)&lt;&gt;0,1,0))</f>
        <v>0</v>
      </c>
      <c r="R47" s="88">
        <f>+IF('O1'!T38&lt;&gt;"",IF((1+OUT_1_Check!$Q$4)*SUM('O1'!T13,'O1'!T20,'O1'!T36,'O1'!T37)&lt;'O1'!T38,1,IF((1-OUT_1_Check!$Q$4)*SUM('O1'!T13,'O1'!T20,'O1'!T36)&gt;'O1'!T38,1,0)),IF(SUM('O1'!T13,'O1'!T20,'O1'!T36)&lt;&gt;0,1,0))</f>
        <v>0</v>
      </c>
      <c r="S47" s="88" t="e">
        <f>+IF('O1'!#REF!&lt;&gt;"",IF((1+OUT_1_Check!$Q$4)*SUM('O1'!#REF!,'O1'!#REF!,'O1'!#REF!,'O1'!#REF!)&lt;'O1'!#REF!,1,IF((1-OUT_1_Check!$Q$4)*SUM('O1'!#REF!,'O1'!#REF!,'O1'!#REF!)&gt;'O1'!#REF!,1,0)),IF(SUM('O1'!#REF!,'O1'!#REF!,'O1'!#REF!)&lt;&gt;0,1,0))</f>
        <v>#REF!</v>
      </c>
      <c r="T47" s="88">
        <f>+IF('O1'!U38&lt;&gt;"",IF((1+OUT_1_Check!$Q$4)*SUM('O1'!U13,'O1'!U20,'O1'!U36,'O1'!U37)&lt;'O1'!U38,1,IF((1-OUT_1_Check!$Q$4)*SUM('O1'!U13,'O1'!U20,'O1'!U36)&gt;'O1'!U38,1,0)),IF(SUM('O1'!U13,'O1'!U20,'O1'!U36)&lt;&gt;0,1,0))</f>
        <v>0</v>
      </c>
      <c r="U47" s="88">
        <f>+IF('O1'!V38&lt;&gt;"",IF((1+OUT_1_Check!$Q$4)*SUM('O1'!V13,'O1'!V20,'O1'!V36,'O1'!V37)&lt;'O1'!V38,1,IF((1-OUT_1_Check!$Q$4)*SUM('O1'!V13,'O1'!V20,'O1'!V36)&gt;'O1'!V38,1,0)),IF(SUM('O1'!V13,'O1'!V20,'O1'!V36)&lt;&gt;0,1,0))</f>
        <v>0</v>
      </c>
      <c r="V47" s="88">
        <f>+IF('O1'!W38&lt;&gt;"",IF((1+OUT_1_Check!$Q$4)*SUM('O1'!W13,'O1'!W20,'O1'!W36,'O1'!W37)&lt;'O1'!W38,1,IF((1-OUT_1_Check!$Q$4)*SUM('O1'!W13,'O1'!W20,'O1'!W36)&gt;'O1'!W38,1,0)),IF(SUM('O1'!W13,'O1'!W20,'O1'!W36)&lt;&gt;0,1,0))</f>
        <v>0</v>
      </c>
      <c r="W47" s="88">
        <f>+IF('O1'!X38&lt;&gt;"",IF((1+OUT_1_Check!$Q$4)*SUM('O1'!X13,'O1'!X20,'O1'!X36,'O1'!X37)&lt;'O1'!X38,1,IF((1-OUT_1_Check!$Q$4)*SUM('O1'!X13,'O1'!X20,'O1'!X36)&gt;'O1'!X38,1,0)),IF(SUM('O1'!X13,'O1'!X20,'O1'!X36)&lt;&gt;0,1,0))</f>
        <v>0</v>
      </c>
      <c r="X47" s="88" t="e">
        <f>+IF('O1'!#REF!&lt;&gt;"",IF((1+OUT_1_Check!$Q$4)*SUM('O1'!#REF!,'O1'!#REF!,'O1'!#REF!,'O1'!#REF!)&lt;'O1'!#REF!,1,IF((1-OUT_1_Check!$Q$4)*SUM('O1'!#REF!,'O1'!#REF!,'O1'!#REF!)&gt;'O1'!#REF!,1,0)),IF(SUM('O1'!#REF!,'O1'!#REF!,'O1'!#REF!)&lt;&gt;0,1,0))</f>
        <v>#REF!</v>
      </c>
      <c r="Y47" s="88" t="e">
        <f>+IF('O1'!#REF!&lt;&gt;"",IF((1+OUT_1_Check!$Q$4)*SUM('O1'!#REF!,'O1'!#REF!,'O1'!#REF!,'O1'!#REF!)&lt;'O1'!#REF!,1,IF((1-OUT_1_Check!$Q$4)*SUM('O1'!#REF!,'O1'!#REF!,'O1'!#REF!)&gt;'O1'!#REF!,1,0)),IF(SUM('O1'!#REF!,'O1'!#REF!,'O1'!#REF!)&lt;&gt;0,1,0))</f>
        <v>#REF!</v>
      </c>
      <c r="Z47" s="88">
        <f>+IF('O1'!Y38&lt;&gt;"",IF((1+OUT_1_Check!$Q$4)*SUM('O1'!Y13,'O1'!Y20,'O1'!Y36,'O1'!Y37)&lt;'O1'!Y38,1,IF((1-OUT_1_Check!$Q$4)*SUM('O1'!Y13,'O1'!Y20,'O1'!Y36)&gt;'O1'!Y38,1,0)),IF(SUM('O1'!Y13,'O1'!Y20,'O1'!Y36)&lt;&gt;0,1,0))</f>
        <v>0</v>
      </c>
      <c r="AA47" s="88">
        <f>+IF('O1'!Z38&lt;&gt;"",IF((1+OUT_1_Check!$Q$4)*SUM('O1'!Z13,'O1'!Z20,'O1'!Z36,'O1'!Z37)&lt;'O1'!Z38,1,IF((1-OUT_1_Check!$Q$4)*SUM('O1'!Z13,'O1'!Z20,'O1'!Z36)&gt;'O1'!Z38,1,0)),IF(SUM('O1'!Z13,'O1'!Z20,'O1'!Z36)&lt;&gt;0,1,0))</f>
        <v>0</v>
      </c>
      <c r="AB47" s="88">
        <f>+IF('O1'!AA38&lt;&gt;"",IF((1+OUT_1_Check!$Q$4)*SUM('O1'!AA13,'O1'!AA20,'O1'!AA36,'O1'!AA37)&lt;'O1'!AA38,1,IF((1-OUT_1_Check!$Q$4)*SUM('O1'!AA13,'O1'!AA20,'O1'!AA36)&gt;'O1'!AA38,1,0)),IF(SUM('O1'!AA13,'O1'!AA20,'O1'!AA36)&lt;&gt;0,1,0))</f>
        <v>0</v>
      </c>
      <c r="AC47" s="88">
        <f>+IF('O1'!AB38&lt;&gt;"",IF((1+OUT_1_Check!$Q$4)*SUM('O1'!AB13,'O1'!AB20,'O1'!AB36,'O1'!AB37)&lt;'O1'!AB38,1,IF((1-OUT_1_Check!$Q$4)*SUM('O1'!AB13,'O1'!AB20,'O1'!AB36)&gt;'O1'!AB38,1,0)),IF(SUM('O1'!AB13,'O1'!AB20,'O1'!AB36)&lt;&gt;0,1,0))</f>
        <v>0</v>
      </c>
      <c r="AD47" s="88">
        <f>+IF('O1'!AC38&lt;&gt;"",IF((1+OUT_1_Check!$Q$4)*SUM('O1'!AC13,'O1'!AC20,'O1'!AC36,'O1'!AC37)&lt;'O1'!AC38,1,IF((1-OUT_1_Check!$Q$4)*SUM('O1'!AC13,'O1'!AC20,'O1'!AC36)&gt;'O1'!AC38,1,0)),IF(SUM('O1'!AC13,'O1'!AC20,'O1'!AC36)&lt;&gt;0,1,0))</f>
        <v>0</v>
      </c>
      <c r="AE47" s="88">
        <f>+IF('O1'!AD38&lt;&gt;"",IF((1+OUT_1_Check!$Q$4)*SUM('O1'!AD13,'O1'!AD20,'O1'!AD36,'O1'!AD37)&lt;'O1'!AD38,1,IF((1-OUT_1_Check!$Q$4)*SUM('O1'!AD13,'O1'!AD20,'O1'!AD36)&gt;'O1'!AD38,1,0)),IF(SUM('O1'!AD13,'O1'!AD20,'O1'!AD36)&lt;&gt;0,1,0))</f>
        <v>0</v>
      </c>
      <c r="AF47" s="88">
        <f>+IF('O1'!AE38&lt;&gt;"",IF((1+OUT_1_Check!$Q$4)*SUM('O1'!AE13,'O1'!AE20,'O1'!AE36,'O1'!AE37)&lt;'O1'!AE38,1,IF((1-OUT_1_Check!$Q$4)*SUM('O1'!AE13,'O1'!AE20,'O1'!AE36)&gt;'O1'!AE38,1,0)),IF(SUM('O1'!AE13,'O1'!AE20,'O1'!AE36)&lt;&gt;0,1,0))</f>
        <v>0</v>
      </c>
      <c r="AG47" s="88">
        <f>+IF('O1'!AF38&lt;&gt;"",IF((1+OUT_1_Check!$Q$4)*SUM('O1'!AF13,'O1'!AF20,'O1'!AF36,'O1'!AF37)&lt;'O1'!AF38,1,IF((1-OUT_1_Check!$Q$4)*SUM('O1'!AF13,'O1'!AF20,'O1'!AF36)&gt;'O1'!AF38,1,0)),IF(SUM('O1'!AF13,'O1'!AF20,'O1'!AF36)&lt;&gt;0,1,0))</f>
        <v>0</v>
      </c>
      <c r="AH47" s="88">
        <f>+IF('O1'!AG38&lt;&gt;"",IF((1+OUT_1_Check!$Q$4)*SUM('O1'!AG13,'O1'!AG20,'O1'!AG36,'O1'!AG37)&lt;'O1'!AG38,1,IF((1-OUT_1_Check!$Q$4)*SUM('O1'!AG13,'O1'!AG20,'O1'!AG36)&gt;'O1'!AG38,1,0)),IF(SUM('O1'!AG13,'O1'!AG20,'O1'!AG36)&lt;&gt;0,1,0))</f>
        <v>0</v>
      </c>
      <c r="AI47" s="88">
        <f>+IF('O1'!AH38&lt;&gt;"",IF((1+OUT_1_Check!$Q$4)*SUM('O1'!AH13,'O1'!AH20,'O1'!AH36,'O1'!AH37)&lt;'O1'!AH38,1,IF((1-OUT_1_Check!$Q$4)*SUM('O1'!AH13,'O1'!AH20,'O1'!AH36)&gt;'O1'!AH38,1,0)),IF(SUM('O1'!AH13,'O1'!AH20,'O1'!AH36)&lt;&gt;0,1,0))</f>
        <v>0</v>
      </c>
      <c r="AJ47" s="88">
        <f>+IF('O1'!AI38&lt;&gt;"",IF((1+OUT_1_Check!$Q$4)*SUM('O1'!AI13,'O1'!AI20,'O1'!AI36,'O1'!AI37)&lt;'O1'!AI38,1,IF((1-OUT_1_Check!$Q$4)*SUM('O1'!AI13,'O1'!AI20,'O1'!AI36)&gt;'O1'!AI38,1,0)),IF(SUM('O1'!AI13,'O1'!AI20,'O1'!AI36)&lt;&gt;0,1,0))</f>
        <v>0</v>
      </c>
      <c r="AK47" s="88">
        <f>+IF('O1'!AJ38&lt;&gt;"",IF((1+OUT_1_Check!$Q$4)*SUM('O1'!AJ13,'O1'!AJ20,'O1'!AJ36,'O1'!AJ37)&lt;'O1'!AJ38,1,IF((1-OUT_1_Check!$Q$4)*SUM('O1'!AJ13,'O1'!AJ20,'O1'!AJ36)&gt;'O1'!AJ38,1,0)),IF(SUM('O1'!AJ13,'O1'!AJ20,'O1'!AJ36)&lt;&gt;0,1,0))</f>
        <v>0</v>
      </c>
      <c r="AL47" s="88">
        <f>+IF('O1'!AK38&lt;&gt;"",IF((1+OUT_1_Check!$Q$4)*SUM('O1'!AK13,'O1'!AK20,'O1'!AK36,'O1'!AK37)&lt;'O1'!AK38,1,IF((1-OUT_1_Check!$Q$4)*SUM('O1'!AK13,'O1'!AK20,'O1'!AK36)&gt;'O1'!AK38,1,0)),IF(SUM('O1'!AK13,'O1'!AK20,'O1'!AK36)&lt;&gt;0,1,0))</f>
        <v>0</v>
      </c>
      <c r="AM47" s="88" t="e">
        <f>+IF('O1'!#REF!&lt;&gt;"",IF((1+OUT_1_Check!$Q$4)*SUM('O1'!#REF!,'O1'!#REF!,'O1'!#REF!,'O1'!#REF!)&lt;'O1'!#REF!,1,IF((1-OUT_1_Check!$Q$4)*SUM('O1'!#REF!,'O1'!#REF!,'O1'!#REF!)&gt;'O1'!#REF!,1,0)),IF(SUM('O1'!#REF!,'O1'!#REF!,'O1'!#REF!)&lt;&gt;0,1,0))</f>
        <v>#REF!</v>
      </c>
      <c r="AN47" s="88">
        <f>+IF('O1'!AL38&lt;&gt;"",IF((1+OUT_1_Check!$Q$4)*SUM('O1'!AL13,'O1'!AL20,'O1'!AL36,'O1'!AL37)&lt;'O1'!AL38,1,IF((1-OUT_1_Check!$Q$4)*SUM('O1'!AL13,'O1'!AL20,'O1'!AL36)&gt;'O1'!AL38,1,0)),IF(SUM('O1'!AL13,'O1'!AL20,'O1'!AL36)&lt;&gt;0,1,0))</f>
        <v>0</v>
      </c>
      <c r="AO47" s="88">
        <f>+IF('O1'!AM38&lt;&gt;"",IF((1+OUT_1_Check!$Q$4)*SUM('O1'!AM13,'O1'!AM20,'O1'!AM36,'O1'!AM37)&lt;'O1'!AM38,1,IF((1-OUT_1_Check!$Q$4)*SUM('O1'!AM13,'O1'!AM20,'O1'!AM36)&gt;'O1'!AM38,1,0)),IF(SUM('O1'!AM13,'O1'!AM20,'O1'!AM36)&lt;&gt;0,1,0))</f>
        <v>0</v>
      </c>
      <c r="AP47" s="88">
        <f>+IF('O1'!AN38&lt;&gt;"",IF((1+OUT_1_Check!$Q$4)*SUM('O1'!AN13,'O1'!AN20,'O1'!AN36,'O1'!AN37)&lt;'O1'!AN38,1,IF((1-OUT_1_Check!$Q$4)*SUM('O1'!AN13,'O1'!AN20,'O1'!AN36)&gt;'O1'!AN38,1,0)),IF(SUM('O1'!AN13,'O1'!AN20,'O1'!AN36)&lt;&gt;0,1,0))</f>
        <v>0</v>
      </c>
      <c r="AQ47" s="88">
        <f>+IF('O1'!AO38&lt;&gt;"",IF((1+OUT_1_Check!$Q$4)*SUM('O1'!AO13,'O1'!AO20,'O1'!AO36,'O1'!AO37)&lt;'O1'!AO38,1,IF((1-OUT_1_Check!$Q$4)*SUM('O1'!AO13,'O1'!AO20,'O1'!AO36)&gt;'O1'!AO38,1,0)),IF(SUM('O1'!AO13,'O1'!AO20,'O1'!AO36)&lt;&gt;0,1,0))</f>
        <v>0</v>
      </c>
      <c r="AR47" s="88">
        <f>+IF('O1'!AP38&lt;&gt;"",IF((1+OUT_1_Check!$Q$4)*SUM('O1'!AP13,'O1'!AP20,'O1'!AP36,'O1'!AP37)&lt;'O1'!AP38,1,IF((1-OUT_1_Check!$Q$4)*SUM('O1'!AP13,'O1'!AP20,'O1'!AP36)&gt;'O1'!AP38,1,0)),IF(SUM('O1'!AP13,'O1'!AP20,'O1'!AP36)&lt;&gt;0,1,0))</f>
        <v>0</v>
      </c>
      <c r="AS47" s="88">
        <f>+IF('O1'!AQ38&lt;&gt;"",IF((1+OUT_1_Check!$Q$4)*SUM('O1'!AQ13,'O1'!AQ20,'O1'!AQ36,'O1'!AQ37)&lt;'O1'!AQ38,1,IF((1-OUT_1_Check!$Q$4)*SUM('O1'!AQ13,'O1'!AQ20,'O1'!AQ36)&gt;'O1'!AQ38,1,0)),IF(SUM('O1'!AQ13,'O1'!AQ20,'O1'!AQ36)&lt;&gt;0,1,0))</f>
        <v>0</v>
      </c>
      <c r="AV47" s="58"/>
    </row>
    <row r="48" spans="1:48" s="49" customFormat="1" ht="18" customHeight="1">
      <c r="A48" s="59"/>
      <c r="B48" s="60" t="s">
        <v>129</v>
      </c>
      <c r="C48" s="6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92">
        <f>+IF('O1'!AQ39&lt;&gt;"",IF('O1'!AQ39&lt;'O1'!AQ38,1,0),IF('O1'!AQ38&lt;&gt;0,1,0))</f>
        <v>0</v>
      </c>
      <c r="AT48" s="110"/>
      <c r="AV48" s="58"/>
    </row>
    <row r="49" spans="1:48" s="49" customFormat="1" ht="18" customHeight="1">
      <c r="A49" s="66"/>
      <c r="B49" s="61"/>
      <c r="C49" s="61"/>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92"/>
      <c r="AV49" s="58"/>
    </row>
    <row r="50" spans="1:48" s="49" customFormat="1" ht="18" customHeight="1">
      <c r="A50" s="66"/>
      <c r="B50" s="55" t="s">
        <v>27</v>
      </c>
      <c r="C50" s="55"/>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V50" s="58"/>
    </row>
    <row r="51" spans="1:48" s="49" customFormat="1" ht="18" customHeight="1">
      <c r="A51" s="66"/>
      <c r="B51" s="68" t="s">
        <v>105</v>
      </c>
      <c r="C51" s="55"/>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255">
        <f>+IF('O1'!AQ41&lt;&gt;"",IF((1+OUT_1_Check!$Q$4)*SUM('O1'!D41:AP41)&lt;2*'O1'!AQ41,1,IF((1-OUT_1_Check!$Q$4)*SUM('O1'!D41:AP41)&gt;2*'O1'!AQ41,1,0)),IF(SUM('O1'!D41:AP41)&lt;&gt;0,1,0))</f>
        <v>0</v>
      </c>
      <c r="AV51" s="58"/>
    </row>
    <row r="52" spans="1:48" s="49" customFormat="1" ht="18" customHeight="1">
      <c r="A52" s="69"/>
      <c r="B52" s="70" t="s">
        <v>106</v>
      </c>
      <c r="C52" s="71"/>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90">
        <f>+IF('O1'!AQ42&lt;&gt;"",IF((1+OUT_1_Check!$Q$4)*SUM('O1'!D42:AP42)&lt;2*'O1'!AQ42,1,IF((1-OUT_1_Check!$Q$4)*SUM('O1'!D42:AP42)&gt;2*'O1'!AQ42,1,0)),IF(SUM('O1'!D42:AP42)&lt;&gt;0,1,0))</f>
        <v>0</v>
      </c>
      <c r="AV52" s="58"/>
    </row>
    <row r="53" spans="1:48" s="49" customFormat="1" ht="18" customHeight="1">
      <c r="A53" s="61" t="s">
        <v>86</v>
      </c>
      <c r="B53" s="61"/>
      <c r="C53" s="61"/>
      <c r="AS53" s="72"/>
      <c r="AT53" s="72"/>
      <c r="AV53" s="58"/>
    </row>
    <row r="54" spans="1:44" s="49" customFormat="1" ht="18" customHeight="1">
      <c r="A54" s="61" t="s">
        <v>87</v>
      </c>
      <c r="B54" s="61"/>
      <c r="C54" s="6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row>
    <row r="55" spans="1:44" s="49" customFormat="1" ht="18" customHeight="1">
      <c r="A55" s="73" t="s">
        <v>96</v>
      </c>
      <c r="B55" s="61"/>
      <c r="C55" s="6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row>
    <row r="56" spans="1:44" s="49" customFormat="1" ht="18" customHeight="1">
      <c r="A56" s="61" t="s">
        <v>99</v>
      </c>
      <c r="B56" s="61"/>
      <c r="C56" s="61"/>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27" s="45" customFormat="1" ht="18" customHeight="1">
      <c r="A57" s="74"/>
      <c r="B57" s="74"/>
      <c r="C57" s="74"/>
      <c r="E57" s="75"/>
      <c r="F57" s="75"/>
      <c r="G57" s="75"/>
      <c r="H57" s="75"/>
      <c r="I57" s="75"/>
      <c r="J57" s="75"/>
      <c r="K57" s="75"/>
      <c r="L57" s="75"/>
      <c r="M57" s="75"/>
      <c r="N57" s="75"/>
      <c r="O57" s="75"/>
      <c r="P57" s="75"/>
      <c r="Q57" s="75"/>
      <c r="R57" s="75"/>
      <c r="S57" s="75"/>
      <c r="T57" s="75"/>
      <c r="U57" s="75"/>
      <c r="V57" s="75"/>
      <c r="W57" s="75"/>
      <c r="X57" s="75"/>
      <c r="Y57" s="75"/>
      <c r="Z57" s="75"/>
      <c r="AA57" s="75"/>
    </row>
    <row r="58" spans="1:27" s="45" customFormat="1" ht="18" customHeight="1">
      <c r="A58" s="74"/>
      <c r="B58" s="74"/>
      <c r="C58" s="74"/>
      <c r="E58" s="75"/>
      <c r="F58" s="75"/>
      <c r="G58" s="75"/>
      <c r="H58" s="75"/>
      <c r="I58" s="75"/>
      <c r="J58" s="75"/>
      <c r="K58" s="75"/>
      <c r="L58" s="75"/>
      <c r="M58" s="75"/>
      <c r="N58" s="75"/>
      <c r="O58" s="75"/>
      <c r="P58" s="75"/>
      <c r="Q58" s="75"/>
      <c r="R58" s="75"/>
      <c r="S58" s="75"/>
      <c r="T58" s="75"/>
      <c r="U58" s="75"/>
      <c r="V58" s="75"/>
      <c r="W58" s="75"/>
      <c r="X58" s="75"/>
      <c r="Y58" s="75"/>
      <c r="Z58" s="75"/>
      <c r="AA58" s="75"/>
    </row>
  </sheetData>
  <sheetProtection/>
  <mergeCells count="8">
    <mergeCell ref="AS12:AS13"/>
    <mergeCell ref="H12:H13"/>
    <mergeCell ref="D12:D13"/>
    <mergeCell ref="E12:E13"/>
    <mergeCell ref="F12:F13"/>
    <mergeCell ref="G12:G13"/>
    <mergeCell ref="I12:I13"/>
    <mergeCell ref="J12:AR12"/>
  </mergeCells>
  <printOptions/>
  <pageMargins left="0.75" right="0.75" top="1" bottom="1" header="0.5" footer="0.5"/>
  <pageSetup fitToHeight="1" fitToWidth="1" horizontalDpi="600" verticalDpi="600" orientation="portrait" paperSize="9" scale="27" r:id="rId1"/>
</worksheet>
</file>

<file path=xl/worksheets/sheet8.xml><?xml version="1.0" encoding="utf-8"?>
<worksheet xmlns="http://schemas.openxmlformats.org/spreadsheetml/2006/main" xmlns:r="http://schemas.openxmlformats.org/officeDocument/2006/relationships">
  <sheetPr codeName="Sheet5">
    <outlinePr summaryBelow="0" summaryRight="0"/>
    <pageSetUpPr fitToPage="1"/>
  </sheetPr>
  <dimension ref="B1:AT84"/>
  <sheetViews>
    <sheetView showGridLines="0" zoomScale="70" zoomScaleNormal="70" zoomScalePageLayoutView="0" workbookViewId="0" topLeftCell="A1">
      <pane xSplit="3" ySplit="7" topLeftCell="N8" activePane="bottomRight" state="frozen"/>
      <selection pane="topLeft" activeCell="A1" sqref="A1"/>
      <selection pane="topRight" activeCell="D1" sqref="D1"/>
      <selection pane="bottomLeft" activeCell="A8" sqref="A8"/>
      <selection pane="bottomRight" activeCell="A1" sqref="A1"/>
    </sheetView>
  </sheetViews>
  <sheetFormatPr defaultColWidth="0" defaultRowHeight="12"/>
  <cols>
    <col min="1" max="2" width="1.75390625" style="16" customWidth="1"/>
    <col min="3" max="3" width="50.75390625" style="370" customWidth="1"/>
    <col min="4" max="41" width="7.25390625" style="16" customWidth="1"/>
    <col min="42" max="42" width="9.375" style="16" customWidth="1"/>
    <col min="43" max="43" width="7.25390625" style="16" customWidth="1"/>
    <col min="44" max="44" width="1.75390625" style="16" customWidth="1"/>
    <col min="45" max="45" width="7.25390625" style="16" customWidth="1"/>
    <col min="46" max="47" width="9.125" style="16" customWidth="1"/>
    <col min="48" max="16384" width="0" style="16" hidden="1" customWidth="1"/>
  </cols>
  <sheetData>
    <row r="1" spans="2:43" s="197" customFormat="1" ht="19.5" customHeight="1">
      <c r="B1" s="348" t="s">
        <v>351</v>
      </c>
      <c r="C1" s="342"/>
      <c r="D1" s="196"/>
      <c r="E1" s="196"/>
      <c r="F1" s="196"/>
      <c r="G1" s="196"/>
      <c r="H1" s="196"/>
      <c r="I1" s="196"/>
      <c r="J1" s="196"/>
      <c r="AQ1" s="639"/>
    </row>
    <row r="2" spans="3:43" s="350" customFormat="1" ht="19.5" customHeight="1">
      <c r="C2" s="735" t="s">
        <v>309</v>
      </c>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row>
    <row r="3" spans="3:43" s="350" customFormat="1" ht="19.5" customHeight="1">
      <c r="C3" s="735" t="s">
        <v>62</v>
      </c>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row>
    <row r="4" spans="3:43" s="350" customFormat="1" ht="19.5" customHeight="1">
      <c r="C4" s="735" t="s">
        <v>358</v>
      </c>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row>
    <row r="5" spans="3:43" s="350" customFormat="1" ht="19.5" customHeight="1">
      <c r="C5" s="735" t="s">
        <v>6</v>
      </c>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row>
    <row r="6" spans="2:10" s="197" customFormat="1" ht="52.5" customHeight="1">
      <c r="B6" s="242"/>
      <c r="C6" s="343"/>
      <c r="I6" s="198"/>
      <c r="J6" s="198"/>
    </row>
    <row r="7" spans="2:44" s="2" customFormat="1" ht="27.75" customHeight="1">
      <c r="B7" s="442"/>
      <c r="C7" s="443" t="s">
        <v>7</v>
      </c>
      <c r="D7" s="444" t="s">
        <v>113</v>
      </c>
      <c r="E7" s="444" t="s">
        <v>159</v>
      </c>
      <c r="F7" s="444" t="s">
        <v>152</v>
      </c>
      <c r="G7" s="444" t="s">
        <v>114</v>
      </c>
      <c r="H7" s="444" t="s">
        <v>65</v>
      </c>
      <c r="I7" s="444" t="s">
        <v>158</v>
      </c>
      <c r="J7" s="444" t="s">
        <v>11</v>
      </c>
      <c r="K7" s="444" t="s">
        <v>115</v>
      </c>
      <c r="L7" s="444" t="s">
        <v>78</v>
      </c>
      <c r="M7" s="444" t="s">
        <v>116</v>
      </c>
      <c r="N7" s="444" t="s">
        <v>66</v>
      </c>
      <c r="O7" s="444" t="s">
        <v>64</v>
      </c>
      <c r="P7" s="444" t="s">
        <v>56</v>
      </c>
      <c r="Q7" s="444" t="s">
        <v>10</v>
      </c>
      <c r="R7" s="444" t="s">
        <v>67</v>
      </c>
      <c r="S7" s="444" t="s">
        <v>68</v>
      </c>
      <c r="T7" s="444" t="s">
        <v>79</v>
      </c>
      <c r="U7" s="444" t="s">
        <v>118</v>
      </c>
      <c r="V7" s="444" t="s">
        <v>80</v>
      </c>
      <c r="W7" s="444" t="s">
        <v>9</v>
      </c>
      <c r="X7" s="444" t="s">
        <v>69</v>
      </c>
      <c r="Y7" s="444" t="s">
        <v>70</v>
      </c>
      <c r="Z7" s="444" t="s">
        <v>121</v>
      </c>
      <c r="AA7" s="444" t="s">
        <v>84</v>
      </c>
      <c r="AB7" s="444" t="s">
        <v>81</v>
      </c>
      <c r="AC7" s="444" t="s">
        <v>122</v>
      </c>
      <c r="AD7" s="444" t="s">
        <v>71</v>
      </c>
      <c r="AE7" s="444" t="s">
        <v>72</v>
      </c>
      <c r="AF7" s="444" t="s">
        <v>153</v>
      </c>
      <c r="AG7" s="444" t="s">
        <v>73</v>
      </c>
      <c r="AH7" s="444" t="s">
        <v>123</v>
      </c>
      <c r="AI7" s="444" t="s">
        <v>157</v>
      </c>
      <c r="AJ7" s="444" t="s">
        <v>85</v>
      </c>
      <c r="AK7" s="444" t="s">
        <v>74</v>
      </c>
      <c r="AL7" s="444" t="s">
        <v>333</v>
      </c>
      <c r="AM7" s="444" t="s">
        <v>76</v>
      </c>
      <c r="AN7" s="444" t="s">
        <v>8</v>
      </c>
      <c r="AO7" s="444" t="s">
        <v>77</v>
      </c>
      <c r="AP7" s="444" t="s">
        <v>88</v>
      </c>
      <c r="AQ7" s="445" t="s">
        <v>12</v>
      </c>
      <c r="AR7" s="446"/>
    </row>
    <row r="8" spans="2:44" s="2" customFormat="1" ht="30" customHeight="1">
      <c r="B8" s="5"/>
      <c r="C8" s="371" t="s">
        <v>160</v>
      </c>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3"/>
      <c r="AR8" s="394"/>
    </row>
    <row r="9" spans="2:44" s="2" customFormat="1" ht="16.5" customHeight="1">
      <c r="B9" s="7"/>
      <c r="C9" s="345" t="s">
        <v>109</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393">
        <f>SUM(D9:AP9)</f>
        <v>0</v>
      </c>
      <c r="AR9" s="394"/>
    </row>
    <row r="10" spans="2:44" s="2" customFormat="1" ht="16.5" customHeight="1">
      <c r="B10" s="9"/>
      <c r="C10" s="345" t="s">
        <v>110</v>
      </c>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393">
        <f>SUM(D10:AP10)</f>
        <v>0</v>
      </c>
      <c r="AR10" s="394"/>
    </row>
    <row r="11" spans="2:44" s="2" customFormat="1" ht="16.5" customHeight="1">
      <c r="B11" s="671"/>
      <c r="C11" s="672" t="s">
        <v>361</v>
      </c>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393">
        <f>SUM(D11:AP11)</f>
        <v>0</v>
      </c>
      <c r="AR11" s="394"/>
    </row>
    <row r="12" spans="2:44" s="2" customFormat="1" ht="16.5" customHeight="1">
      <c r="B12" s="9"/>
      <c r="C12" s="345" t="s">
        <v>111</v>
      </c>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393">
        <f>SUM(D12:AP12)</f>
        <v>0</v>
      </c>
      <c r="AR12" s="394"/>
    </row>
    <row r="13" spans="2:44" s="495" customFormat="1" ht="30" customHeight="1">
      <c r="B13" s="488"/>
      <c r="C13" s="489" t="s">
        <v>14</v>
      </c>
      <c r="D13" s="497">
        <f aca="true" t="shared" si="0" ref="D13:AQ13">+D9+D10+D12</f>
        <v>0</v>
      </c>
      <c r="E13" s="497">
        <f t="shared" si="0"/>
        <v>0</v>
      </c>
      <c r="F13" s="497">
        <f t="shared" si="0"/>
        <v>0</v>
      </c>
      <c r="G13" s="497">
        <f t="shared" si="0"/>
        <v>0</v>
      </c>
      <c r="H13" s="497">
        <f t="shared" si="0"/>
        <v>0</v>
      </c>
      <c r="I13" s="497">
        <f t="shared" si="0"/>
        <v>0</v>
      </c>
      <c r="J13" s="497">
        <f t="shared" si="0"/>
        <v>0</v>
      </c>
      <c r="K13" s="497">
        <f t="shared" si="0"/>
        <v>0</v>
      </c>
      <c r="L13" s="497">
        <f t="shared" si="0"/>
        <v>0</v>
      </c>
      <c r="M13" s="497">
        <f t="shared" si="0"/>
        <v>0</v>
      </c>
      <c r="N13" s="497">
        <f t="shared" si="0"/>
        <v>0</v>
      </c>
      <c r="O13" s="497">
        <f t="shared" si="0"/>
        <v>0</v>
      </c>
      <c r="P13" s="497">
        <f t="shared" si="0"/>
        <v>0</v>
      </c>
      <c r="Q13" s="497">
        <f t="shared" si="0"/>
        <v>0</v>
      </c>
      <c r="R13" s="497">
        <f t="shared" si="0"/>
        <v>0</v>
      </c>
      <c r="S13" s="497">
        <f t="shared" si="0"/>
        <v>0</v>
      </c>
      <c r="T13" s="497">
        <f t="shared" si="0"/>
        <v>0</v>
      </c>
      <c r="U13" s="497">
        <f t="shared" si="0"/>
        <v>0</v>
      </c>
      <c r="V13" s="497">
        <f t="shared" si="0"/>
        <v>0</v>
      </c>
      <c r="W13" s="497">
        <f t="shared" si="0"/>
        <v>0</v>
      </c>
      <c r="X13" s="497">
        <f t="shared" si="0"/>
        <v>0</v>
      </c>
      <c r="Y13" s="497">
        <f t="shared" si="0"/>
        <v>0</v>
      </c>
      <c r="Z13" s="497">
        <f t="shared" si="0"/>
        <v>0</v>
      </c>
      <c r="AA13" s="497">
        <f t="shared" si="0"/>
        <v>0</v>
      </c>
      <c r="AB13" s="497">
        <f t="shared" si="0"/>
        <v>0</v>
      </c>
      <c r="AC13" s="497">
        <f t="shared" si="0"/>
        <v>0</v>
      </c>
      <c r="AD13" s="497">
        <f t="shared" si="0"/>
        <v>0</v>
      </c>
      <c r="AE13" s="497">
        <f t="shared" si="0"/>
        <v>0</v>
      </c>
      <c r="AF13" s="497">
        <f t="shared" si="0"/>
        <v>0</v>
      </c>
      <c r="AG13" s="497">
        <f t="shared" si="0"/>
        <v>0</v>
      </c>
      <c r="AH13" s="497">
        <f t="shared" si="0"/>
        <v>0</v>
      </c>
      <c r="AI13" s="497">
        <f t="shared" si="0"/>
        <v>0</v>
      </c>
      <c r="AJ13" s="497">
        <f t="shared" si="0"/>
        <v>0</v>
      </c>
      <c r="AK13" s="497">
        <f t="shared" si="0"/>
        <v>0</v>
      </c>
      <c r="AL13" s="497">
        <f t="shared" si="0"/>
        <v>0</v>
      </c>
      <c r="AM13" s="497">
        <f t="shared" si="0"/>
        <v>0</v>
      </c>
      <c r="AN13" s="497">
        <f t="shared" si="0"/>
        <v>0</v>
      </c>
      <c r="AO13" s="497">
        <f t="shared" si="0"/>
        <v>0</v>
      </c>
      <c r="AP13" s="497">
        <f t="shared" si="0"/>
        <v>0</v>
      </c>
      <c r="AQ13" s="491">
        <f t="shared" si="0"/>
        <v>0</v>
      </c>
      <c r="AR13" s="499"/>
    </row>
    <row r="14" spans="2:44" s="2" customFormat="1" ht="30" customHeight="1">
      <c r="B14" s="5"/>
      <c r="C14" s="364" t="s">
        <v>29</v>
      </c>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3"/>
      <c r="AR14" s="394"/>
    </row>
    <row r="15" spans="2:44" s="2" customFormat="1" ht="16.5" customHeight="1">
      <c r="B15" s="7"/>
      <c r="C15" s="345" t="s">
        <v>109</v>
      </c>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393">
        <f>SUM(D15:AP15)</f>
        <v>0</v>
      </c>
      <c r="AR15" s="394"/>
    </row>
    <row r="16" spans="2:44" s="2" customFormat="1" ht="16.5" customHeight="1">
      <c r="B16" s="9"/>
      <c r="C16" s="345" t="s">
        <v>110</v>
      </c>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393">
        <f>SUM(D16:AP16)</f>
        <v>0</v>
      </c>
      <c r="AR16" s="394"/>
    </row>
    <row r="17" spans="2:44" s="2" customFormat="1" ht="16.5" customHeight="1">
      <c r="B17" s="671"/>
      <c r="C17" s="672" t="s">
        <v>361</v>
      </c>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393">
        <f>SUM(D17:AP17)</f>
        <v>0</v>
      </c>
      <c r="AR17" s="394"/>
    </row>
    <row r="18" spans="2:44" s="2" customFormat="1" ht="16.5" customHeight="1">
      <c r="B18" s="9"/>
      <c r="C18" s="345" t="s">
        <v>111</v>
      </c>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393">
        <f>SUM(D18:AP18)</f>
        <v>0</v>
      </c>
      <c r="AR18" s="394"/>
    </row>
    <row r="19" spans="2:44" s="495" customFormat="1" ht="30" customHeight="1">
      <c r="B19" s="496"/>
      <c r="C19" s="489" t="s">
        <v>14</v>
      </c>
      <c r="D19" s="497">
        <f aca="true" t="shared" si="1" ref="D19:AP19">+D15+D16+D18</f>
        <v>0</v>
      </c>
      <c r="E19" s="497">
        <f t="shared" si="1"/>
        <v>0</v>
      </c>
      <c r="F19" s="497">
        <f t="shared" si="1"/>
        <v>0</v>
      </c>
      <c r="G19" s="497">
        <f t="shared" si="1"/>
        <v>0</v>
      </c>
      <c r="H19" s="497">
        <f t="shared" si="1"/>
        <v>0</v>
      </c>
      <c r="I19" s="497">
        <f t="shared" si="1"/>
        <v>0</v>
      </c>
      <c r="J19" s="497">
        <f t="shared" si="1"/>
        <v>0</v>
      </c>
      <c r="K19" s="497">
        <f t="shared" si="1"/>
        <v>0</v>
      </c>
      <c r="L19" s="497">
        <f t="shared" si="1"/>
        <v>0</v>
      </c>
      <c r="M19" s="497">
        <f t="shared" si="1"/>
        <v>0</v>
      </c>
      <c r="N19" s="497">
        <f t="shared" si="1"/>
        <v>0</v>
      </c>
      <c r="O19" s="497">
        <f t="shared" si="1"/>
        <v>0</v>
      </c>
      <c r="P19" s="497">
        <f t="shared" si="1"/>
        <v>0</v>
      </c>
      <c r="Q19" s="497">
        <f t="shared" si="1"/>
        <v>0</v>
      </c>
      <c r="R19" s="497">
        <f t="shared" si="1"/>
        <v>0</v>
      </c>
      <c r="S19" s="497">
        <f t="shared" si="1"/>
        <v>0</v>
      </c>
      <c r="T19" s="497">
        <f t="shared" si="1"/>
        <v>0</v>
      </c>
      <c r="U19" s="497">
        <f t="shared" si="1"/>
        <v>0</v>
      </c>
      <c r="V19" s="497">
        <f t="shared" si="1"/>
        <v>0</v>
      </c>
      <c r="W19" s="497">
        <f t="shared" si="1"/>
        <v>0</v>
      </c>
      <c r="X19" s="497">
        <f t="shared" si="1"/>
        <v>0</v>
      </c>
      <c r="Y19" s="497">
        <f t="shared" si="1"/>
        <v>0</v>
      </c>
      <c r="Z19" s="497">
        <f t="shared" si="1"/>
        <v>0</v>
      </c>
      <c r="AA19" s="497">
        <f t="shared" si="1"/>
        <v>0</v>
      </c>
      <c r="AB19" s="497">
        <f t="shared" si="1"/>
        <v>0</v>
      </c>
      <c r="AC19" s="497">
        <f t="shared" si="1"/>
        <v>0</v>
      </c>
      <c r="AD19" s="497">
        <f t="shared" si="1"/>
        <v>0</v>
      </c>
      <c r="AE19" s="497">
        <f t="shared" si="1"/>
        <v>0</v>
      </c>
      <c r="AF19" s="497">
        <f t="shared" si="1"/>
        <v>0</v>
      </c>
      <c r="AG19" s="497">
        <f t="shared" si="1"/>
        <v>0</v>
      </c>
      <c r="AH19" s="497">
        <f t="shared" si="1"/>
        <v>0</v>
      </c>
      <c r="AI19" s="497">
        <f t="shared" si="1"/>
        <v>0</v>
      </c>
      <c r="AJ19" s="497">
        <f t="shared" si="1"/>
        <v>0</v>
      </c>
      <c r="AK19" s="497">
        <f t="shared" si="1"/>
        <v>0</v>
      </c>
      <c r="AL19" s="497">
        <f t="shared" si="1"/>
        <v>0</v>
      </c>
      <c r="AM19" s="497">
        <f t="shared" si="1"/>
        <v>0</v>
      </c>
      <c r="AN19" s="497">
        <f t="shared" si="1"/>
        <v>0</v>
      </c>
      <c r="AO19" s="497">
        <f t="shared" si="1"/>
        <v>0</v>
      </c>
      <c r="AP19" s="497">
        <f t="shared" si="1"/>
        <v>0</v>
      </c>
      <c r="AQ19" s="491">
        <f>SUM(D19:AP19)</f>
        <v>0</v>
      </c>
      <c r="AR19" s="499"/>
    </row>
    <row r="20" spans="2:44" s="279" customFormat="1" ht="30" customHeight="1">
      <c r="B20" s="285"/>
      <c r="C20" s="367" t="s">
        <v>21</v>
      </c>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9"/>
      <c r="AR20" s="400"/>
    </row>
    <row r="21" spans="2:44" s="279" customFormat="1" ht="30" customHeight="1">
      <c r="B21" s="285"/>
      <c r="C21" s="367" t="s">
        <v>15</v>
      </c>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9"/>
      <c r="AR21" s="400"/>
    </row>
    <row r="22" spans="2:44" s="2" customFormat="1" ht="16.5" customHeight="1">
      <c r="B22" s="10"/>
      <c r="C22" s="345" t="s">
        <v>109</v>
      </c>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393">
        <f>SUM(D22:AP22)</f>
        <v>0</v>
      </c>
      <c r="AR22" s="394"/>
    </row>
    <row r="23" spans="2:44" s="2" customFormat="1" ht="16.5" customHeight="1">
      <c r="B23" s="7"/>
      <c r="C23" s="345" t="s">
        <v>110</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393">
        <f>SUM(D23:AP23)</f>
        <v>0</v>
      </c>
      <c r="AR23" s="394"/>
    </row>
    <row r="24" spans="2:44" s="2" customFormat="1" ht="16.5" customHeight="1">
      <c r="B24" s="671"/>
      <c r="C24" s="672" t="s">
        <v>361</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393">
        <f>SUM(D24:AP24)</f>
        <v>0</v>
      </c>
      <c r="AR24" s="394"/>
    </row>
    <row r="25" spans="2:44" s="2" customFormat="1" ht="16.5" customHeight="1">
      <c r="B25" s="5"/>
      <c r="C25" s="345" t="s">
        <v>111</v>
      </c>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393">
        <f>SUM(D25:AP25)</f>
        <v>0</v>
      </c>
      <c r="AR25" s="394"/>
    </row>
    <row r="26" spans="2:44" s="495" customFormat="1" ht="30" customHeight="1">
      <c r="B26" s="500"/>
      <c r="C26" s="489" t="s">
        <v>14</v>
      </c>
      <c r="D26" s="497">
        <f aca="true" t="shared" si="2" ref="D26:AP26">+D22+D23+D25</f>
        <v>0</v>
      </c>
      <c r="E26" s="497">
        <f t="shared" si="2"/>
        <v>0</v>
      </c>
      <c r="F26" s="497">
        <f t="shared" si="2"/>
        <v>0</v>
      </c>
      <c r="G26" s="497">
        <f t="shared" si="2"/>
        <v>0</v>
      </c>
      <c r="H26" s="497">
        <f t="shared" si="2"/>
        <v>0</v>
      </c>
      <c r="I26" s="497">
        <f t="shared" si="2"/>
        <v>0</v>
      </c>
      <c r="J26" s="497">
        <f t="shared" si="2"/>
        <v>0</v>
      </c>
      <c r="K26" s="497">
        <f t="shared" si="2"/>
        <v>0</v>
      </c>
      <c r="L26" s="497">
        <f t="shared" si="2"/>
        <v>0</v>
      </c>
      <c r="M26" s="497">
        <f t="shared" si="2"/>
        <v>0</v>
      </c>
      <c r="N26" s="497">
        <f t="shared" si="2"/>
        <v>0</v>
      </c>
      <c r="O26" s="497">
        <f t="shared" si="2"/>
        <v>0</v>
      </c>
      <c r="P26" s="497">
        <f t="shared" si="2"/>
        <v>0</v>
      </c>
      <c r="Q26" s="497">
        <f t="shared" si="2"/>
        <v>0</v>
      </c>
      <c r="R26" s="497">
        <f t="shared" si="2"/>
        <v>0</v>
      </c>
      <c r="S26" s="497">
        <f t="shared" si="2"/>
        <v>0</v>
      </c>
      <c r="T26" s="497">
        <f t="shared" si="2"/>
        <v>0</v>
      </c>
      <c r="U26" s="497">
        <f t="shared" si="2"/>
        <v>0</v>
      </c>
      <c r="V26" s="497">
        <f t="shared" si="2"/>
        <v>0</v>
      </c>
      <c r="W26" s="497">
        <f t="shared" si="2"/>
        <v>0</v>
      </c>
      <c r="X26" s="497">
        <f t="shared" si="2"/>
        <v>0</v>
      </c>
      <c r="Y26" s="497">
        <f t="shared" si="2"/>
        <v>0</v>
      </c>
      <c r="Z26" s="497">
        <f t="shared" si="2"/>
        <v>0</v>
      </c>
      <c r="AA26" s="497">
        <f t="shared" si="2"/>
        <v>0</v>
      </c>
      <c r="AB26" s="497">
        <f t="shared" si="2"/>
        <v>0</v>
      </c>
      <c r="AC26" s="497">
        <f t="shared" si="2"/>
        <v>0</v>
      </c>
      <c r="AD26" s="497">
        <f t="shared" si="2"/>
        <v>0</v>
      </c>
      <c r="AE26" s="497">
        <f t="shared" si="2"/>
        <v>0</v>
      </c>
      <c r="AF26" s="497">
        <f t="shared" si="2"/>
        <v>0</v>
      </c>
      <c r="AG26" s="497">
        <f t="shared" si="2"/>
        <v>0</v>
      </c>
      <c r="AH26" s="497">
        <f t="shared" si="2"/>
        <v>0</v>
      </c>
      <c r="AI26" s="497">
        <f t="shared" si="2"/>
        <v>0</v>
      </c>
      <c r="AJ26" s="497">
        <f t="shared" si="2"/>
        <v>0</v>
      </c>
      <c r="AK26" s="497">
        <f t="shared" si="2"/>
        <v>0</v>
      </c>
      <c r="AL26" s="497">
        <f t="shared" si="2"/>
        <v>0</v>
      </c>
      <c r="AM26" s="497">
        <f t="shared" si="2"/>
        <v>0</v>
      </c>
      <c r="AN26" s="497">
        <f t="shared" si="2"/>
        <v>0</v>
      </c>
      <c r="AO26" s="497">
        <f t="shared" si="2"/>
        <v>0</v>
      </c>
      <c r="AP26" s="497">
        <f t="shared" si="2"/>
        <v>0</v>
      </c>
      <c r="AQ26" s="491">
        <f>SUM(D26:AP26)</f>
        <v>0</v>
      </c>
      <c r="AR26" s="499"/>
    </row>
    <row r="27" spans="2:44" s="279" customFormat="1" ht="30" customHeight="1">
      <c r="B27" s="281"/>
      <c r="C27" s="367" t="s">
        <v>16</v>
      </c>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9"/>
      <c r="AR27" s="400"/>
    </row>
    <row r="28" spans="2:44" s="2" customFormat="1" ht="16.5" customHeight="1">
      <c r="B28" s="7"/>
      <c r="C28" s="345" t="s">
        <v>109</v>
      </c>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393">
        <f aca="true" t="shared" si="3" ref="AQ28:AQ33">SUM(D28:AP28)</f>
        <v>0</v>
      </c>
      <c r="AR28" s="394"/>
    </row>
    <row r="29" spans="2:44" s="2" customFormat="1" ht="16.5" customHeight="1">
      <c r="B29" s="7"/>
      <c r="C29" s="345" t="s">
        <v>110</v>
      </c>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393">
        <f t="shared" si="3"/>
        <v>0</v>
      </c>
      <c r="AR29" s="394"/>
    </row>
    <row r="30" spans="2:44" s="2" customFormat="1" ht="16.5" customHeight="1">
      <c r="B30" s="671"/>
      <c r="C30" s="672" t="s">
        <v>361</v>
      </c>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393">
        <f t="shared" si="3"/>
        <v>0</v>
      </c>
      <c r="AR30" s="394"/>
    </row>
    <row r="31" spans="2:44" s="2" customFormat="1" ht="16.5" customHeight="1">
      <c r="B31" s="5"/>
      <c r="C31" s="345" t="s">
        <v>111</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393">
        <f t="shared" si="3"/>
        <v>0</v>
      </c>
      <c r="AR31" s="394"/>
    </row>
    <row r="32" spans="2:44" s="495" customFormat="1" ht="30" customHeight="1">
      <c r="B32" s="496"/>
      <c r="C32" s="489" t="s">
        <v>14</v>
      </c>
      <c r="D32" s="497">
        <f aca="true" t="shared" si="4" ref="D32:AP32">+D28+D29+D31</f>
        <v>0</v>
      </c>
      <c r="E32" s="497">
        <f t="shared" si="4"/>
        <v>0</v>
      </c>
      <c r="F32" s="497">
        <f t="shared" si="4"/>
        <v>0</v>
      </c>
      <c r="G32" s="497">
        <f t="shared" si="4"/>
        <v>0</v>
      </c>
      <c r="H32" s="497">
        <f t="shared" si="4"/>
        <v>0</v>
      </c>
      <c r="I32" s="497">
        <f t="shared" si="4"/>
        <v>0</v>
      </c>
      <c r="J32" s="497">
        <f t="shared" si="4"/>
        <v>0</v>
      </c>
      <c r="K32" s="497">
        <f t="shared" si="4"/>
        <v>0</v>
      </c>
      <c r="L32" s="497">
        <f t="shared" si="4"/>
        <v>0</v>
      </c>
      <c r="M32" s="497">
        <f t="shared" si="4"/>
        <v>0</v>
      </c>
      <c r="N32" s="497">
        <f t="shared" si="4"/>
        <v>0</v>
      </c>
      <c r="O32" s="497">
        <f t="shared" si="4"/>
        <v>0</v>
      </c>
      <c r="P32" s="497">
        <f t="shared" si="4"/>
        <v>0</v>
      </c>
      <c r="Q32" s="497">
        <f t="shared" si="4"/>
        <v>0</v>
      </c>
      <c r="R32" s="497">
        <f t="shared" si="4"/>
        <v>0</v>
      </c>
      <c r="S32" s="497">
        <f t="shared" si="4"/>
        <v>0</v>
      </c>
      <c r="T32" s="497">
        <f t="shared" si="4"/>
        <v>0</v>
      </c>
      <c r="U32" s="497">
        <f t="shared" si="4"/>
        <v>0</v>
      </c>
      <c r="V32" s="497">
        <f t="shared" si="4"/>
        <v>0</v>
      </c>
      <c r="W32" s="497">
        <f t="shared" si="4"/>
        <v>0</v>
      </c>
      <c r="X32" s="497">
        <f t="shared" si="4"/>
        <v>0</v>
      </c>
      <c r="Y32" s="497">
        <f t="shared" si="4"/>
        <v>0</v>
      </c>
      <c r="Z32" s="497">
        <f t="shared" si="4"/>
        <v>0</v>
      </c>
      <c r="AA32" s="497">
        <f t="shared" si="4"/>
        <v>0</v>
      </c>
      <c r="AB32" s="497">
        <f t="shared" si="4"/>
        <v>0</v>
      </c>
      <c r="AC32" s="497">
        <f t="shared" si="4"/>
        <v>0</v>
      </c>
      <c r="AD32" s="497">
        <f t="shared" si="4"/>
        <v>0</v>
      </c>
      <c r="AE32" s="497">
        <f t="shared" si="4"/>
        <v>0</v>
      </c>
      <c r="AF32" s="497">
        <f t="shared" si="4"/>
        <v>0</v>
      </c>
      <c r="AG32" s="497">
        <f t="shared" si="4"/>
        <v>0</v>
      </c>
      <c r="AH32" s="497">
        <f t="shared" si="4"/>
        <v>0</v>
      </c>
      <c r="AI32" s="497">
        <f t="shared" si="4"/>
        <v>0</v>
      </c>
      <c r="AJ32" s="497">
        <f t="shared" si="4"/>
        <v>0</v>
      </c>
      <c r="AK32" s="497">
        <f t="shared" si="4"/>
        <v>0</v>
      </c>
      <c r="AL32" s="497">
        <f t="shared" si="4"/>
        <v>0</v>
      </c>
      <c r="AM32" s="497">
        <f t="shared" si="4"/>
        <v>0</v>
      </c>
      <c r="AN32" s="497">
        <f t="shared" si="4"/>
        <v>0</v>
      </c>
      <c r="AO32" s="497">
        <f t="shared" si="4"/>
        <v>0</v>
      </c>
      <c r="AP32" s="497">
        <f t="shared" si="4"/>
        <v>0</v>
      </c>
      <c r="AQ32" s="491">
        <f t="shared" si="3"/>
        <v>0</v>
      </c>
      <c r="AR32" s="499"/>
    </row>
    <row r="33" spans="2:44" s="2" customFormat="1" ht="30" customHeight="1">
      <c r="B33" s="7"/>
      <c r="C33" s="366" t="s">
        <v>17</v>
      </c>
      <c r="D33" s="392">
        <f>+SUM(D32,D26)</f>
        <v>0</v>
      </c>
      <c r="E33" s="392">
        <f aca="true" t="shared" si="5" ref="E33:AP33">+SUM(E32,E26)</f>
        <v>0</v>
      </c>
      <c r="F33" s="392">
        <f t="shared" si="5"/>
        <v>0</v>
      </c>
      <c r="G33" s="392">
        <f t="shared" si="5"/>
        <v>0</v>
      </c>
      <c r="H33" s="392">
        <f t="shared" si="5"/>
        <v>0</v>
      </c>
      <c r="I33" s="392">
        <f t="shared" si="5"/>
        <v>0</v>
      </c>
      <c r="J33" s="392">
        <f t="shared" si="5"/>
        <v>0</v>
      </c>
      <c r="K33" s="392">
        <f t="shared" si="5"/>
        <v>0</v>
      </c>
      <c r="L33" s="392">
        <f t="shared" si="5"/>
        <v>0</v>
      </c>
      <c r="M33" s="392">
        <f t="shared" si="5"/>
        <v>0</v>
      </c>
      <c r="N33" s="392">
        <f t="shared" si="5"/>
        <v>0</v>
      </c>
      <c r="O33" s="392">
        <f t="shared" si="5"/>
        <v>0</v>
      </c>
      <c r="P33" s="392">
        <f t="shared" si="5"/>
        <v>0</v>
      </c>
      <c r="Q33" s="392">
        <f t="shared" si="5"/>
        <v>0</v>
      </c>
      <c r="R33" s="392">
        <f t="shared" si="5"/>
        <v>0</v>
      </c>
      <c r="S33" s="392">
        <f t="shared" si="5"/>
        <v>0</v>
      </c>
      <c r="T33" s="392">
        <f t="shared" si="5"/>
        <v>0</v>
      </c>
      <c r="U33" s="392">
        <f t="shared" si="5"/>
        <v>0</v>
      </c>
      <c r="V33" s="392">
        <f t="shared" si="5"/>
        <v>0</v>
      </c>
      <c r="W33" s="392">
        <f t="shared" si="5"/>
        <v>0</v>
      </c>
      <c r="X33" s="392">
        <f t="shared" si="5"/>
        <v>0</v>
      </c>
      <c r="Y33" s="392">
        <f t="shared" si="5"/>
        <v>0</v>
      </c>
      <c r="Z33" s="392">
        <f t="shared" si="5"/>
        <v>0</v>
      </c>
      <c r="AA33" s="392">
        <f t="shared" si="5"/>
        <v>0</v>
      </c>
      <c r="AB33" s="392">
        <f t="shared" si="5"/>
        <v>0</v>
      </c>
      <c r="AC33" s="392">
        <f t="shared" si="5"/>
        <v>0</v>
      </c>
      <c r="AD33" s="392">
        <f t="shared" si="5"/>
        <v>0</v>
      </c>
      <c r="AE33" s="392">
        <f t="shared" si="5"/>
        <v>0</v>
      </c>
      <c r="AF33" s="392">
        <f t="shared" si="5"/>
        <v>0</v>
      </c>
      <c r="AG33" s="392">
        <f t="shared" si="5"/>
        <v>0</v>
      </c>
      <c r="AH33" s="392">
        <f t="shared" si="5"/>
        <v>0</v>
      </c>
      <c r="AI33" s="392">
        <f t="shared" si="5"/>
        <v>0</v>
      </c>
      <c r="AJ33" s="392">
        <f t="shared" si="5"/>
        <v>0</v>
      </c>
      <c r="AK33" s="392">
        <f t="shared" si="5"/>
        <v>0</v>
      </c>
      <c r="AL33" s="392">
        <f t="shared" si="5"/>
        <v>0</v>
      </c>
      <c r="AM33" s="392">
        <f t="shared" si="5"/>
        <v>0</v>
      </c>
      <c r="AN33" s="392">
        <f t="shared" si="5"/>
        <v>0</v>
      </c>
      <c r="AO33" s="392">
        <f t="shared" si="5"/>
        <v>0</v>
      </c>
      <c r="AP33" s="392">
        <f t="shared" si="5"/>
        <v>0</v>
      </c>
      <c r="AQ33" s="393">
        <f t="shared" si="3"/>
        <v>0</v>
      </c>
      <c r="AR33" s="394"/>
    </row>
    <row r="34" spans="2:44" s="2" customFormat="1" ht="18" customHeight="1">
      <c r="B34" s="10"/>
      <c r="C34" s="366" t="s">
        <v>100</v>
      </c>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93"/>
      <c r="AR34" s="394"/>
    </row>
    <row r="35" spans="2:44" s="2" customFormat="1" ht="30" customHeight="1">
      <c r="B35" s="7"/>
      <c r="C35" s="372" t="s">
        <v>130</v>
      </c>
      <c r="D35" s="392">
        <f>+SUM(D33,D19,D13)</f>
        <v>0</v>
      </c>
      <c r="E35" s="392">
        <f aca="true" t="shared" si="6" ref="E35:AP35">+SUM(E33,E19,E13)</f>
        <v>0</v>
      </c>
      <c r="F35" s="392">
        <f t="shared" si="6"/>
        <v>0</v>
      </c>
      <c r="G35" s="392">
        <f t="shared" si="6"/>
        <v>0</v>
      </c>
      <c r="H35" s="392">
        <f t="shared" si="6"/>
        <v>0</v>
      </c>
      <c r="I35" s="392">
        <f t="shared" si="6"/>
        <v>0</v>
      </c>
      <c r="J35" s="392">
        <f t="shared" si="6"/>
        <v>0</v>
      </c>
      <c r="K35" s="392">
        <f t="shared" si="6"/>
        <v>0</v>
      </c>
      <c r="L35" s="392">
        <f t="shared" si="6"/>
        <v>0</v>
      </c>
      <c r="M35" s="392">
        <f t="shared" si="6"/>
        <v>0</v>
      </c>
      <c r="N35" s="392">
        <f t="shared" si="6"/>
        <v>0</v>
      </c>
      <c r="O35" s="392">
        <f t="shared" si="6"/>
        <v>0</v>
      </c>
      <c r="P35" s="392">
        <f t="shared" si="6"/>
        <v>0</v>
      </c>
      <c r="Q35" s="392">
        <f t="shared" si="6"/>
        <v>0</v>
      </c>
      <c r="R35" s="392">
        <f t="shared" si="6"/>
        <v>0</v>
      </c>
      <c r="S35" s="392">
        <f t="shared" si="6"/>
        <v>0</v>
      </c>
      <c r="T35" s="392">
        <f t="shared" si="6"/>
        <v>0</v>
      </c>
      <c r="U35" s="392">
        <f t="shared" si="6"/>
        <v>0</v>
      </c>
      <c r="V35" s="392">
        <f t="shared" si="6"/>
        <v>0</v>
      </c>
      <c r="W35" s="392">
        <f t="shared" si="6"/>
        <v>0</v>
      </c>
      <c r="X35" s="392">
        <f t="shared" si="6"/>
        <v>0</v>
      </c>
      <c r="Y35" s="392">
        <f t="shared" si="6"/>
        <v>0</v>
      </c>
      <c r="Z35" s="392">
        <f t="shared" si="6"/>
        <v>0</v>
      </c>
      <c r="AA35" s="392">
        <f t="shared" si="6"/>
        <v>0</v>
      </c>
      <c r="AB35" s="392">
        <f t="shared" si="6"/>
        <v>0</v>
      </c>
      <c r="AC35" s="392">
        <f t="shared" si="6"/>
        <v>0</v>
      </c>
      <c r="AD35" s="392">
        <f t="shared" si="6"/>
        <v>0</v>
      </c>
      <c r="AE35" s="392">
        <f t="shared" si="6"/>
        <v>0</v>
      </c>
      <c r="AF35" s="392">
        <f t="shared" si="6"/>
        <v>0</v>
      </c>
      <c r="AG35" s="392">
        <f t="shared" si="6"/>
        <v>0</v>
      </c>
      <c r="AH35" s="392">
        <f t="shared" si="6"/>
        <v>0</v>
      </c>
      <c r="AI35" s="392">
        <f t="shared" si="6"/>
        <v>0</v>
      </c>
      <c r="AJ35" s="392">
        <f t="shared" si="6"/>
        <v>0</v>
      </c>
      <c r="AK35" s="392">
        <f t="shared" si="6"/>
        <v>0</v>
      </c>
      <c r="AL35" s="392">
        <f t="shared" si="6"/>
        <v>0</v>
      </c>
      <c r="AM35" s="392">
        <f t="shared" si="6"/>
        <v>0</v>
      </c>
      <c r="AN35" s="392">
        <f t="shared" si="6"/>
        <v>0</v>
      </c>
      <c r="AO35" s="392">
        <f t="shared" si="6"/>
        <v>0</v>
      </c>
      <c r="AP35" s="392">
        <f t="shared" si="6"/>
        <v>0</v>
      </c>
      <c r="AQ35" s="393">
        <f>+SUM(AQ33,AQ34,AQ19,AQ13)</f>
        <v>0</v>
      </c>
      <c r="AR35" s="394"/>
    </row>
    <row r="36" spans="2:44" s="279" customFormat="1" ht="30" customHeight="1">
      <c r="B36" s="285"/>
      <c r="C36" s="367" t="s">
        <v>27</v>
      </c>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9"/>
      <c r="AR36" s="400"/>
    </row>
    <row r="37" spans="2:44" s="2" customFormat="1" ht="18" customHeight="1">
      <c r="B37" s="10"/>
      <c r="C37" s="366" t="s">
        <v>314</v>
      </c>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393">
        <f>SUM(D37:AP37)</f>
        <v>0</v>
      </c>
      <c r="AR37" s="394"/>
    </row>
    <row r="38" spans="2:44" s="2" customFormat="1" ht="18" customHeight="1">
      <c r="B38" s="11"/>
      <c r="C38" s="373" t="s">
        <v>315</v>
      </c>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393">
        <f>SUM(D38:AP38)</f>
        <v>0</v>
      </c>
      <c r="AR38" s="413"/>
    </row>
    <row r="39" spans="2:44" s="2" customFormat="1" ht="66.75" customHeight="1">
      <c r="B39" s="427"/>
      <c r="C39" s="734" t="s">
        <v>316</v>
      </c>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428"/>
    </row>
    <row r="40" spans="2:44" s="2" customFormat="1" ht="18" customHeight="1">
      <c r="B40" s="8"/>
      <c r="C40" s="366"/>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
      <c r="AQ40" s="1"/>
      <c r="AR40" s="1"/>
    </row>
    <row r="41" spans="2:44" s="2" customFormat="1" ht="18" customHeight="1">
      <c r="B41" s="8"/>
      <c r="C41" s="366"/>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
      <c r="AQ41" s="1"/>
      <c r="AR41" s="1"/>
    </row>
    <row r="42" spans="2:44" s="2" customFormat="1" ht="18" customHeight="1">
      <c r="B42" s="8"/>
      <c r="C42" s="366"/>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
      <c r="AQ42" s="1"/>
      <c r="AR42" s="1"/>
    </row>
    <row r="43" spans="2:44" s="2" customFormat="1" ht="18" customHeight="1">
      <c r="B43" s="8"/>
      <c r="C43" s="366"/>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
      <c r="AQ43" s="1"/>
      <c r="AR43" s="1"/>
    </row>
    <row r="44" spans="2:42" s="2" customFormat="1" ht="18" customHeight="1">
      <c r="B44" s="27" t="s">
        <v>286</v>
      </c>
      <c r="C44" s="366"/>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2:42" s="2" customFormat="1" ht="18" customHeight="1">
      <c r="B45" s="13"/>
      <c r="C45" s="366"/>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2:42" s="2" customFormat="1" ht="18" customHeight="1">
      <c r="B46" s="8"/>
      <c r="C46" s="366"/>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2:42" s="1" customFormat="1" ht="18" customHeight="1">
      <c r="B47" s="14"/>
      <c r="C47" s="366"/>
      <c r="E47" s="474" t="s">
        <v>323</v>
      </c>
      <c r="F47" s="475">
        <f>MAX(D52:AS84)</f>
        <v>0</v>
      </c>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row>
    <row r="48" spans="2:42" s="1" customFormat="1" ht="19.5" customHeight="1">
      <c r="B48" s="447" t="s">
        <v>318</v>
      </c>
      <c r="C48" s="451"/>
      <c r="D48" s="449"/>
      <c r="E48" s="476" t="s">
        <v>324</v>
      </c>
      <c r="F48" s="477">
        <f>MIN(D52:AS84)</f>
        <v>0</v>
      </c>
      <c r="G48" s="450"/>
      <c r="H48" s="450"/>
      <c r="I48" s="450"/>
      <c r="J48" s="450"/>
      <c r="K48" s="450"/>
      <c r="L48" s="450"/>
      <c r="M48" s="450"/>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row>
    <row r="49" spans="2:42" s="1" customFormat="1" ht="18" customHeight="1">
      <c r="B49" s="14"/>
      <c r="C49" s="366"/>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2:42" s="1" customFormat="1" ht="18" customHeight="1">
      <c r="B50" s="14"/>
      <c r="C50" s="366"/>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2:45" s="2" customFormat="1" ht="27.75" customHeight="1">
      <c r="B51" s="452"/>
      <c r="C51" s="511" t="s">
        <v>7</v>
      </c>
      <c r="D51" s="468" t="str">
        <f>+D7</f>
        <v>ARS</v>
      </c>
      <c r="E51" s="468" t="str">
        <f aca="true" t="shared" si="7" ref="E51:AQ51">+E7</f>
        <v>AUD</v>
      </c>
      <c r="F51" s="468" t="str">
        <f t="shared" si="7"/>
        <v>BGN</v>
      </c>
      <c r="G51" s="468" t="str">
        <f t="shared" si="7"/>
        <v>BHD</v>
      </c>
      <c r="H51" s="468" t="str">
        <f t="shared" si="7"/>
        <v>BRL</v>
      </c>
      <c r="I51" s="468" t="str">
        <f t="shared" si="7"/>
        <v>CAD</v>
      </c>
      <c r="J51" s="468" t="str">
        <f t="shared" si="7"/>
        <v>CHF</v>
      </c>
      <c r="K51" s="468" t="str">
        <f t="shared" si="7"/>
        <v>CLP</v>
      </c>
      <c r="L51" s="468" t="str">
        <f t="shared" si="7"/>
        <v>CNY</v>
      </c>
      <c r="M51" s="468" t="str">
        <f t="shared" si="7"/>
        <v>COP</v>
      </c>
      <c r="N51" s="468" t="str">
        <f t="shared" si="7"/>
        <v>CZK</v>
      </c>
      <c r="O51" s="468" t="str">
        <f t="shared" si="7"/>
        <v>DKK</v>
      </c>
      <c r="P51" s="468" t="str">
        <f t="shared" si="7"/>
        <v>EUR</v>
      </c>
      <c r="Q51" s="468" t="str">
        <f t="shared" si="7"/>
        <v>GBP</v>
      </c>
      <c r="R51" s="468" t="str">
        <f t="shared" si="7"/>
        <v>HKD</v>
      </c>
      <c r="S51" s="468" t="str">
        <f t="shared" si="7"/>
        <v>HUF</v>
      </c>
      <c r="T51" s="468" t="str">
        <f t="shared" si="7"/>
        <v>IDR</v>
      </c>
      <c r="U51" s="468" t="str">
        <f t="shared" si="7"/>
        <v>ILS</v>
      </c>
      <c r="V51" s="468" t="str">
        <f t="shared" si="7"/>
        <v>INR</v>
      </c>
      <c r="W51" s="468" t="str">
        <f t="shared" si="7"/>
        <v>JPY</v>
      </c>
      <c r="X51" s="468" t="str">
        <f t="shared" si="7"/>
        <v>KRW</v>
      </c>
      <c r="Y51" s="468" t="str">
        <f t="shared" si="7"/>
        <v>MXN</v>
      </c>
      <c r="Z51" s="468" t="str">
        <f t="shared" si="7"/>
        <v>MYR</v>
      </c>
      <c r="AA51" s="468" t="str">
        <f t="shared" si="7"/>
        <v>NOK</v>
      </c>
      <c r="AB51" s="468" t="str">
        <f t="shared" si="7"/>
        <v>NZD</v>
      </c>
      <c r="AC51" s="468" t="str">
        <f t="shared" si="7"/>
        <v>PEN</v>
      </c>
      <c r="AD51" s="468" t="str">
        <f t="shared" si="7"/>
        <v>PHP</v>
      </c>
      <c r="AE51" s="468" t="str">
        <f t="shared" si="7"/>
        <v>PLN</v>
      </c>
      <c r="AF51" s="468" t="str">
        <f t="shared" si="7"/>
        <v>RON</v>
      </c>
      <c r="AG51" s="468" t="str">
        <f t="shared" si="7"/>
        <v>RUB</v>
      </c>
      <c r="AH51" s="468" t="str">
        <f t="shared" si="7"/>
        <v>SAR</v>
      </c>
      <c r="AI51" s="468" t="str">
        <f t="shared" si="7"/>
        <v>SEK</v>
      </c>
      <c r="AJ51" s="468" t="str">
        <f t="shared" si="7"/>
        <v>SGD</v>
      </c>
      <c r="AK51" s="468" t="str">
        <f t="shared" si="7"/>
        <v>THB</v>
      </c>
      <c r="AL51" s="468" t="str">
        <f t="shared" si="7"/>
        <v>TRY</v>
      </c>
      <c r="AM51" s="468" t="str">
        <f t="shared" si="7"/>
        <v>TWD</v>
      </c>
      <c r="AN51" s="468" t="str">
        <f t="shared" si="7"/>
        <v>USD</v>
      </c>
      <c r="AO51" s="468" t="str">
        <f t="shared" si="7"/>
        <v>ZAR</v>
      </c>
      <c r="AP51" s="468" t="str">
        <f t="shared" si="7"/>
        <v>Other ²</v>
      </c>
      <c r="AQ51" s="468" t="str">
        <f t="shared" si="7"/>
        <v>TOT</v>
      </c>
      <c r="AS51" s="468" t="str">
        <f>+AQ7</f>
        <v>TOT</v>
      </c>
    </row>
    <row r="52" spans="2:45" s="2" customFormat="1" ht="18" customHeight="1">
      <c r="B52" s="460"/>
      <c r="C52" s="501" t="s">
        <v>160</v>
      </c>
      <c r="D52" s="512"/>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5"/>
      <c r="AD52" s="505"/>
      <c r="AE52" s="505"/>
      <c r="AF52" s="505"/>
      <c r="AG52" s="505"/>
      <c r="AH52" s="505"/>
      <c r="AI52" s="505"/>
      <c r="AJ52" s="505"/>
      <c r="AK52" s="505"/>
      <c r="AL52" s="505"/>
      <c r="AM52" s="505"/>
      <c r="AN52" s="505"/>
      <c r="AO52" s="505"/>
      <c r="AP52" s="506"/>
      <c r="AQ52" s="506"/>
      <c r="AR52" s="1"/>
      <c r="AS52" s="512"/>
    </row>
    <row r="53" spans="2:45" s="2" customFormat="1" ht="18" customHeight="1">
      <c r="B53" s="455"/>
      <c r="C53" s="456" t="s">
        <v>109</v>
      </c>
      <c r="D53" s="513"/>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8"/>
      <c r="AQ53" s="508"/>
      <c r="AR53" s="1"/>
      <c r="AS53" s="472">
        <f>AQ9-SUM(D9:AP9)</f>
        <v>0</v>
      </c>
    </row>
    <row r="54" spans="2:45" s="2" customFormat="1" ht="18" customHeight="1">
      <c r="B54" s="457"/>
      <c r="C54" s="456" t="s">
        <v>110</v>
      </c>
      <c r="D54" s="513"/>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8"/>
      <c r="AQ54" s="508"/>
      <c r="AR54" s="1"/>
      <c r="AS54" s="472">
        <f>AQ10-SUM(D10:AP10)</f>
        <v>0</v>
      </c>
    </row>
    <row r="55" spans="2:45" s="2" customFormat="1" ht="18" customHeight="1">
      <c r="B55" s="457"/>
      <c r="C55" s="456" t="s">
        <v>361</v>
      </c>
      <c r="D55" s="466">
        <f>+IF(OR(SUM(D11)&gt;0),IF(OR(D10=0,D10=""),111,IF((D10&lt;D11),111,0)),0)</f>
        <v>0</v>
      </c>
      <c r="E55" s="674">
        <f aca="true" t="shared" si="8" ref="E55:AQ55">+IF(OR(SUM(E11)&gt;0),IF(OR(E10=0,E10=""),111,IF((E10&lt;E11),111,0)),0)</f>
        <v>0</v>
      </c>
      <c r="F55" s="674">
        <f t="shared" si="8"/>
        <v>0</v>
      </c>
      <c r="G55" s="674">
        <f t="shared" si="8"/>
        <v>0</v>
      </c>
      <c r="H55" s="674">
        <f t="shared" si="8"/>
        <v>0</v>
      </c>
      <c r="I55" s="674">
        <f t="shared" si="8"/>
        <v>0</v>
      </c>
      <c r="J55" s="674">
        <f t="shared" si="8"/>
        <v>0</v>
      </c>
      <c r="K55" s="674">
        <f t="shared" si="8"/>
        <v>0</v>
      </c>
      <c r="L55" s="674">
        <f t="shared" si="8"/>
        <v>0</v>
      </c>
      <c r="M55" s="674">
        <f t="shared" si="8"/>
        <v>0</v>
      </c>
      <c r="N55" s="674">
        <f t="shared" si="8"/>
        <v>0</v>
      </c>
      <c r="O55" s="674">
        <f t="shared" si="8"/>
        <v>0</v>
      </c>
      <c r="P55" s="674">
        <f t="shared" si="8"/>
        <v>0</v>
      </c>
      <c r="Q55" s="674">
        <f t="shared" si="8"/>
        <v>0</v>
      </c>
      <c r="R55" s="674">
        <f t="shared" si="8"/>
        <v>0</v>
      </c>
      <c r="S55" s="674">
        <f t="shared" si="8"/>
        <v>0</v>
      </c>
      <c r="T55" s="674">
        <f t="shared" si="8"/>
        <v>0</v>
      </c>
      <c r="U55" s="674">
        <f t="shared" si="8"/>
        <v>0</v>
      </c>
      <c r="V55" s="674">
        <f t="shared" si="8"/>
        <v>0</v>
      </c>
      <c r="W55" s="674">
        <f t="shared" si="8"/>
        <v>0</v>
      </c>
      <c r="X55" s="674">
        <f t="shared" si="8"/>
        <v>0</v>
      </c>
      <c r="Y55" s="674">
        <f t="shared" si="8"/>
        <v>0</v>
      </c>
      <c r="Z55" s="674">
        <f t="shared" si="8"/>
        <v>0</v>
      </c>
      <c r="AA55" s="674">
        <f t="shared" si="8"/>
        <v>0</v>
      </c>
      <c r="AB55" s="674">
        <f t="shared" si="8"/>
        <v>0</v>
      </c>
      <c r="AC55" s="674">
        <f t="shared" si="8"/>
        <v>0</v>
      </c>
      <c r="AD55" s="674">
        <f t="shared" si="8"/>
        <v>0</v>
      </c>
      <c r="AE55" s="674">
        <f t="shared" si="8"/>
        <v>0</v>
      </c>
      <c r="AF55" s="674">
        <f t="shared" si="8"/>
        <v>0</v>
      </c>
      <c r="AG55" s="674">
        <f t="shared" si="8"/>
        <v>0</v>
      </c>
      <c r="AH55" s="674">
        <f t="shared" si="8"/>
        <v>0</v>
      </c>
      <c r="AI55" s="674">
        <f t="shared" si="8"/>
        <v>0</v>
      </c>
      <c r="AJ55" s="674">
        <f t="shared" si="8"/>
        <v>0</v>
      </c>
      <c r="AK55" s="674">
        <f t="shared" si="8"/>
        <v>0</v>
      </c>
      <c r="AL55" s="674">
        <f t="shared" si="8"/>
        <v>0</v>
      </c>
      <c r="AM55" s="674">
        <f t="shared" si="8"/>
        <v>0</v>
      </c>
      <c r="AN55" s="674">
        <f t="shared" si="8"/>
        <v>0</v>
      </c>
      <c r="AO55" s="674">
        <f t="shared" si="8"/>
        <v>0</v>
      </c>
      <c r="AP55" s="673">
        <f t="shared" si="8"/>
        <v>0</v>
      </c>
      <c r="AQ55" s="673">
        <f t="shared" si="8"/>
        <v>0</v>
      </c>
      <c r="AR55" s="675"/>
      <c r="AS55" s="472">
        <f>AQ11-SUM(D11:AP11)</f>
        <v>0</v>
      </c>
    </row>
    <row r="56" spans="2:45" s="2" customFormat="1" ht="18" customHeight="1">
      <c r="B56" s="457"/>
      <c r="C56" s="456" t="s">
        <v>111</v>
      </c>
      <c r="D56" s="513"/>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c r="AN56" s="507"/>
      <c r="AO56" s="507"/>
      <c r="AP56" s="508"/>
      <c r="AQ56" s="508"/>
      <c r="AR56" s="1"/>
      <c r="AS56" s="472">
        <f>AQ12-SUM(D12:AP12)</f>
        <v>0</v>
      </c>
    </row>
    <row r="57" spans="2:46" s="2" customFormat="1" ht="18" customHeight="1">
      <c r="B57" s="455"/>
      <c r="C57" s="448" t="s">
        <v>14</v>
      </c>
      <c r="D57" s="466">
        <f>+D13-D9-D10-D12</f>
        <v>0</v>
      </c>
      <c r="E57" s="472">
        <f aca="true" t="shared" si="9" ref="E57:AQ57">+E13-E9-E10-E12</f>
        <v>0</v>
      </c>
      <c r="F57" s="472">
        <f t="shared" si="9"/>
        <v>0</v>
      </c>
      <c r="G57" s="472">
        <f t="shared" si="9"/>
        <v>0</v>
      </c>
      <c r="H57" s="472">
        <f t="shared" si="9"/>
        <v>0</v>
      </c>
      <c r="I57" s="472">
        <f t="shared" si="9"/>
        <v>0</v>
      </c>
      <c r="J57" s="472">
        <f t="shared" si="9"/>
        <v>0</v>
      </c>
      <c r="K57" s="472">
        <f t="shared" si="9"/>
        <v>0</v>
      </c>
      <c r="L57" s="472">
        <f t="shared" si="9"/>
        <v>0</v>
      </c>
      <c r="M57" s="472">
        <f t="shared" si="9"/>
        <v>0</v>
      </c>
      <c r="N57" s="472">
        <f t="shared" si="9"/>
        <v>0</v>
      </c>
      <c r="O57" s="472">
        <f t="shared" si="9"/>
        <v>0</v>
      </c>
      <c r="P57" s="472">
        <f t="shared" si="9"/>
        <v>0</v>
      </c>
      <c r="Q57" s="472">
        <f t="shared" si="9"/>
        <v>0</v>
      </c>
      <c r="R57" s="472">
        <f t="shared" si="9"/>
        <v>0</v>
      </c>
      <c r="S57" s="472">
        <f t="shared" si="9"/>
        <v>0</v>
      </c>
      <c r="T57" s="472">
        <f t="shared" si="9"/>
        <v>0</v>
      </c>
      <c r="U57" s="472">
        <f t="shared" si="9"/>
        <v>0</v>
      </c>
      <c r="V57" s="472">
        <f t="shared" si="9"/>
        <v>0</v>
      </c>
      <c r="W57" s="472">
        <f t="shared" si="9"/>
        <v>0</v>
      </c>
      <c r="X57" s="472">
        <f t="shared" si="9"/>
        <v>0</v>
      </c>
      <c r="Y57" s="472">
        <f t="shared" si="9"/>
        <v>0</v>
      </c>
      <c r="Z57" s="472">
        <f t="shared" si="9"/>
        <v>0</v>
      </c>
      <c r="AA57" s="472">
        <f t="shared" si="9"/>
        <v>0</v>
      </c>
      <c r="AB57" s="472">
        <f t="shared" si="9"/>
        <v>0</v>
      </c>
      <c r="AC57" s="472">
        <f t="shared" si="9"/>
        <v>0</v>
      </c>
      <c r="AD57" s="472">
        <f t="shared" si="9"/>
        <v>0</v>
      </c>
      <c r="AE57" s="472">
        <f t="shared" si="9"/>
        <v>0</v>
      </c>
      <c r="AF57" s="472">
        <f t="shared" si="9"/>
        <v>0</v>
      </c>
      <c r="AG57" s="472">
        <f t="shared" si="9"/>
        <v>0</v>
      </c>
      <c r="AH57" s="472">
        <f t="shared" si="9"/>
        <v>0</v>
      </c>
      <c r="AI57" s="472">
        <f t="shared" si="9"/>
        <v>0</v>
      </c>
      <c r="AJ57" s="472">
        <f t="shared" si="9"/>
        <v>0</v>
      </c>
      <c r="AK57" s="472">
        <f t="shared" si="9"/>
        <v>0</v>
      </c>
      <c r="AL57" s="472">
        <f t="shared" si="9"/>
        <v>0</v>
      </c>
      <c r="AM57" s="472">
        <f t="shared" si="9"/>
        <v>0</v>
      </c>
      <c r="AN57" s="472">
        <f t="shared" si="9"/>
        <v>0</v>
      </c>
      <c r="AO57" s="472">
        <f t="shared" si="9"/>
        <v>0</v>
      </c>
      <c r="AP57" s="472">
        <f t="shared" si="9"/>
        <v>0</v>
      </c>
      <c r="AQ57" s="472">
        <f t="shared" si="9"/>
        <v>0</v>
      </c>
      <c r="AS57" s="472">
        <f>AQ13-SUM(D13:AP13)</f>
        <v>0</v>
      </c>
      <c r="AT57" s="6"/>
    </row>
    <row r="58" spans="2:45" s="2" customFormat="1" ht="18" customHeight="1">
      <c r="B58" s="460"/>
      <c r="C58" s="462" t="s">
        <v>29</v>
      </c>
      <c r="D58" s="513"/>
      <c r="E58" s="507"/>
      <c r="F58" s="507"/>
      <c r="G58" s="507"/>
      <c r="H58" s="507"/>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7"/>
      <c r="AP58" s="508"/>
      <c r="AQ58" s="508"/>
      <c r="AR58" s="1"/>
      <c r="AS58" s="513"/>
    </row>
    <row r="59" spans="2:45" s="2" customFormat="1" ht="18" customHeight="1">
      <c r="B59" s="455"/>
      <c r="C59" s="456" t="s">
        <v>109</v>
      </c>
      <c r="D59" s="513"/>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8"/>
      <c r="AQ59" s="508"/>
      <c r="AR59" s="1"/>
      <c r="AS59" s="472">
        <f>AQ15-SUM(D15:AP15)</f>
        <v>0</v>
      </c>
    </row>
    <row r="60" spans="2:45" s="2" customFormat="1" ht="18" customHeight="1">
      <c r="B60" s="457"/>
      <c r="C60" s="456" t="s">
        <v>110</v>
      </c>
      <c r="D60" s="513"/>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8"/>
      <c r="AQ60" s="508"/>
      <c r="AR60" s="1"/>
      <c r="AS60" s="472">
        <f>AQ16-SUM(D16:AP16)</f>
        <v>0</v>
      </c>
    </row>
    <row r="61" spans="2:45" s="2" customFormat="1" ht="18" customHeight="1">
      <c r="B61" s="457"/>
      <c r="C61" s="456" t="s">
        <v>361</v>
      </c>
      <c r="D61" s="466">
        <f>+IF(OR(SUM(D17)&gt;0),IF(OR(D16=0,D16=""),111,IF((D16&lt;D17),111,0)),0)</f>
        <v>0</v>
      </c>
      <c r="E61" s="674">
        <f aca="true" t="shared" si="10" ref="E61:AQ61">+IF(OR(SUM(E17)&gt;0),IF(OR(E16=0,E16=""),111,IF((E16&lt;E17),111,0)),0)</f>
        <v>0</v>
      </c>
      <c r="F61" s="674">
        <f t="shared" si="10"/>
        <v>0</v>
      </c>
      <c r="G61" s="674">
        <f t="shared" si="10"/>
        <v>0</v>
      </c>
      <c r="H61" s="674">
        <f t="shared" si="10"/>
        <v>0</v>
      </c>
      <c r="I61" s="674">
        <f t="shared" si="10"/>
        <v>0</v>
      </c>
      <c r="J61" s="674">
        <f t="shared" si="10"/>
        <v>0</v>
      </c>
      <c r="K61" s="674">
        <f t="shared" si="10"/>
        <v>0</v>
      </c>
      <c r="L61" s="674">
        <f t="shared" si="10"/>
        <v>0</v>
      </c>
      <c r="M61" s="674">
        <f t="shared" si="10"/>
        <v>0</v>
      </c>
      <c r="N61" s="674">
        <f t="shared" si="10"/>
        <v>0</v>
      </c>
      <c r="O61" s="674">
        <f t="shared" si="10"/>
        <v>0</v>
      </c>
      <c r="P61" s="674">
        <f t="shared" si="10"/>
        <v>0</v>
      </c>
      <c r="Q61" s="674">
        <f t="shared" si="10"/>
        <v>0</v>
      </c>
      <c r="R61" s="674">
        <f t="shared" si="10"/>
        <v>0</v>
      </c>
      <c r="S61" s="674">
        <f t="shared" si="10"/>
        <v>0</v>
      </c>
      <c r="T61" s="674">
        <f t="shared" si="10"/>
        <v>0</v>
      </c>
      <c r="U61" s="674">
        <f t="shared" si="10"/>
        <v>0</v>
      </c>
      <c r="V61" s="674">
        <f t="shared" si="10"/>
        <v>0</v>
      </c>
      <c r="W61" s="674">
        <f t="shared" si="10"/>
        <v>0</v>
      </c>
      <c r="X61" s="674">
        <f t="shared" si="10"/>
        <v>0</v>
      </c>
      <c r="Y61" s="674">
        <f t="shared" si="10"/>
        <v>0</v>
      </c>
      <c r="Z61" s="674">
        <f t="shared" si="10"/>
        <v>0</v>
      </c>
      <c r="AA61" s="674">
        <f t="shared" si="10"/>
        <v>0</v>
      </c>
      <c r="AB61" s="674">
        <f t="shared" si="10"/>
        <v>0</v>
      </c>
      <c r="AC61" s="674">
        <f t="shared" si="10"/>
        <v>0</v>
      </c>
      <c r="AD61" s="674">
        <f t="shared" si="10"/>
        <v>0</v>
      </c>
      <c r="AE61" s="674">
        <f t="shared" si="10"/>
        <v>0</v>
      </c>
      <c r="AF61" s="674">
        <f t="shared" si="10"/>
        <v>0</v>
      </c>
      <c r="AG61" s="674">
        <f t="shared" si="10"/>
        <v>0</v>
      </c>
      <c r="AH61" s="674">
        <f t="shared" si="10"/>
        <v>0</v>
      </c>
      <c r="AI61" s="674">
        <f t="shared" si="10"/>
        <v>0</v>
      </c>
      <c r="AJ61" s="674">
        <f t="shared" si="10"/>
        <v>0</v>
      </c>
      <c r="AK61" s="674">
        <f t="shared" si="10"/>
        <v>0</v>
      </c>
      <c r="AL61" s="674">
        <f t="shared" si="10"/>
        <v>0</v>
      </c>
      <c r="AM61" s="674">
        <f t="shared" si="10"/>
        <v>0</v>
      </c>
      <c r="AN61" s="674">
        <f t="shared" si="10"/>
        <v>0</v>
      </c>
      <c r="AO61" s="674">
        <f t="shared" si="10"/>
        <v>0</v>
      </c>
      <c r="AP61" s="673">
        <f t="shared" si="10"/>
        <v>0</v>
      </c>
      <c r="AQ61" s="673">
        <f t="shared" si="10"/>
        <v>0</v>
      </c>
      <c r="AR61" s="675"/>
      <c r="AS61" s="472">
        <f>AQ17-SUM(D17:AP17)</f>
        <v>0</v>
      </c>
    </row>
    <row r="62" spans="2:45" s="2" customFormat="1" ht="18" customHeight="1">
      <c r="B62" s="457"/>
      <c r="C62" s="456" t="s">
        <v>111</v>
      </c>
      <c r="D62" s="513"/>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07"/>
      <c r="AD62" s="507"/>
      <c r="AE62" s="507"/>
      <c r="AF62" s="507"/>
      <c r="AG62" s="507"/>
      <c r="AH62" s="507"/>
      <c r="AI62" s="507"/>
      <c r="AJ62" s="507"/>
      <c r="AK62" s="507"/>
      <c r="AL62" s="507"/>
      <c r="AM62" s="507"/>
      <c r="AN62" s="507"/>
      <c r="AO62" s="507"/>
      <c r="AP62" s="508"/>
      <c r="AQ62" s="508"/>
      <c r="AR62" s="1"/>
      <c r="AS62" s="472">
        <f>AQ18-SUM(D18:AP18)</f>
        <v>0</v>
      </c>
    </row>
    <row r="63" spans="2:46" s="2" customFormat="1" ht="18" customHeight="1">
      <c r="B63" s="455"/>
      <c r="C63" s="448" t="s">
        <v>14</v>
      </c>
      <c r="D63" s="466">
        <f>+D19-D15-D16-D18</f>
        <v>0</v>
      </c>
      <c r="E63" s="472">
        <f aca="true" t="shared" si="11" ref="E63:AQ63">+E19-E15-E16-E18</f>
        <v>0</v>
      </c>
      <c r="F63" s="472">
        <f t="shared" si="11"/>
        <v>0</v>
      </c>
      <c r="G63" s="472">
        <f t="shared" si="11"/>
        <v>0</v>
      </c>
      <c r="H63" s="472">
        <f t="shared" si="11"/>
        <v>0</v>
      </c>
      <c r="I63" s="472">
        <f t="shared" si="11"/>
        <v>0</v>
      </c>
      <c r="J63" s="472">
        <f t="shared" si="11"/>
        <v>0</v>
      </c>
      <c r="K63" s="472">
        <f t="shared" si="11"/>
        <v>0</v>
      </c>
      <c r="L63" s="472">
        <f t="shared" si="11"/>
        <v>0</v>
      </c>
      <c r="M63" s="472">
        <f t="shared" si="11"/>
        <v>0</v>
      </c>
      <c r="N63" s="472">
        <f t="shared" si="11"/>
        <v>0</v>
      </c>
      <c r="O63" s="472">
        <f t="shared" si="11"/>
        <v>0</v>
      </c>
      <c r="P63" s="472">
        <f t="shared" si="11"/>
        <v>0</v>
      </c>
      <c r="Q63" s="472">
        <f t="shared" si="11"/>
        <v>0</v>
      </c>
      <c r="R63" s="472">
        <f t="shared" si="11"/>
        <v>0</v>
      </c>
      <c r="S63" s="472">
        <f t="shared" si="11"/>
        <v>0</v>
      </c>
      <c r="T63" s="472">
        <f t="shared" si="11"/>
        <v>0</v>
      </c>
      <c r="U63" s="472">
        <f t="shared" si="11"/>
        <v>0</v>
      </c>
      <c r="V63" s="472">
        <f t="shared" si="11"/>
        <v>0</v>
      </c>
      <c r="W63" s="472">
        <f t="shared" si="11"/>
        <v>0</v>
      </c>
      <c r="X63" s="472">
        <f t="shared" si="11"/>
        <v>0</v>
      </c>
      <c r="Y63" s="472">
        <f t="shared" si="11"/>
        <v>0</v>
      </c>
      <c r="Z63" s="472">
        <f t="shared" si="11"/>
        <v>0</v>
      </c>
      <c r="AA63" s="472">
        <f t="shared" si="11"/>
        <v>0</v>
      </c>
      <c r="AB63" s="472">
        <f t="shared" si="11"/>
        <v>0</v>
      </c>
      <c r="AC63" s="472">
        <f t="shared" si="11"/>
        <v>0</v>
      </c>
      <c r="AD63" s="472">
        <f t="shared" si="11"/>
        <v>0</v>
      </c>
      <c r="AE63" s="472">
        <f t="shared" si="11"/>
        <v>0</v>
      </c>
      <c r="AF63" s="472">
        <f t="shared" si="11"/>
        <v>0</v>
      </c>
      <c r="AG63" s="472">
        <f t="shared" si="11"/>
        <v>0</v>
      </c>
      <c r="AH63" s="472">
        <f t="shared" si="11"/>
        <v>0</v>
      </c>
      <c r="AI63" s="472">
        <f t="shared" si="11"/>
        <v>0</v>
      </c>
      <c r="AJ63" s="472">
        <f t="shared" si="11"/>
        <v>0</v>
      </c>
      <c r="AK63" s="472">
        <f t="shared" si="11"/>
        <v>0</v>
      </c>
      <c r="AL63" s="472">
        <f t="shared" si="11"/>
        <v>0</v>
      </c>
      <c r="AM63" s="472">
        <f t="shared" si="11"/>
        <v>0</v>
      </c>
      <c r="AN63" s="472">
        <f t="shared" si="11"/>
        <v>0</v>
      </c>
      <c r="AO63" s="472">
        <f t="shared" si="11"/>
        <v>0</v>
      </c>
      <c r="AP63" s="472">
        <f t="shared" si="11"/>
        <v>0</v>
      </c>
      <c r="AQ63" s="472">
        <f t="shared" si="11"/>
        <v>0</v>
      </c>
      <c r="AS63" s="472">
        <f>AQ19-SUM(D19:AP19)</f>
        <v>0</v>
      </c>
      <c r="AT63" s="6"/>
    </row>
    <row r="64" spans="2:45" s="2" customFormat="1" ht="18" customHeight="1">
      <c r="B64" s="463"/>
      <c r="C64" s="458" t="s">
        <v>21</v>
      </c>
      <c r="D64" s="513"/>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8"/>
      <c r="AQ64" s="508"/>
      <c r="AR64" s="1"/>
      <c r="AS64" s="513"/>
    </row>
    <row r="65" spans="2:45" s="2" customFormat="1" ht="18" customHeight="1">
      <c r="B65" s="463"/>
      <c r="C65" s="458" t="s">
        <v>15</v>
      </c>
      <c r="D65" s="513"/>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8"/>
      <c r="AQ65" s="508"/>
      <c r="AR65" s="1"/>
      <c r="AS65" s="513"/>
    </row>
    <row r="66" spans="2:45" s="2" customFormat="1" ht="18" customHeight="1">
      <c r="B66" s="459"/>
      <c r="C66" s="456" t="s">
        <v>109</v>
      </c>
      <c r="D66" s="513"/>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507"/>
      <c r="AE66" s="507"/>
      <c r="AF66" s="507"/>
      <c r="AG66" s="507"/>
      <c r="AH66" s="507"/>
      <c r="AI66" s="507"/>
      <c r="AJ66" s="507"/>
      <c r="AK66" s="507"/>
      <c r="AL66" s="507"/>
      <c r="AM66" s="507"/>
      <c r="AN66" s="507"/>
      <c r="AO66" s="507"/>
      <c r="AP66" s="508"/>
      <c r="AQ66" s="508"/>
      <c r="AR66" s="1"/>
      <c r="AS66" s="472">
        <f>AQ22-SUM(D22:AP22)</f>
        <v>0</v>
      </c>
    </row>
    <row r="67" spans="2:45" s="2" customFormat="1" ht="18" customHeight="1">
      <c r="B67" s="455"/>
      <c r="C67" s="456" t="s">
        <v>110</v>
      </c>
      <c r="D67" s="513"/>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8"/>
      <c r="AQ67" s="508"/>
      <c r="AR67" s="1"/>
      <c r="AS67" s="472">
        <f>AQ23-SUM(D23:AP23)</f>
        <v>0</v>
      </c>
    </row>
    <row r="68" spans="2:45" s="2" customFormat="1" ht="18" customHeight="1">
      <c r="B68" s="457"/>
      <c r="C68" s="456" t="s">
        <v>361</v>
      </c>
      <c r="D68" s="466">
        <f>+IF(OR(SUM(D24)&gt;0),IF(OR(D23=0,D23=""),111,IF((D23&lt;D24),111,0)),0)</f>
        <v>0</v>
      </c>
      <c r="E68" s="674">
        <f aca="true" t="shared" si="12" ref="E68:AQ68">+IF(OR(SUM(E24)&gt;0),IF(OR(E23=0,E23=""),111,IF((E23&lt;E24),111,0)),0)</f>
        <v>0</v>
      </c>
      <c r="F68" s="674">
        <f t="shared" si="12"/>
        <v>0</v>
      </c>
      <c r="G68" s="674">
        <f t="shared" si="12"/>
        <v>0</v>
      </c>
      <c r="H68" s="674">
        <f t="shared" si="12"/>
        <v>0</v>
      </c>
      <c r="I68" s="674">
        <f t="shared" si="12"/>
        <v>0</v>
      </c>
      <c r="J68" s="674">
        <f t="shared" si="12"/>
        <v>0</v>
      </c>
      <c r="K68" s="674">
        <f t="shared" si="12"/>
        <v>0</v>
      </c>
      <c r="L68" s="674">
        <f t="shared" si="12"/>
        <v>0</v>
      </c>
      <c r="M68" s="674">
        <f t="shared" si="12"/>
        <v>0</v>
      </c>
      <c r="N68" s="674">
        <f t="shared" si="12"/>
        <v>0</v>
      </c>
      <c r="O68" s="674">
        <f t="shared" si="12"/>
        <v>0</v>
      </c>
      <c r="P68" s="674">
        <f t="shared" si="12"/>
        <v>0</v>
      </c>
      <c r="Q68" s="674">
        <f t="shared" si="12"/>
        <v>0</v>
      </c>
      <c r="R68" s="674">
        <f t="shared" si="12"/>
        <v>0</v>
      </c>
      <c r="S68" s="674">
        <f t="shared" si="12"/>
        <v>0</v>
      </c>
      <c r="T68" s="674">
        <f t="shared" si="12"/>
        <v>0</v>
      </c>
      <c r="U68" s="674">
        <f t="shared" si="12"/>
        <v>0</v>
      </c>
      <c r="V68" s="674">
        <f t="shared" si="12"/>
        <v>0</v>
      </c>
      <c r="W68" s="674">
        <f t="shared" si="12"/>
        <v>0</v>
      </c>
      <c r="X68" s="674">
        <f t="shared" si="12"/>
        <v>0</v>
      </c>
      <c r="Y68" s="674">
        <f t="shared" si="12"/>
        <v>0</v>
      </c>
      <c r="Z68" s="674">
        <f t="shared" si="12"/>
        <v>0</v>
      </c>
      <c r="AA68" s="674">
        <f t="shared" si="12"/>
        <v>0</v>
      </c>
      <c r="AB68" s="674">
        <f t="shared" si="12"/>
        <v>0</v>
      </c>
      <c r="AC68" s="674">
        <f t="shared" si="12"/>
        <v>0</v>
      </c>
      <c r="AD68" s="674">
        <f t="shared" si="12"/>
        <v>0</v>
      </c>
      <c r="AE68" s="674">
        <f t="shared" si="12"/>
        <v>0</v>
      </c>
      <c r="AF68" s="674">
        <f t="shared" si="12"/>
        <v>0</v>
      </c>
      <c r="AG68" s="674">
        <f t="shared" si="12"/>
        <v>0</v>
      </c>
      <c r="AH68" s="674">
        <f t="shared" si="12"/>
        <v>0</v>
      </c>
      <c r="AI68" s="674">
        <f t="shared" si="12"/>
        <v>0</v>
      </c>
      <c r="AJ68" s="674">
        <f t="shared" si="12"/>
        <v>0</v>
      </c>
      <c r="AK68" s="674">
        <f t="shared" si="12"/>
        <v>0</v>
      </c>
      <c r="AL68" s="674">
        <f t="shared" si="12"/>
        <v>0</v>
      </c>
      <c r="AM68" s="674">
        <f t="shared" si="12"/>
        <v>0</v>
      </c>
      <c r="AN68" s="674">
        <f t="shared" si="12"/>
        <v>0</v>
      </c>
      <c r="AO68" s="674">
        <f t="shared" si="12"/>
        <v>0</v>
      </c>
      <c r="AP68" s="673">
        <f t="shared" si="12"/>
        <v>0</v>
      </c>
      <c r="AQ68" s="673">
        <f t="shared" si="12"/>
        <v>0</v>
      </c>
      <c r="AR68" s="675"/>
      <c r="AS68" s="472">
        <f>AQ24-SUM(D24:AP24)</f>
        <v>0</v>
      </c>
    </row>
    <row r="69" spans="2:45" s="2" customFormat="1" ht="18" customHeight="1">
      <c r="B69" s="460"/>
      <c r="C69" s="456" t="s">
        <v>111</v>
      </c>
      <c r="D69" s="513"/>
      <c r="E69" s="507"/>
      <c r="F69" s="507"/>
      <c r="G69" s="507"/>
      <c r="H69" s="507"/>
      <c r="I69" s="507"/>
      <c r="J69" s="507"/>
      <c r="K69" s="507"/>
      <c r="L69" s="507"/>
      <c r="M69" s="507"/>
      <c r="N69" s="507"/>
      <c r="O69" s="507"/>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8"/>
      <c r="AQ69" s="508"/>
      <c r="AR69" s="1"/>
      <c r="AS69" s="472">
        <f>AQ25-SUM(D25:AP25)</f>
        <v>0</v>
      </c>
    </row>
    <row r="70" spans="2:46" s="2" customFormat="1" ht="18" customHeight="1">
      <c r="B70" s="455"/>
      <c r="C70" s="448" t="s">
        <v>14</v>
      </c>
      <c r="D70" s="466">
        <f>+D26-D22-D23-D25</f>
        <v>0</v>
      </c>
      <c r="E70" s="472">
        <f aca="true" t="shared" si="13" ref="E70:AQ70">+E26-E22-E23-E25</f>
        <v>0</v>
      </c>
      <c r="F70" s="472">
        <f t="shared" si="13"/>
        <v>0</v>
      </c>
      <c r="G70" s="472">
        <f t="shared" si="13"/>
        <v>0</v>
      </c>
      <c r="H70" s="472">
        <f t="shared" si="13"/>
        <v>0</v>
      </c>
      <c r="I70" s="472">
        <f t="shared" si="13"/>
        <v>0</v>
      </c>
      <c r="J70" s="472">
        <f t="shared" si="13"/>
        <v>0</v>
      </c>
      <c r="K70" s="472">
        <f t="shared" si="13"/>
        <v>0</v>
      </c>
      <c r="L70" s="472">
        <f t="shared" si="13"/>
        <v>0</v>
      </c>
      <c r="M70" s="472">
        <f t="shared" si="13"/>
        <v>0</v>
      </c>
      <c r="N70" s="472">
        <f t="shared" si="13"/>
        <v>0</v>
      </c>
      <c r="O70" s="472">
        <f t="shared" si="13"/>
        <v>0</v>
      </c>
      <c r="P70" s="472">
        <f t="shared" si="13"/>
        <v>0</v>
      </c>
      <c r="Q70" s="472">
        <f t="shared" si="13"/>
        <v>0</v>
      </c>
      <c r="R70" s="472">
        <f t="shared" si="13"/>
        <v>0</v>
      </c>
      <c r="S70" s="472">
        <f t="shared" si="13"/>
        <v>0</v>
      </c>
      <c r="T70" s="472">
        <f t="shared" si="13"/>
        <v>0</v>
      </c>
      <c r="U70" s="472">
        <f t="shared" si="13"/>
        <v>0</v>
      </c>
      <c r="V70" s="472">
        <f t="shared" si="13"/>
        <v>0</v>
      </c>
      <c r="W70" s="472">
        <f t="shared" si="13"/>
        <v>0</v>
      </c>
      <c r="X70" s="472">
        <f t="shared" si="13"/>
        <v>0</v>
      </c>
      <c r="Y70" s="472">
        <f t="shared" si="13"/>
        <v>0</v>
      </c>
      <c r="Z70" s="472">
        <f t="shared" si="13"/>
        <v>0</v>
      </c>
      <c r="AA70" s="472">
        <f t="shared" si="13"/>
        <v>0</v>
      </c>
      <c r="AB70" s="472">
        <f t="shared" si="13"/>
        <v>0</v>
      </c>
      <c r="AC70" s="472">
        <f t="shared" si="13"/>
        <v>0</v>
      </c>
      <c r="AD70" s="472">
        <f t="shared" si="13"/>
        <v>0</v>
      </c>
      <c r="AE70" s="472">
        <f t="shared" si="13"/>
        <v>0</v>
      </c>
      <c r="AF70" s="472">
        <f t="shared" si="13"/>
        <v>0</v>
      </c>
      <c r="AG70" s="472">
        <f t="shared" si="13"/>
        <v>0</v>
      </c>
      <c r="AH70" s="472">
        <f t="shared" si="13"/>
        <v>0</v>
      </c>
      <c r="AI70" s="472">
        <f t="shared" si="13"/>
        <v>0</v>
      </c>
      <c r="AJ70" s="472">
        <f t="shared" si="13"/>
        <v>0</v>
      </c>
      <c r="AK70" s="472">
        <f t="shared" si="13"/>
        <v>0</v>
      </c>
      <c r="AL70" s="472">
        <f t="shared" si="13"/>
        <v>0</v>
      </c>
      <c r="AM70" s="472">
        <f t="shared" si="13"/>
        <v>0</v>
      </c>
      <c r="AN70" s="472">
        <f t="shared" si="13"/>
        <v>0</v>
      </c>
      <c r="AO70" s="472">
        <f t="shared" si="13"/>
        <v>0</v>
      </c>
      <c r="AP70" s="472">
        <f t="shared" si="13"/>
        <v>0</v>
      </c>
      <c r="AQ70" s="472">
        <f t="shared" si="13"/>
        <v>0</v>
      </c>
      <c r="AS70" s="472">
        <f>AQ26-SUM(D26:AP26)</f>
        <v>0</v>
      </c>
      <c r="AT70" s="6"/>
    </row>
    <row r="71" spans="2:45" s="2" customFormat="1" ht="18" customHeight="1">
      <c r="B71" s="502"/>
      <c r="C71" s="458" t="s">
        <v>16</v>
      </c>
      <c r="D71" s="513"/>
      <c r="E71" s="507"/>
      <c r="F71" s="507"/>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507"/>
      <c r="AJ71" s="507"/>
      <c r="AK71" s="507"/>
      <c r="AL71" s="507"/>
      <c r="AM71" s="507"/>
      <c r="AN71" s="507"/>
      <c r="AO71" s="507"/>
      <c r="AP71" s="508"/>
      <c r="AQ71" s="508"/>
      <c r="AR71" s="1"/>
      <c r="AS71" s="513"/>
    </row>
    <row r="72" spans="2:45" s="2" customFormat="1" ht="18" customHeight="1">
      <c r="B72" s="455"/>
      <c r="C72" s="456" t="s">
        <v>109</v>
      </c>
      <c r="D72" s="513"/>
      <c r="E72" s="507"/>
      <c r="F72" s="507"/>
      <c r="G72" s="507"/>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8"/>
      <c r="AQ72" s="508"/>
      <c r="AR72" s="1"/>
      <c r="AS72" s="472">
        <f aca="true" t="shared" si="14" ref="AS72:AS77">AQ28-SUM(D28:AP28)</f>
        <v>0</v>
      </c>
    </row>
    <row r="73" spans="2:45" s="2" customFormat="1" ht="18" customHeight="1">
      <c r="B73" s="455"/>
      <c r="C73" s="456" t="s">
        <v>110</v>
      </c>
      <c r="D73" s="513"/>
      <c r="E73" s="507"/>
      <c r="F73" s="507"/>
      <c r="G73" s="507"/>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507"/>
      <c r="AM73" s="507"/>
      <c r="AN73" s="507"/>
      <c r="AO73" s="507"/>
      <c r="AP73" s="508"/>
      <c r="AQ73" s="508"/>
      <c r="AR73" s="1"/>
      <c r="AS73" s="472">
        <f t="shared" si="14"/>
        <v>0</v>
      </c>
    </row>
    <row r="74" spans="2:45" s="2" customFormat="1" ht="18" customHeight="1">
      <c r="B74" s="457"/>
      <c r="C74" s="456" t="s">
        <v>361</v>
      </c>
      <c r="D74" s="466">
        <f>+IF(OR(SUM(D30)&gt;0),IF(OR(D29=0,D29=""),111,IF((D29&lt;D30),111,0)),0)</f>
        <v>0</v>
      </c>
      <c r="E74" s="674">
        <f aca="true" t="shared" si="15" ref="E74:AQ74">+IF(OR(SUM(E30)&gt;0),IF(OR(E29=0,E29=""),111,IF((E29&lt;E30),111,0)),0)</f>
        <v>0</v>
      </c>
      <c r="F74" s="674">
        <f t="shared" si="15"/>
        <v>0</v>
      </c>
      <c r="G74" s="674">
        <f t="shared" si="15"/>
        <v>0</v>
      </c>
      <c r="H74" s="674">
        <f t="shared" si="15"/>
        <v>0</v>
      </c>
      <c r="I74" s="674">
        <f t="shared" si="15"/>
        <v>0</v>
      </c>
      <c r="J74" s="674">
        <f t="shared" si="15"/>
        <v>0</v>
      </c>
      <c r="K74" s="674">
        <f t="shared" si="15"/>
        <v>0</v>
      </c>
      <c r="L74" s="674">
        <f t="shared" si="15"/>
        <v>0</v>
      </c>
      <c r="M74" s="674">
        <f t="shared" si="15"/>
        <v>0</v>
      </c>
      <c r="N74" s="674">
        <f t="shared" si="15"/>
        <v>0</v>
      </c>
      <c r="O74" s="674">
        <f t="shared" si="15"/>
        <v>0</v>
      </c>
      <c r="P74" s="674">
        <f t="shared" si="15"/>
        <v>0</v>
      </c>
      <c r="Q74" s="674">
        <f t="shared" si="15"/>
        <v>0</v>
      </c>
      <c r="R74" s="674">
        <f t="shared" si="15"/>
        <v>0</v>
      </c>
      <c r="S74" s="674">
        <f t="shared" si="15"/>
        <v>0</v>
      </c>
      <c r="T74" s="674">
        <f t="shared" si="15"/>
        <v>0</v>
      </c>
      <c r="U74" s="674">
        <f t="shared" si="15"/>
        <v>0</v>
      </c>
      <c r="V74" s="674">
        <f t="shared" si="15"/>
        <v>0</v>
      </c>
      <c r="W74" s="674">
        <f t="shared" si="15"/>
        <v>0</v>
      </c>
      <c r="X74" s="674">
        <f t="shared" si="15"/>
        <v>0</v>
      </c>
      <c r="Y74" s="674">
        <f t="shared" si="15"/>
        <v>0</v>
      </c>
      <c r="Z74" s="674">
        <f t="shared" si="15"/>
        <v>0</v>
      </c>
      <c r="AA74" s="674">
        <f t="shared" si="15"/>
        <v>0</v>
      </c>
      <c r="AB74" s="674">
        <f t="shared" si="15"/>
        <v>0</v>
      </c>
      <c r="AC74" s="674">
        <f t="shared" si="15"/>
        <v>0</v>
      </c>
      <c r="AD74" s="674">
        <f t="shared" si="15"/>
        <v>0</v>
      </c>
      <c r="AE74" s="674">
        <f t="shared" si="15"/>
        <v>0</v>
      </c>
      <c r="AF74" s="674">
        <f t="shared" si="15"/>
        <v>0</v>
      </c>
      <c r="AG74" s="674">
        <f t="shared" si="15"/>
        <v>0</v>
      </c>
      <c r="AH74" s="674">
        <f t="shared" si="15"/>
        <v>0</v>
      </c>
      <c r="AI74" s="674">
        <f t="shared" si="15"/>
        <v>0</v>
      </c>
      <c r="AJ74" s="674">
        <f t="shared" si="15"/>
        <v>0</v>
      </c>
      <c r="AK74" s="674">
        <f t="shared" si="15"/>
        <v>0</v>
      </c>
      <c r="AL74" s="674">
        <f t="shared" si="15"/>
        <v>0</v>
      </c>
      <c r="AM74" s="674">
        <f t="shared" si="15"/>
        <v>0</v>
      </c>
      <c r="AN74" s="674">
        <f t="shared" si="15"/>
        <v>0</v>
      </c>
      <c r="AO74" s="674">
        <f t="shared" si="15"/>
        <v>0</v>
      </c>
      <c r="AP74" s="673">
        <f t="shared" si="15"/>
        <v>0</v>
      </c>
      <c r="AQ74" s="673">
        <f t="shared" si="15"/>
        <v>0</v>
      </c>
      <c r="AR74" s="675"/>
      <c r="AS74" s="472">
        <f t="shared" si="14"/>
        <v>0</v>
      </c>
    </row>
    <row r="75" spans="2:45" s="2" customFormat="1" ht="18" customHeight="1">
      <c r="B75" s="460"/>
      <c r="C75" s="456" t="s">
        <v>111</v>
      </c>
      <c r="D75" s="513"/>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8"/>
      <c r="AQ75" s="508"/>
      <c r="AR75" s="1"/>
      <c r="AS75" s="472">
        <f t="shared" si="14"/>
        <v>0</v>
      </c>
    </row>
    <row r="76" spans="2:46" s="2" customFormat="1" ht="18" customHeight="1">
      <c r="B76" s="455"/>
      <c r="C76" s="448" t="s">
        <v>14</v>
      </c>
      <c r="D76" s="466">
        <f>+D32-D28-D29-D31</f>
        <v>0</v>
      </c>
      <c r="E76" s="472">
        <f aca="true" t="shared" si="16" ref="E76:AQ76">+E32-E28-E29-E31</f>
        <v>0</v>
      </c>
      <c r="F76" s="472">
        <f t="shared" si="16"/>
        <v>0</v>
      </c>
      <c r="G76" s="472">
        <f t="shared" si="16"/>
        <v>0</v>
      </c>
      <c r="H76" s="472">
        <f t="shared" si="16"/>
        <v>0</v>
      </c>
      <c r="I76" s="472">
        <f t="shared" si="16"/>
        <v>0</v>
      </c>
      <c r="J76" s="472">
        <f t="shared" si="16"/>
        <v>0</v>
      </c>
      <c r="K76" s="472">
        <f t="shared" si="16"/>
        <v>0</v>
      </c>
      <c r="L76" s="472">
        <f t="shared" si="16"/>
        <v>0</v>
      </c>
      <c r="M76" s="472">
        <f t="shared" si="16"/>
        <v>0</v>
      </c>
      <c r="N76" s="472">
        <f t="shared" si="16"/>
        <v>0</v>
      </c>
      <c r="O76" s="472">
        <f t="shared" si="16"/>
        <v>0</v>
      </c>
      <c r="P76" s="472">
        <f t="shared" si="16"/>
        <v>0</v>
      </c>
      <c r="Q76" s="472">
        <f t="shared" si="16"/>
        <v>0</v>
      </c>
      <c r="R76" s="472">
        <f t="shared" si="16"/>
        <v>0</v>
      </c>
      <c r="S76" s="472">
        <f t="shared" si="16"/>
        <v>0</v>
      </c>
      <c r="T76" s="472">
        <f t="shared" si="16"/>
        <v>0</v>
      </c>
      <c r="U76" s="472">
        <f t="shared" si="16"/>
        <v>0</v>
      </c>
      <c r="V76" s="472">
        <f t="shared" si="16"/>
        <v>0</v>
      </c>
      <c r="W76" s="472">
        <f t="shared" si="16"/>
        <v>0</v>
      </c>
      <c r="X76" s="472">
        <f t="shared" si="16"/>
        <v>0</v>
      </c>
      <c r="Y76" s="472">
        <f t="shared" si="16"/>
        <v>0</v>
      </c>
      <c r="Z76" s="472">
        <f t="shared" si="16"/>
        <v>0</v>
      </c>
      <c r="AA76" s="472">
        <f t="shared" si="16"/>
        <v>0</v>
      </c>
      <c r="AB76" s="472">
        <f t="shared" si="16"/>
        <v>0</v>
      </c>
      <c r="AC76" s="472">
        <f t="shared" si="16"/>
        <v>0</v>
      </c>
      <c r="AD76" s="472">
        <f t="shared" si="16"/>
        <v>0</v>
      </c>
      <c r="AE76" s="472">
        <f t="shared" si="16"/>
        <v>0</v>
      </c>
      <c r="AF76" s="472">
        <f t="shared" si="16"/>
        <v>0</v>
      </c>
      <c r="AG76" s="472">
        <f t="shared" si="16"/>
        <v>0</v>
      </c>
      <c r="AH76" s="472">
        <f t="shared" si="16"/>
        <v>0</v>
      </c>
      <c r="AI76" s="472">
        <f t="shared" si="16"/>
        <v>0</v>
      </c>
      <c r="AJ76" s="472">
        <f t="shared" si="16"/>
        <v>0</v>
      </c>
      <c r="AK76" s="472">
        <f t="shared" si="16"/>
        <v>0</v>
      </c>
      <c r="AL76" s="472">
        <f t="shared" si="16"/>
        <v>0</v>
      </c>
      <c r="AM76" s="472">
        <f t="shared" si="16"/>
        <v>0</v>
      </c>
      <c r="AN76" s="472">
        <f t="shared" si="16"/>
        <v>0</v>
      </c>
      <c r="AO76" s="472">
        <f t="shared" si="16"/>
        <v>0</v>
      </c>
      <c r="AP76" s="472">
        <f t="shared" si="16"/>
        <v>0</v>
      </c>
      <c r="AQ76" s="472">
        <f t="shared" si="16"/>
        <v>0</v>
      </c>
      <c r="AS76" s="472">
        <f t="shared" si="14"/>
        <v>0</v>
      </c>
      <c r="AT76" s="6"/>
    </row>
    <row r="77" spans="2:45" s="2" customFormat="1" ht="18" customHeight="1">
      <c r="B77" s="455"/>
      <c r="C77" s="448" t="s">
        <v>17</v>
      </c>
      <c r="D77" s="472">
        <f>+D33-SUM(D32,D26)</f>
        <v>0</v>
      </c>
      <c r="E77" s="472">
        <f aca="true" t="shared" si="17" ref="E77:AQ77">+E33-SUM(E32,E26)</f>
        <v>0</v>
      </c>
      <c r="F77" s="472">
        <f t="shared" si="17"/>
        <v>0</v>
      </c>
      <c r="G77" s="472">
        <f t="shared" si="17"/>
        <v>0</v>
      </c>
      <c r="H77" s="472">
        <f t="shared" si="17"/>
        <v>0</v>
      </c>
      <c r="I77" s="472">
        <f t="shared" si="17"/>
        <v>0</v>
      </c>
      <c r="J77" s="472">
        <f t="shared" si="17"/>
        <v>0</v>
      </c>
      <c r="K77" s="472">
        <f t="shared" si="17"/>
        <v>0</v>
      </c>
      <c r="L77" s="472">
        <f t="shared" si="17"/>
        <v>0</v>
      </c>
      <c r="M77" s="472">
        <f t="shared" si="17"/>
        <v>0</v>
      </c>
      <c r="N77" s="472">
        <f t="shared" si="17"/>
        <v>0</v>
      </c>
      <c r="O77" s="472">
        <f t="shared" si="17"/>
        <v>0</v>
      </c>
      <c r="P77" s="472">
        <f t="shared" si="17"/>
        <v>0</v>
      </c>
      <c r="Q77" s="472">
        <f t="shared" si="17"/>
        <v>0</v>
      </c>
      <c r="R77" s="472">
        <f t="shared" si="17"/>
        <v>0</v>
      </c>
      <c r="S77" s="472">
        <f t="shared" si="17"/>
        <v>0</v>
      </c>
      <c r="T77" s="472">
        <f t="shared" si="17"/>
        <v>0</v>
      </c>
      <c r="U77" s="472">
        <f t="shared" si="17"/>
        <v>0</v>
      </c>
      <c r="V77" s="472">
        <f t="shared" si="17"/>
        <v>0</v>
      </c>
      <c r="W77" s="472">
        <f t="shared" si="17"/>
        <v>0</v>
      </c>
      <c r="X77" s="472">
        <f t="shared" si="17"/>
        <v>0</v>
      </c>
      <c r="Y77" s="472">
        <f t="shared" si="17"/>
        <v>0</v>
      </c>
      <c r="Z77" s="472">
        <f t="shared" si="17"/>
        <v>0</v>
      </c>
      <c r="AA77" s="472">
        <f t="shared" si="17"/>
        <v>0</v>
      </c>
      <c r="AB77" s="472">
        <f t="shared" si="17"/>
        <v>0</v>
      </c>
      <c r="AC77" s="472">
        <f t="shared" si="17"/>
        <v>0</v>
      </c>
      <c r="AD77" s="472">
        <f t="shared" si="17"/>
        <v>0</v>
      </c>
      <c r="AE77" s="472">
        <f t="shared" si="17"/>
        <v>0</v>
      </c>
      <c r="AF77" s="472">
        <f t="shared" si="17"/>
        <v>0</v>
      </c>
      <c r="AG77" s="472">
        <f t="shared" si="17"/>
        <v>0</v>
      </c>
      <c r="AH77" s="472">
        <f t="shared" si="17"/>
        <v>0</v>
      </c>
      <c r="AI77" s="472">
        <f t="shared" si="17"/>
        <v>0</v>
      </c>
      <c r="AJ77" s="472">
        <f t="shared" si="17"/>
        <v>0</v>
      </c>
      <c r="AK77" s="472">
        <f t="shared" si="17"/>
        <v>0</v>
      </c>
      <c r="AL77" s="472">
        <f t="shared" si="17"/>
        <v>0</v>
      </c>
      <c r="AM77" s="472">
        <f t="shared" si="17"/>
        <v>0</v>
      </c>
      <c r="AN77" s="472">
        <f t="shared" si="17"/>
        <v>0</v>
      </c>
      <c r="AO77" s="472">
        <f t="shared" si="17"/>
        <v>0</v>
      </c>
      <c r="AP77" s="472">
        <f t="shared" si="17"/>
        <v>0</v>
      </c>
      <c r="AQ77" s="472">
        <f t="shared" si="17"/>
        <v>0</v>
      </c>
      <c r="AR77" s="1"/>
      <c r="AS77" s="472">
        <f t="shared" si="14"/>
        <v>0</v>
      </c>
    </row>
    <row r="78" spans="2:45" s="2" customFormat="1" ht="18" customHeight="1">
      <c r="B78" s="459"/>
      <c r="C78" s="448" t="s">
        <v>100</v>
      </c>
      <c r="D78" s="472"/>
      <c r="E78" s="507"/>
      <c r="F78" s="507"/>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8"/>
      <c r="AQ78" s="508"/>
      <c r="AR78" s="1"/>
      <c r="AS78" s="513"/>
    </row>
    <row r="79" spans="2:45" s="2" customFormat="1" ht="18" customHeight="1">
      <c r="B79" s="455"/>
      <c r="C79" s="503" t="s">
        <v>130</v>
      </c>
      <c r="D79" s="472">
        <f>+D35-SUM(D13,D19,D26,D32,D34)</f>
        <v>0</v>
      </c>
      <c r="E79" s="472">
        <f aca="true" t="shared" si="18" ref="E79:AQ79">+E35-SUM(E13,E19,E26,E32,E34)</f>
        <v>0</v>
      </c>
      <c r="F79" s="472">
        <f t="shared" si="18"/>
        <v>0</v>
      </c>
      <c r="G79" s="472">
        <f t="shared" si="18"/>
        <v>0</v>
      </c>
      <c r="H79" s="472">
        <f t="shared" si="18"/>
        <v>0</v>
      </c>
      <c r="I79" s="472">
        <f t="shared" si="18"/>
        <v>0</v>
      </c>
      <c r="J79" s="472">
        <f t="shared" si="18"/>
        <v>0</v>
      </c>
      <c r="K79" s="472">
        <f t="shared" si="18"/>
        <v>0</v>
      </c>
      <c r="L79" s="472">
        <f t="shared" si="18"/>
        <v>0</v>
      </c>
      <c r="M79" s="472">
        <f t="shared" si="18"/>
        <v>0</v>
      </c>
      <c r="N79" s="472">
        <f t="shared" si="18"/>
        <v>0</v>
      </c>
      <c r="O79" s="472">
        <f t="shared" si="18"/>
        <v>0</v>
      </c>
      <c r="P79" s="472">
        <f t="shared" si="18"/>
        <v>0</v>
      </c>
      <c r="Q79" s="472">
        <f t="shared" si="18"/>
        <v>0</v>
      </c>
      <c r="R79" s="472">
        <f t="shared" si="18"/>
        <v>0</v>
      </c>
      <c r="S79" s="472">
        <f t="shared" si="18"/>
        <v>0</v>
      </c>
      <c r="T79" s="472">
        <f t="shared" si="18"/>
        <v>0</v>
      </c>
      <c r="U79" s="472">
        <f t="shared" si="18"/>
        <v>0</v>
      </c>
      <c r="V79" s="472">
        <f t="shared" si="18"/>
        <v>0</v>
      </c>
      <c r="W79" s="472">
        <f t="shared" si="18"/>
        <v>0</v>
      </c>
      <c r="X79" s="472">
        <f t="shared" si="18"/>
        <v>0</v>
      </c>
      <c r="Y79" s="472">
        <f t="shared" si="18"/>
        <v>0</v>
      </c>
      <c r="Z79" s="472">
        <f t="shared" si="18"/>
        <v>0</v>
      </c>
      <c r="AA79" s="472">
        <f t="shared" si="18"/>
        <v>0</v>
      </c>
      <c r="AB79" s="472">
        <f t="shared" si="18"/>
        <v>0</v>
      </c>
      <c r="AC79" s="472">
        <f t="shared" si="18"/>
        <v>0</v>
      </c>
      <c r="AD79" s="472">
        <f t="shared" si="18"/>
        <v>0</v>
      </c>
      <c r="AE79" s="472">
        <f t="shared" si="18"/>
        <v>0</v>
      </c>
      <c r="AF79" s="472">
        <f t="shared" si="18"/>
        <v>0</v>
      </c>
      <c r="AG79" s="472">
        <f t="shared" si="18"/>
        <v>0</v>
      </c>
      <c r="AH79" s="472">
        <f t="shared" si="18"/>
        <v>0</v>
      </c>
      <c r="AI79" s="472">
        <f t="shared" si="18"/>
        <v>0</v>
      </c>
      <c r="AJ79" s="472">
        <f t="shared" si="18"/>
        <v>0</v>
      </c>
      <c r="AK79" s="472">
        <f t="shared" si="18"/>
        <v>0</v>
      </c>
      <c r="AL79" s="472">
        <f t="shared" si="18"/>
        <v>0</v>
      </c>
      <c r="AM79" s="472">
        <f t="shared" si="18"/>
        <v>0</v>
      </c>
      <c r="AN79" s="472">
        <f t="shared" si="18"/>
        <v>0</v>
      </c>
      <c r="AO79" s="472">
        <f t="shared" si="18"/>
        <v>0</v>
      </c>
      <c r="AP79" s="472">
        <f t="shared" si="18"/>
        <v>0</v>
      </c>
      <c r="AQ79" s="472">
        <f t="shared" si="18"/>
        <v>0</v>
      </c>
      <c r="AR79" s="1"/>
      <c r="AS79" s="472">
        <f>AQ35-SUM(D35:AP35)-AQ34</f>
        <v>0</v>
      </c>
    </row>
    <row r="80" spans="2:45" s="2" customFormat="1" ht="18" customHeight="1">
      <c r="B80" s="463"/>
      <c r="C80" s="458" t="s">
        <v>27</v>
      </c>
      <c r="D80" s="513"/>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7"/>
      <c r="AN80" s="507"/>
      <c r="AO80" s="507"/>
      <c r="AP80" s="508"/>
      <c r="AQ80" s="508"/>
      <c r="AR80" s="1"/>
      <c r="AS80" s="513"/>
    </row>
    <row r="81" spans="2:45" s="2" customFormat="1" ht="18" customHeight="1">
      <c r="B81" s="459"/>
      <c r="C81" s="448" t="s">
        <v>334</v>
      </c>
      <c r="D81" s="513"/>
      <c r="E81" s="507"/>
      <c r="F81" s="507"/>
      <c r="G81" s="507"/>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7"/>
      <c r="AM81" s="507"/>
      <c r="AN81" s="507"/>
      <c r="AO81" s="507"/>
      <c r="AP81" s="508"/>
      <c r="AQ81" s="508"/>
      <c r="AR81" s="1"/>
      <c r="AS81" s="472">
        <f>AQ37-SUM(D37:AP37)</f>
        <v>0</v>
      </c>
    </row>
    <row r="82" spans="2:45" s="2" customFormat="1" ht="18" customHeight="1">
      <c r="B82" s="464"/>
      <c r="C82" s="504" t="s">
        <v>335</v>
      </c>
      <c r="D82" s="514"/>
      <c r="E82" s="509"/>
      <c r="F82" s="509"/>
      <c r="G82" s="509"/>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10"/>
      <c r="AQ82" s="510"/>
      <c r="AR82" s="1"/>
      <c r="AS82" s="473">
        <f>AQ38-SUM(D38:AP38)</f>
        <v>0</v>
      </c>
    </row>
    <row r="84" spans="2:43" ht="14.25">
      <c r="B84" s="646"/>
      <c r="C84" s="643" t="s">
        <v>345</v>
      </c>
      <c r="D84" s="644">
        <f>IF(SUM(D37:D38)&lt;SUM(D35),0,SUM(D35)-SUM(D37:D38))</f>
        <v>0</v>
      </c>
      <c r="E84" s="644">
        <f aca="true" t="shared" si="19" ref="E84:AQ84">IF(SUM(E37:E38)&lt;SUM(E35),0,SUM(E35)-SUM(E37:E38))</f>
        <v>0</v>
      </c>
      <c r="F84" s="644">
        <f t="shared" si="19"/>
        <v>0</v>
      </c>
      <c r="G84" s="644">
        <f t="shared" si="19"/>
        <v>0</v>
      </c>
      <c r="H84" s="644">
        <f t="shared" si="19"/>
        <v>0</v>
      </c>
      <c r="I84" s="644">
        <f t="shared" si="19"/>
        <v>0</v>
      </c>
      <c r="J84" s="644">
        <f t="shared" si="19"/>
        <v>0</v>
      </c>
      <c r="K84" s="644">
        <f t="shared" si="19"/>
        <v>0</v>
      </c>
      <c r="L84" s="644">
        <f t="shared" si="19"/>
        <v>0</v>
      </c>
      <c r="M84" s="644">
        <f t="shared" si="19"/>
        <v>0</v>
      </c>
      <c r="N84" s="644">
        <f t="shared" si="19"/>
        <v>0</v>
      </c>
      <c r="O84" s="644">
        <f t="shared" si="19"/>
        <v>0</v>
      </c>
      <c r="P84" s="644">
        <f t="shared" si="19"/>
        <v>0</v>
      </c>
      <c r="Q84" s="644">
        <f t="shared" si="19"/>
        <v>0</v>
      </c>
      <c r="R84" s="644">
        <f t="shared" si="19"/>
        <v>0</v>
      </c>
      <c r="S84" s="644">
        <f t="shared" si="19"/>
        <v>0</v>
      </c>
      <c r="T84" s="644">
        <f t="shared" si="19"/>
        <v>0</v>
      </c>
      <c r="U84" s="644">
        <f t="shared" si="19"/>
        <v>0</v>
      </c>
      <c r="V84" s="644">
        <f t="shared" si="19"/>
        <v>0</v>
      </c>
      <c r="W84" s="644">
        <f t="shared" si="19"/>
        <v>0</v>
      </c>
      <c r="X84" s="644">
        <f t="shared" si="19"/>
        <v>0</v>
      </c>
      <c r="Y84" s="644">
        <f t="shared" si="19"/>
        <v>0</v>
      </c>
      <c r="Z84" s="644">
        <f t="shared" si="19"/>
        <v>0</v>
      </c>
      <c r="AA84" s="644">
        <f t="shared" si="19"/>
        <v>0</v>
      </c>
      <c r="AB84" s="644">
        <f t="shared" si="19"/>
        <v>0</v>
      </c>
      <c r="AC84" s="644">
        <f t="shared" si="19"/>
        <v>0</v>
      </c>
      <c r="AD84" s="644">
        <f t="shared" si="19"/>
        <v>0</v>
      </c>
      <c r="AE84" s="644">
        <f t="shared" si="19"/>
        <v>0</v>
      </c>
      <c r="AF84" s="644">
        <f t="shared" si="19"/>
        <v>0</v>
      </c>
      <c r="AG84" s="644">
        <f t="shared" si="19"/>
        <v>0</v>
      </c>
      <c r="AH84" s="644">
        <f t="shared" si="19"/>
        <v>0</v>
      </c>
      <c r="AI84" s="644">
        <f t="shared" si="19"/>
        <v>0</v>
      </c>
      <c r="AJ84" s="644">
        <f t="shared" si="19"/>
        <v>0</v>
      </c>
      <c r="AK84" s="644">
        <f t="shared" si="19"/>
        <v>0</v>
      </c>
      <c r="AL84" s="644">
        <f t="shared" si="19"/>
        <v>0</v>
      </c>
      <c r="AM84" s="644">
        <f t="shared" si="19"/>
        <v>0</v>
      </c>
      <c r="AN84" s="644">
        <f t="shared" si="19"/>
        <v>0</v>
      </c>
      <c r="AO84" s="644">
        <f t="shared" si="19"/>
        <v>0</v>
      </c>
      <c r="AP84" s="644">
        <f t="shared" si="19"/>
        <v>0</v>
      </c>
      <c r="AQ84" s="644">
        <f t="shared" si="19"/>
        <v>0</v>
      </c>
    </row>
  </sheetData>
  <sheetProtection formatCells="0" formatColumns="0" formatRows="0"/>
  <mergeCells count="5">
    <mergeCell ref="C39:AQ39"/>
    <mergeCell ref="C2:AQ2"/>
    <mergeCell ref="C3:AQ3"/>
    <mergeCell ref="C4:AQ4"/>
    <mergeCell ref="C5:AQ5"/>
  </mergeCells>
  <conditionalFormatting sqref="AQ34:AR34 D35:AR35 D37:AR38 D9:AR13 D15:AR19 D22:AR26 D28:AR33">
    <cfRule type="expression" priority="31" dxfId="1" stopIfTrue="1">
      <formula>AND(D9&lt;&gt;"",OR(D9&lt;0,NOT(ISNUMBER(D9))))</formula>
    </cfRule>
  </conditionalFormatting>
  <conditionalFormatting sqref="AS79 AS53:AS57 AS59:AS60 D78:D79 AS66:AS67 AS72:AS73 AS81:AS82 AS62 AS69 AS75 AS77 E57:AQ57 E79:AQ79 D77:AQ77 D84:AQ84 E63:AQ63 E70:AQ70 E76:AQ76">
    <cfRule type="cellIs" priority="32" dxfId="88" operator="notEqual" stopIfTrue="1">
      <formula>0</formula>
    </cfRule>
  </conditionalFormatting>
  <conditionalFormatting sqref="D55">
    <cfRule type="cellIs" priority="30" dxfId="88" operator="notEqual" stopIfTrue="1">
      <formula>0</formula>
    </cfRule>
  </conditionalFormatting>
  <conditionalFormatting sqref="AS61">
    <cfRule type="cellIs" priority="19" dxfId="88" operator="notEqual" stopIfTrue="1">
      <formula>0</formula>
    </cfRule>
  </conditionalFormatting>
  <conditionalFormatting sqref="D61">
    <cfRule type="cellIs" priority="18" dxfId="88" operator="notEqual" stopIfTrue="1">
      <formula>0</formula>
    </cfRule>
  </conditionalFormatting>
  <conditionalFormatting sqref="AS63">
    <cfRule type="cellIs" priority="6" dxfId="88" operator="notEqual" stopIfTrue="1">
      <formula>0</formula>
    </cfRule>
  </conditionalFormatting>
  <conditionalFormatting sqref="D63">
    <cfRule type="cellIs" priority="5" dxfId="88" operator="notEqual" stopIfTrue="1">
      <formula>0</formula>
    </cfRule>
  </conditionalFormatting>
  <conditionalFormatting sqref="AS68">
    <cfRule type="cellIs" priority="17" dxfId="88" operator="notEqual" stopIfTrue="1">
      <formula>0</formula>
    </cfRule>
  </conditionalFormatting>
  <conditionalFormatting sqref="D68">
    <cfRule type="cellIs" priority="16" dxfId="88" operator="notEqual" stopIfTrue="1">
      <formula>0</formula>
    </cfRule>
  </conditionalFormatting>
  <conditionalFormatting sqref="AS70">
    <cfRule type="cellIs" priority="4" dxfId="88" operator="notEqual" stopIfTrue="1">
      <formula>0</formula>
    </cfRule>
  </conditionalFormatting>
  <conditionalFormatting sqref="D70">
    <cfRule type="cellIs" priority="3" dxfId="88" operator="notEqual" stopIfTrue="1">
      <formula>0</formula>
    </cfRule>
  </conditionalFormatting>
  <conditionalFormatting sqref="AS74">
    <cfRule type="cellIs" priority="15" dxfId="88" operator="notEqual" stopIfTrue="1">
      <formula>0</formula>
    </cfRule>
  </conditionalFormatting>
  <conditionalFormatting sqref="D74">
    <cfRule type="cellIs" priority="14" dxfId="88" operator="notEqual" stopIfTrue="1">
      <formula>0</formula>
    </cfRule>
  </conditionalFormatting>
  <conditionalFormatting sqref="D57">
    <cfRule type="cellIs" priority="13" dxfId="88" operator="notEqual" stopIfTrue="1">
      <formula>0</formula>
    </cfRule>
  </conditionalFormatting>
  <conditionalFormatting sqref="AS76">
    <cfRule type="cellIs" priority="2" dxfId="88" operator="notEqual" stopIfTrue="1">
      <formula>0</formula>
    </cfRule>
  </conditionalFormatting>
  <conditionalFormatting sqref="D76">
    <cfRule type="cellIs" priority="1" dxfId="88" operator="notEqual" stopIfTrue="1">
      <formula>0</formula>
    </cfRule>
  </conditionalFormatting>
  <printOptions/>
  <pageMargins left="0.7480314960629921" right="0.3937007874015748" top="0.984251968503937" bottom="0.984251968503937" header="0.5118110236220472" footer="0.5118110236220472"/>
  <pageSetup fitToHeight="1" fitToWidth="1" horizontalDpi="600" verticalDpi="600" orientation="landscape" paperSize="8" scale="60" r:id="rId1"/>
  <headerFooter alignWithMargins="0">
    <oddFooter>&amp;R2016 Triennial Central Bank Survey</oddFooter>
  </headerFooter>
  <ignoredErrors>
    <ignoredError sqref="AQ8 D8 AP8 AL8:AO8 E8:T8 U8:X8 Y8:AK8" unlockedFormula="1"/>
  </ignoredErrors>
</worksheet>
</file>

<file path=xl/worksheets/sheet9.xml><?xml version="1.0" encoding="utf-8"?>
<worksheet xmlns="http://schemas.openxmlformats.org/spreadsheetml/2006/main" xmlns:r="http://schemas.openxmlformats.org/officeDocument/2006/relationships">
  <sheetPr codeName="Sheet8">
    <tabColor indexed="43"/>
    <pageSetUpPr fitToPage="1"/>
  </sheetPr>
  <dimension ref="A1:AX57"/>
  <sheetViews>
    <sheetView zoomScale="60" zoomScaleNormal="60" zoomScalePageLayoutView="0" workbookViewId="0" topLeftCell="A1">
      <pane xSplit="3" ySplit="13" topLeftCell="D35" activePane="bottomRight" state="frozen"/>
      <selection pane="topLeft" activeCell="A1" sqref="A1"/>
      <selection pane="topRight" activeCell="D1" sqref="D1"/>
      <selection pane="bottomLeft" activeCell="A14" sqref="A14"/>
      <selection pane="bottomRight" activeCell="Q4" sqref="Q4"/>
    </sheetView>
  </sheetViews>
  <sheetFormatPr defaultColWidth="9.00390625" defaultRowHeight="12"/>
  <cols>
    <col min="1" max="1" width="2.375" style="76" customWidth="1"/>
    <col min="2" max="2" width="9.125" style="76" customWidth="1"/>
    <col min="3" max="3" width="40.625" style="76" customWidth="1"/>
    <col min="4" max="4" width="9.75390625" style="76" customWidth="1"/>
    <col min="5" max="44" width="9.125" style="76" customWidth="1"/>
    <col min="45" max="45" width="26.875" style="76" customWidth="1"/>
    <col min="46" max="16384" width="9.125" style="76" customWidth="1"/>
  </cols>
  <sheetData>
    <row r="1" spans="1:50" s="32" customFormat="1" ht="18" customHeight="1">
      <c r="A1" s="28" t="s">
        <v>28</v>
      </c>
      <c r="B1" s="29"/>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1"/>
      <c r="AX1" s="31"/>
    </row>
    <row r="2" spans="1:50" s="32" customFormat="1" ht="18" customHeight="1">
      <c r="A2" s="33"/>
      <c r="B2" s="34"/>
      <c r="C2" s="34"/>
      <c r="D2" s="35"/>
      <c r="E2" s="36"/>
      <c r="F2" s="35"/>
      <c r="G2" s="35"/>
      <c r="H2" s="35"/>
      <c r="I2" s="35"/>
      <c r="J2" s="35"/>
      <c r="K2" s="35"/>
      <c r="L2" s="35"/>
      <c r="M2" s="35"/>
      <c r="N2" s="35"/>
      <c r="O2" s="35"/>
      <c r="P2" s="35"/>
      <c r="Q2" s="35"/>
      <c r="R2" s="94"/>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7"/>
    </row>
    <row r="3" spans="1:50" s="32" customFormat="1" ht="18" customHeight="1" thickBot="1">
      <c r="A3" s="34"/>
      <c r="C3" s="38"/>
      <c r="D3" s="35"/>
      <c r="E3" s="95" t="s">
        <v>4</v>
      </c>
      <c r="F3" s="35"/>
      <c r="G3" s="35"/>
      <c r="H3" s="35"/>
      <c r="I3" s="35"/>
      <c r="J3" s="35"/>
      <c r="K3" s="35"/>
      <c r="L3" s="35"/>
      <c r="M3" s="35"/>
      <c r="N3" s="35"/>
      <c r="O3" s="30"/>
      <c r="P3" s="30"/>
      <c r="Q3" s="30"/>
      <c r="S3" s="30"/>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9"/>
    </row>
    <row r="4" spans="1:50" s="32" customFormat="1" ht="18" customHeight="1" thickBot="1">
      <c r="A4" s="34"/>
      <c r="C4" s="38"/>
      <c r="D4" s="35"/>
      <c r="E4" s="95" t="s">
        <v>5</v>
      </c>
      <c r="F4" s="35"/>
      <c r="G4" s="35"/>
      <c r="H4" s="35"/>
      <c r="I4" s="35"/>
      <c r="J4" s="35"/>
      <c r="K4" s="35"/>
      <c r="L4" s="35"/>
      <c r="M4" s="35"/>
      <c r="N4" s="35"/>
      <c r="O4" s="30"/>
      <c r="P4" s="77" t="s">
        <v>112</v>
      </c>
      <c r="Q4" s="78">
        <v>0.005</v>
      </c>
      <c r="S4" s="30"/>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9"/>
    </row>
    <row r="5" spans="1:50" s="32" customFormat="1" ht="18" customHeight="1">
      <c r="A5" s="33"/>
      <c r="C5" s="34"/>
      <c r="D5" s="35"/>
      <c r="E5" s="94"/>
      <c r="F5" s="35"/>
      <c r="G5" s="35"/>
      <c r="H5" s="35"/>
      <c r="I5" s="35"/>
      <c r="J5" s="35"/>
      <c r="K5" s="35"/>
      <c r="L5" s="35"/>
      <c r="M5" s="35"/>
      <c r="N5" s="35"/>
      <c r="O5" s="30"/>
      <c r="P5" s="30"/>
      <c r="Q5" s="30"/>
      <c r="S5" s="30"/>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9"/>
    </row>
    <row r="6" spans="1:50" s="32" customFormat="1" ht="18" customHeight="1">
      <c r="A6" s="38"/>
      <c r="C6" s="38"/>
      <c r="D6" s="35"/>
      <c r="E6" s="95" t="s">
        <v>62</v>
      </c>
      <c r="F6" s="35"/>
      <c r="G6" s="35"/>
      <c r="H6" s="35"/>
      <c r="I6" s="35"/>
      <c r="J6" s="35"/>
      <c r="K6" s="35"/>
      <c r="L6" s="35"/>
      <c r="M6" s="35"/>
      <c r="N6" s="35"/>
      <c r="O6" s="30"/>
      <c r="P6" s="30"/>
      <c r="Q6" s="30"/>
      <c r="S6" s="30"/>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9"/>
    </row>
    <row r="7" spans="1:50" s="32" customFormat="1" ht="18" customHeight="1">
      <c r="A7" s="38"/>
      <c r="C7" s="38"/>
      <c r="D7" s="35"/>
      <c r="E7" s="95" t="s">
        <v>107</v>
      </c>
      <c r="F7" s="35"/>
      <c r="G7" s="35"/>
      <c r="H7" s="35"/>
      <c r="I7" s="35"/>
      <c r="J7" s="35"/>
      <c r="K7" s="35"/>
      <c r="L7" s="35"/>
      <c r="M7" s="35"/>
      <c r="N7" s="35"/>
      <c r="O7" s="30"/>
      <c r="P7" s="30"/>
      <c r="Q7" s="30"/>
      <c r="S7" s="30"/>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9"/>
    </row>
    <row r="8" spans="1:50" s="32" customFormat="1" ht="18" customHeight="1">
      <c r="A8" s="38"/>
      <c r="C8" s="40"/>
      <c r="D8" s="35"/>
      <c r="E8" s="96" t="s">
        <v>6</v>
      </c>
      <c r="F8" s="35"/>
      <c r="G8" s="35"/>
      <c r="H8" s="35"/>
      <c r="I8" s="35"/>
      <c r="J8" s="35"/>
      <c r="K8" s="35"/>
      <c r="L8" s="35"/>
      <c r="M8" s="35"/>
      <c r="N8" s="35"/>
      <c r="O8" s="30"/>
      <c r="P8" s="30"/>
      <c r="Q8" s="30"/>
      <c r="S8" s="30"/>
      <c r="T8" s="35"/>
      <c r="U8" s="35"/>
      <c r="V8" s="35"/>
      <c r="W8" s="35"/>
      <c r="X8" s="35"/>
      <c r="Y8" s="35"/>
      <c r="Z8" s="35"/>
      <c r="AA8" s="35"/>
      <c r="AB8" s="35"/>
      <c r="AC8" s="35"/>
      <c r="AD8" s="35"/>
      <c r="AE8" s="35"/>
      <c r="AF8" s="35"/>
      <c r="AG8" s="35"/>
      <c r="AH8" s="35"/>
      <c r="AI8" s="35"/>
      <c r="AJ8" s="35"/>
      <c r="AK8" s="35"/>
      <c r="AL8" s="35"/>
      <c r="AM8" s="35"/>
      <c r="AN8" s="35"/>
      <c r="AO8" s="30"/>
      <c r="AP8" s="35"/>
      <c r="AQ8" s="35"/>
      <c r="AR8" s="30"/>
      <c r="AS8" s="35"/>
      <c r="AT8" s="35"/>
      <c r="AU8" s="35"/>
      <c r="AV8" s="35"/>
      <c r="AW8" s="35"/>
      <c r="AX8" s="39"/>
    </row>
    <row r="9" spans="1:50" s="32" customFormat="1" ht="18" customHeight="1">
      <c r="A9" s="38"/>
      <c r="C9" s="40"/>
      <c r="D9" s="35"/>
      <c r="E9" s="96"/>
      <c r="F9" s="35"/>
      <c r="G9" s="35"/>
      <c r="H9" s="35"/>
      <c r="I9" s="35"/>
      <c r="J9" s="35"/>
      <c r="K9" s="35"/>
      <c r="L9" s="35"/>
      <c r="M9" s="35"/>
      <c r="N9" s="35"/>
      <c r="O9" s="30"/>
      <c r="P9" s="30"/>
      <c r="Q9" s="30"/>
      <c r="S9" s="30"/>
      <c r="T9" s="35"/>
      <c r="U9" s="35"/>
      <c r="V9" s="35"/>
      <c r="W9" s="35"/>
      <c r="X9" s="35"/>
      <c r="Y9" s="35"/>
      <c r="Z9" s="35"/>
      <c r="AA9" s="35"/>
      <c r="AB9" s="35"/>
      <c r="AC9" s="35"/>
      <c r="AD9" s="35"/>
      <c r="AE9" s="35"/>
      <c r="AF9" s="35"/>
      <c r="AG9" s="35"/>
      <c r="AH9" s="35"/>
      <c r="AI9" s="35"/>
      <c r="AJ9" s="35"/>
      <c r="AK9" s="35"/>
      <c r="AL9" s="35"/>
      <c r="AM9" s="35"/>
      <c r="AN9" s="35"/>
      <c r="AO9" s="30"/>
      <c r="AP9" s="35"/>
      <c r="AQ9" s="35"/>
      <c r="AR9" s="35"/>
      <c r="AU9" s="35"/>
      <c r="AV9" s="35"/>
      <c r="AW9" s="35"/>
      <c r="AX9" s="39"/>
    </row>
    <row r="10" spans="1:50" s="32" customFormat="1" ht="18" customHeight="1">
      <c r="A10" s="38"/>
      <c r="C10" s="40"/>
      <c r="D10" s="35"/>
      <c r="E10" s="96"/>
      <c r="F10" s="35"/>
      <c r="G10" s="35"/>
      <c r="H10" s="35"/>
      <c r="I10" s="35"/>
      <c r="J10" s="35"/>
      <c r="K10" s="35"/>
      <c r="L10" s="35"/>
      <c r="M10" s="35"/>
      <c r="N10" s="35"/>
      <c r="O10" s="30"/>
      <c r="P10" s="30"/>
      <c r="Q10" s="30"/>
      <c r="S10" s="30"/>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9"/>
    </row>
    <row r="11" spans="1:50" s="49" customFormat="1" ht="18" customHeight="1">
      <c r="A11" s="97"/>
      <c r="B11" s="98"/>
      <c r="C11" s="98"/>
      <c r="D11" s="99"/>
      <c r="E11" s="99"/>
      <c r="F11" s="99"/>
      <c r="G11" s="99"/>
      <c r="H11" s="99"/>
      <c r="I11" s="99"/>
      <c r="J11" s="44"/>
      <c r="K11" s="44"/>
      <c r="L11" s="44"/>
      <c r="M11" s="44"/>
      <c r="N11" s="44"/>
      <c r="O11" s="44"/>
      <c r="P11" s="44"/>
      <c r="Q11" s="44"/>
      <c r="R11" s="100"/>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99"/>
      <c r="AU11" s="99"/>
      <c r="AV11" s="99"/>
      <c r="AW11" s="99"/>
      <c r="AX11" s="58"/>
    </row>
    <row r="12" spans="1:46" s="49" customFormat="1" ht="18" customHeight="1">
      <c r="A12" s="46"/>
      <c r="B12" s="47"/>
      <c r="C12" s="47"/>
      <c r="D12" s="101"/>
      <c r="E12" s="101"/>
      <c r="F12" s="101"/>
      <c r="G12" s="101"/>
      <c r="H12" s="101"/>
      <c r="I12" s="254"/>
      <c r="J12" s="740" t="s">
        <v>88</v>
      </c>
      <c r="K12" s="741"/>
      <c r="L12" s="741"/>
      <c r="M12" s="741"/>
      <c r="N12" s="741"/>
      <c r="O12" s="741"/>
      <c r="P12" s="741"/>
      <c r="Q12" s="741"/>
      <c r="R12" s="741"/>
      <c r="S12" s="741"/>
      <c r="T12" s="741"/>
      <c r="U12" s="741"/>
      <c r="V12" s="741"/>
      <c r="W12" s="741"/>
      <c r="X12" s="741"/>
      <c r="Y12" s="741"/>
      <c r="Z12" s="741"/>
      <c r="AA12" s="741"/>
      <c r="AB12" s="741"/>
      <c r="AC12" s="741"/>
      <c r="AD12" s="741"/>
      <c r="AE12" s="741"/>
      <c r="AF12" s="741"/>
      <c r="AG12" s="741"/>
      <c r="AH12" s="741"/>
      <c r="AI12" s="741"/>
      <c r="AJ12" s="741"/>
      <c r="AK12" s="741"/>
      <c r="AL12" s="741"/>
      <c r="AM12" s="741"/>
      <c r="AN12" s="741"/>
      <c r="AO12" s="741"/>
      <c r="AP12" s="741"/>
      <c r="AQ12" s="741"/>
      <c r="AR12" s="741"/>
      <c r="AS12" s="742"/>
      <c r="AT12" s="101" t="s">
        <v>13</v>
      </c>
    </row>
    <row r="13" spans="1:46" s="49" customFormat="1" ht="27.75" customHeight="1">
      <c r="A13" s="50"/>
      <c r="B13" s="51" t="s">
        <v>7</v>
      </c>
      <c r="C13" s="102"/>
      <c r="D13" s="103" t="s">
        <v>8</v>
      </c>
      <c r="E13" s="103" t="s">
        <v>56</v>
      </c>
      <c r="F13" s="103" t="s">
        <v>9</v>
      </c>
      <c r="G13" s="103" t="s">
        <v>10</v>
      </c>
      <c r="H13" s="103" t="s">
        <v>11</v>
      </c>
      <c r="I13" s="103" t="s">
        <v>157</v>
      </c>
      <c r="J13" s="53" t="s">
        <v>113</v>
      </c>
      <c r="K13" s="53" t="s">
        <v>152</v>
      </c>
      <c r="L13" s="53" t="s">
        <v>114</v>
      </c>
      <c r="M13" s="53" t="s">
        <v>65</v>
      </c>
      <c r="N13" s="53" t="s">
        <v>115</v>
      </c>
      <c r="O13" s="53" t="s">
        <v>78</v>
      </c>
      <c r="P13" s="53" t="s">
        <v>116</v>
      </c>
      <c r="Q13" s="53" t="s">
        <v>66</v>
      </c>
      <c r="R13" s="53" t="s">
        <v>64</v>
      </c>
      <c r="S13" s="53" t="s">
        <v>117</v>
      </c>
      <c r="T13" s="53" t="s">
        <v>67</v>
      </c>
      <c r="U13" s="53" t="s">
        <v>68</v>
      </c>
      <c r="V13" s="53" t="s">
        <v>79</v>
      </c>
      <c r="W13" s="53" t="s">
        <v>118</v>
      </c>
      <c r="X13" s="53" t="s">
        <v>80</v>
      </c>
      <c r="Y13" s="53" t="s">
        <v>69</v>
      </c>
      <c r="Z13" s="53" t="s">
        <v>119</v>
      </c>
      <c r="AA13" s="53" t="s">
        <v>120</v>
      </c>
      <c r="AB13" s="53" t="s">
        <v>70</v>
      </c>
      <c r="AC13" s="53" t="s">
        <v>121</v>
      </c>
      <c r="AD13" s="53" t="s">
        <v>84</v>
      </c>
      <c r="AE13" s="53" t="s">
        <v>81</v>
      </c>
      <c r="AF13" s="53" t="s">
        <v>122</v>
      </c>
      <c r="AG13" s="53" t="s">
        <v>71</v>
      </c>
      <c r="AH13" s="53" t="s">
        <v>72</v>
      </c>
      <c r="AI13" s="53" t="s">
        <v>153</v>
      </c>
      <c r="AJ13" s="53" t="s">
        <v>73</v>
      </c>
      <c r="AK13" s="53" t="s">
        <v>123</v>
      </c>
      <c r="AL13" s="53" t="s">
        <v>85</v>
      </c>
      <c r="AM13" s="53" t="s">
        <v>124</v>
      </c>
      <c r="AN13" s="53" t="s">
        <v>125</v>
      </c>
      <c r="AO13" s="53" t="s">
        <v>74</v>
      </c>
      <c r="AP13" s="53" t="s">
        <v>75</v>
      </c>
      <c r="AQ13" s="53" t="s">
        <v>76</v>
      </c>
      <c r="AR13" s="53" t="s">
        <v>77</v>
      </c>
      <c r="AS13" s="53" t="s">
        <v>126</v>
      </c>
      <c r="AT13" s="103" t="s">
        <v>12</v>
      </c>
    </row>
    <row r="14" spans="1:47" s="49" customFormat="1" ht="18" customHeight="1">
      <c r="A14" s="54"/>
      <c r="B14" s="55" t="s">
        <v>19</v>
      </c>
      <c r="C14" s="56"/>
      <c r="D14" s="57"/>
      <c r="E14" s="57" t="s">
        <v>13</v>
      </c>
      <c r="F14" s="57"/>
      <c r="G14" s="57"/>
      <c r="H14" s="57"/>
      <c r="I14" s="57"/>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10"/>
    </row>
    <row r="15" spans="1:46" s="49" customFormat="1" ht="18" customHeight="1">
      <c r="A15" s="54"/>
      <c r="B15" s="55" t="s">
        <v>20</v>
      </c>
      <c r="C15" s="56"/>
      <c r="D15" s="109"/>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6" s="49" customFormat="1" ht="18" customHeight="1">
      <c r="A16" s="59"/>
      <c r="B16" s="60" t="s">
        <v>109</v>
      </c>
      <c r="C16" s="61"/>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T16" s="89">
        <f>+IF('O2'!AP9&lt;&gt;"",IF((1+OUT_2_Check!$Q$4)*SUM('O2'!D9:AO9)&lt;'O2'!AP9,1,IF((1-OUT_2_Check!$Q$4)*SUM('O2'!D9:AO9)&gt;'O2'!AP9,1,0)),IF(SUM('O2'!D9:AO9)&lt;&gt;0,1,0))</f>
        <v>0</v>
      </c>
    </row>
    <row r="17" spans="1:46" s="49" customFormat="1" ht="18" customHeight="1">
      <c r="A17" s="62"/>
      <c r="B17" s="60" t="s">
        <v>110</v>
      </c>
      <c r="C17" s="61"/>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9">
        <f>+IF('O2'!AP10&lt;&gt;"",IF((1+OUT_2_Check!$Q$4)*SUM('O2'!D10:AO10)&lt;'O2'!AP10,1,IF((1-OUT_2_Check!$Q$4)*SUM('O2'!D10:AO10)&gt;'O2'!AP10,1,0)),IF(SUM('O2'!D10:AO10)&lt;&gt;0,1,0))</f>
        <v>0</v>
      </c>
    </row>
    <row r="18" spans="1:46" s="49" customFormat="1" ht="18" customHeight="1">
      <c r="A18" s="62"/>
      <c r="B18" s="60" t="s">
        <v>111</v>
      </c>
      <c r="C18" s="61"/>
      <c r="D18" s="80"/>
      <c r="E18" s="154"/>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9">
        <f>+IF('O2'!AP12&lt;&gt;"",IF((1+OUT_2_Check!$Q$4)*SUM('O2'!D12:AO12)&lt;'O2'!AP12,1,IF((1-OUT_2_Check!$Q$4)*SUM('O2'!D12:AO12)&gt;'O2'!AP12,1,0)),IF(SUM('O2'!D12:AO12)&lt;&gt;0,1,0))</f>
        <v>0</v>
      </c>
    </row>
    <row r="19" spans="1:46" s="49" customFormat="1" ht="18" customHeight="1">
      <c r="A19" s="62"/>
      <c r="B19" s="61" t="s">
        <v>14</v>
      </c>
      <c r="C19" s="61"/>
      <c r="D19" s="79">
        <f>+IF('O2'!D13&lt;&gt;"",IF((1+OUT_2_Check!$Q$4)*SUM('O2'!D9:D12)&lt;'O2'!D13,1,IF((1-OUT_2_Check!$Q$4)*SUM('O2'!D9:D12)&gt;'O2'!D13,1,0)),IF(SUM('O2'!D9:D12)&lt;&gt;0,1,0))</f>
        <v>0</v>
      </c>
      <c r="E19" s="79">
        <f>+IF('O2'!E13&lt;&gt;"",IF((1+OUT_2_Check!$Q$4)*SUM('O2'!E9:E12)&lt;'O2'!E13,1,IF((1-OUT_2_Check!$Q$4)*SUM('O2'!E9:E12)&gt;'O2'!E13,1,0)),IF(SUM('O2'!E9:E12)&lt;&gt;0,1,0))</f>
        <v>0</v>
      </c>
      <c r="F19" s="79">
        <f>+IF('O2'!F13&lt;&gt;"",IF((1+OUT_2_Check!$Q$4)*SUM('O2'!F9:F12)&lt;'O2'!F13,1,IF((1-OUT_2_Check!$Q$4)*SUM('O2'!F9:F12)&gt;'O2'!F13,1,0)),IF(SUM('O2'!F9:F12)&lt;&gt;0,1,0))</f>
        <v>0</v>
      </c>
      <c r="G19" s="79">
        <f>+IF('O2'!G13&lt;&gt;"",IF((1+OUT_2_Check!$Q$4)*SUM('O2'!G9:G12)&lt;'O2'!G13,1,IF((1-OUT_2_Check!$Q$4)*SUM('O2'!G9:G12)&gt;'O2'!G13,1,0)),IF(SUM('O2'!G9:G12)&lt;&gt;0,1,0))</f>
        <v>0</v>
      </c>
      <c r="H19" s="79">
        <f>+IF('O2'!H13&lt;&gt;"",IF((1+OUT_2_Check!$Q$4)*SUM('O2'!H9:H12)&lt;'O2'!H13,1,IF((1-OUT_2_Check!$Q$4)*SUM('O2'!H9:H12)&gt;'O2'!H13,1,0)),IF(SUM('O2'!H9:H12)&lt;&gt;0,1,0))</f>
        <v>0</v>
      </c>
      <c r="I19" s="79">
        <f>+IF('O2'!I13&lt;&gt;"",IF((1+OUT_2_Check!$Q$4)*SUM('O2'!I9:I12)&lt;'O2'!I13,1,IF((1-OUT_2_Check!$Q$4)*SUM('O2'!I9:I12)&gt;'O2'!I13,1,0)),IF(SUM('O2'!I9:I12)&lt;&gt;0,1,0))</f>
        <v>0</v>
      </c>
      <c r="J19" s="79">
        <f>+IF('O2'!J13&lt;&gt;"",IF((1+OUT_2_Check!$Q$4)*SUM('O2'!J9:J12)&lt;'O2'!J13,1,IF((1-OUT_2_Check!$Q$4)*SUM('O2'!J9:J12)&gt;'O2'!J13,1,0)),IF(SUM('O2'!J9:J12)&lt;&gt;0,1,0))</f>
        <v>0</v>
      </c>
      <c r="K19" s="79">
        <f>+IF('O2'!L13&lt;&gt;"",IF((1+OUT_2_Check!$Q$4)*SUM('O2'!L9:L12)&lt;'O2'!L13,1,IF((1-OUT_2_Check!$Q$4)*SUM('O2'!L9:L12)&gt;'O2'!L13,1,0)),IF(SUM('O2'!L9:L12)&lt;&gt;0,1,0))</f>
        <v>0</v>
      </c>
      <c r="L19" s="79">
        <f>+IF('O2'!M13&lt;&gt;"",IF((1+OUT_2_Check!$Q$4)*SUM('O2'!M9:M12)&lt;'O2'!M13,1,IF((1-OUT_2_Check!$Q$4)*SUM('O2'!M9:M12)&gt;'O2'!M13,1,0)),IF(SUM('O2'!M9:M12)&lt;&gt;0,1,0))</f>
        <v>0</v>
      </c>
      <c r="M19" s="79">
        <f>+IF('O2'!N13&lt;&gt;"",IF((1+OUT_2_Check!$Q$4)*SUM('O2'!N9:N12)&lt;'O2'!N13,1,IF((1-OUT_2_Check!$Q$4)*SUM('O2'!N9:N12)&gt;'O2'!N13,1,0)),IF(SUM('O2'!N9:N12)&lt;&gt;0,1,0))</f>
        <v>0</v>
      </c>
      <c r="N19" s="79">
        <f>+IF('O2'!O13&lt;&gt;"",IF((1+OUT_2_Check!$Q$4)*SUM('O2'!O9:O12)&lt;'O2'!O13,1,IF((1-OUT_2_Check!$Q$4)*SUM('O2'!O9:O12)&gt;'O2'!O13,1,0)),IF(SUM('O2'!O9:O12)&lt;&gt;0,1,0))</f>
        <v>0</v>
      </c>
      <c r="O19" s="79">
        <f>+IF('O2'!P13&lt;&gt;"",IF((1+OUT_2_Check!$Q$4)*SUM('O2'!P9:P12)&lt;'O2'!P13,1,IF((1-OUT_2_Check!$Q$4)*SUM('O2'!P9:P12)&gt;'O2'!P13,1,0)),IF(SUM('O2'!P9:P12)&lt;&gt;0,1,0))</f>
        <v>0</v>
      </c>
      <c r="P19" s="79">
        <f>+IF('O2'!Q13&lt;&gt;"",IF((1+OUT_2_Check!$Q$4)*SUM('O2'!Q9:Q12)&lt;'O2'!Q13,1,IF((1-OUT_2_Check!$Q$4)*SUM('O2'!Q9:Q12)&gt;'O2'!Q13,1,0)),IF(SUM('O2'!Q9:Q12)&lt;&gt;0,1,0))</f>
        <v>0</v>
      </c>
      <c r="Q19" s="79">
        <f>+IF('O2'!R13&lt;&gt;"",IF((1+OUT_2_Check!$Q$4)*SUM('O2'!R9:R12)&lt;'O2'!R13,1,IF((1-OUT_2_Check!$Q$4)*SUM('O2'!R9:R12)&gt;'O2'!R13,1,0)),IF(SUM('O2'!R9:R12)&lt;&gt;0,1,0))</f>
        <v>0</v>
      </c>
      <c r="R19" s="79">
        <f>+IF('O2'!S13&lt;&gt;"",IF((1+OUT_2_Check!$Q$4)*SUM('O2'!S9:S12)&lt;'O2'!S13,1,IF((1-OUT_2_Check!$Q$4)*SUM('O2'!S9:S12)&gt;'O2'!S13,1,0)),IF(SUM('O2'!S9:S12)&lt;&gt;0,1,0))</f>
        <v>0</v>
      </c>
      <c r="S19" s="79">
        <f>+IF('O2'!T13&lt;&gt;"",IF((1+OUT_2_Check!$Q$4)*SUM('O2'!T9:T12)&lt;'O2'!T13,1,IF((1-OUT_2_Check!$Q$4)*SUM('O2'!T9:T12)&gt;'O2'!T13,1,0)),IF(SUM('O2'!T9:T12)&lt;&gt;0,1,0))</f>
        <v>0</v>
      </c>
      <c r="T19" s="79" t="e">
        <f>+IF('O2'!#REF!&lt;&gt;"",IF((1+OUT_2_Check!$Q$4)*SUM('O2'!#REF!)&lt;'O2'!#REF!,1,IF((1-OUT_2_Check!$Q$4)*SUM('O2'!#REF!)&gt;'O2'!#REF!,1,0)),IF(SUM('O2'!#REF!)&lt;&gt;0,1,0))</f>
        <v>#REF!</v>
      </c>
      <c r="U19" s="79">
        <f>+IF('O2'!U13&lt;&gt;"",IF((1+OUT_2_Check!$Q$4)*SUM('O2'!U9:U12)&lt;'O2'!U13,1,IF((1-OUT_2_Check!$Q$4)*SUM('O2'!U9:U12)&gt;'O2'!U13,1,0)),IF(SUM('O2'!U9:U12)&lt;&gt;0,1,0))</f>
        <v>0</v>
      </c>
      <c r="V19" s="79">
        <f>+IF('O2'!V13&lt;&gt;"",IF((1+OUT_2_Check!$Q$4)*SUM('O2'!V9:V12)&lt;'O2'!V13,1,IF((1-OUT_2_Check!$Q$4)*SUM('O2'!V9:V12)&gt;'O2'!V13,1,0)),IF(SUM('O2'!V9:V12)&lt;&gt;0,1,0))</f>
        <v>0</v>
      </c>
      <c r="W19" s="79">
        <f>+IF('O2'!W13&lt;&gt;"",IF((1+OUT_2_Check!$Q$4)*SUM('O2'!W9:W12)&lt;'O2'!W13,1,IF((1-OUT_2_Check!$Q$4)*SUM('O2'!W9:W12)&gt;'O2'!W13,1,0)),IF(SUM('O2'!W9:W12)&lt;&gt;0,1,0))</f>
        <v>0</v>
      </c>
      <c r="X19" s="79">
        <f>+IF('O2'!X13&lt;&gt;"",IF((1+OUT_2_Check!$Q$4)*SUM('O2'!X9:X12)&lt;'O2'!X13,1,IF((1-OUT_2_Check!$Q$4)*SUM('O2'!X9:X12)&gt;'O2'!X13,1,0)),IF(SUM('O2'!X9:X12)&lt;&gt;0,1,0))</f>
        <v>0</v>
      </c>
      <c r="Y19" s="79" t="e">
        <f>+IF('O2'!#REF!&lt;&gt;"",IF((1+OUT_2_Check!$Q$4)*SUM('O2'!#REF!)&lt;'O2'!#REF!,1,IF((1-OUT_2_Check!$Q$4)*SUM('O2'!#REF!)&gt;'O2'!#REF!,1,0)),IF(SUM('O2'!#REF!)&lt;&gt;0,1,0))</f>
        <v>#REF!</v>
      </c>
      <c r="Z19" s="79" t="e">
        <f>+IF('O2'!#REF!&lt;&gt;"",IF((1+OUT_2_Check!$Q$4)*SUM('O2'!#REF!)&lt;'O2'!#REF!,1,IF((1-OUT_2_Check!$Q$4)*SUM('O2'!#REF!)&gt;'O2'!#REF!,1,0)),IF(SUM('O2'!#REF!)&lt;&gt;0,1,0))</f>
        <v>#REF!</v>
      </c>
      <c r="AA19" s="79">
        <f>+IF('O2'!Y13&lt;&gt;"",IF((1+OUT_2_Check!$Q$4)*SUM('O2'!Y9:Y12)&lt;'O2'!Y13,1,IF((1-OUT_2_Check!$Q$4)*SUM('O2'!Y9:Y12)&gt;'O2'!Y13,1,0)),IF(SUM('O2'!Y9:Y12)&lt;&gt;0,1,0))</f>
        <v>0</v>
      </c>
      <c r="AB19" s="79">
        <f>+IF('O2'!Z13&lt;&gt;"",IF((1+OUT_2_Check!$Q$4)*SUM('O2'!Z9:Z12)&lt;'O2'!Z13,1,IF((1-OUT_2_Check!$Q$4)*SUM('O2'!Z9:Z12)&gt;'O2'!Z13,1,0)),IF(SUM('O2'!Z9:Z12)&lt;&gt;0,1,0))</f>
        <v>0</v>
      </c>
      <c r="AC19" s="79">
        <f>+IF('O2'!AA13&lt;&gt;"",IF((1+OUT_2_Check!$Q$4)*SUM('O2'!AA9:AA12)&lt;'O2'!AA13,1,IF((1-OUT_2_Check!$Q$4)*SUM('O2'!AA9:AA12)&gt;'O2'!AA13,1,0)),IF(SUM('O2'!AA9:AA12)&lt;&gt;0,1,0))</f>
        <v>0</v>
      </c>
      <c r="AD19" s="79">
        <f>+IF('O2'!AB13&lt;&gt;"",IF((1+OUT_2_Check!$Q$4)*SUM('O2'!AB9:AB12)&lt;'O2'!AB13,1,IF((1-OUT_2_Check!$Q$4)*SUM('O2'!AB9:AB12)&gt;'O2'!AB13,1,0)),IF(SUM('O2'!AB9:AB12)&lt;&gt;0,1,0))</f>
        <v>0</v>
      </c>
      <c r="AE19" s="79">
        <f>+IF('O2'!AC13&lt;&gt;"",IF((1+OUT_2_Check!$Q$4)*SUM('O2'!AC9:AC12)&lt;'O2'!AC13,1,IF((1-OUT_2_Check!$Q$4)*SUM('O2'!AC9:AC12)&gt;'O2'!AC13,1,0)),IF(SUM('O2'!AC9:AC12)&lt;&gt;0,1,0))</f>
        <v>0</v>
      </c>
      <c r="AF19" s="79">
        <f>+IF('O2'!AD13&lt;&gt;"",IF((1+OUT_2_Check!$Q$4)*SUM('O2'!AD9:AD12)&lt;'O2'!AD13,1,IF((1-OUT_2_Check!$Q$4)*SUM('O2'!AD9:AD12)&gt;'O2'!AD13,1,0)),IF(SUM('O2'!AD9:AD12)&lt;&gt;0,1,0))</f>
        <v>0</v>
      </c>
      <c r="AG19" s="79">
        <f>+IF('O2'!AE13&lt;&gt;"",IF((1+OUT_2_Check!$Q$4)*SUM('O2'!AE9:AE12)&lt;'O2'!AE13,1,IF((1-OUT_2_Check!$Q$4)*SUM('O2'!AE9:AE12)&gt;'O2'!AE13,1,0)),IF(SUM('O2'!AE9:AE12)&lt;&gt;0,1,0))</f>
        <v>0</v>
      </c>
      <c r="AH19" s="79">
        <f>+IF('O2'!AF13&lt;&gt;"",IF((1+OUT_2_Check!$Q$4)*SUM('O2'!AF9:AF12)&lt;'O2'!AF13,1,IF((1-OUT_2_Check!$Q$4)*SUM('O2'!AF9:AF12)&gt;'O2'!AF13,1,0)),IF(SUM('O2'!AF9:AF12)&lt;&gt;0,1,0))</f>
        <v>0</v>
      </c>
      <c r="AI19" s="79">
        <f>+IF('O2'!AG13&lt;&gt;"",IF((1+OUT_2_Check!$Q$4)*SUM('O2'!AG9:AG12)&lt;'O2'!AG13,1,IF((1-OUT_2_Check!$Q$4)*SUM('O2'!AG9:AG12)&gt;'O2'!AG13,1,0)),IF(SUM('O2'!AG9:AG12)&lt;&gt;0,1,0))</f>
        <v>0</v>
      </c>
      <c r="AJ19" s="79">
        <f>+IF('O2'!AH13&lt;&gt;"",IF((1+OUT_2_Check!$Q$4)*SUM('O2'!AH9:AH12)&lt;'O2'!AH13,1,IF((1-OUT_2_Check!$Q$4)*SUM('O2'!AH9:AH12)&gt;'O2'!AH13,1,0)),IF(SUM('O2'!AH9:AH12)&lt;&gt;0,1,0))</f>
        <v>0</v>
      </c>
      <c r="AK19" s="79">
        <f>+IF('O2'!AI13&lt;&gt;"",IF((1+OUT_2_Check!$Q$4)*SUM('O2'!AI9:AI12)&lt;'O2'!AI13,1,IF((1-OUT_2_Check!$Q$4)*SUM('O2'!AI9:AI12)&gt;'O2'!AI13,1,0)),IF(SUM('O2'!AI9:AI12)&lt;&gt;0,1,0))</f>
        <v>0</v>
      </c>
      <c r="AL19" s="79">
        <f>+IF('O2'!AJ13&lt;&gt;"",IF((1+OUT_2_Check!$Q$4)*SUM('O2'!AJ9:AJ12)&lt;'O2'!AJ13,1,IF((1-OUT_2_Check!$Q$4)*SUM('O2'!AJ9:AJ12)&gt;'O2'!AJ13,1,0)),IF(SUM('O2'!AJ9:AJ12)&lt;&gt;0,1,0))</f>
        <v>0</v>
      </c>
      <c r="AM19" s="79">
        <f>+IF('O2'!AK13&lt;&gt;"",IF((1+OUT_2_Check!$Q$4)*SUM('O2'!AK9:AK12)&lt;'O2'!AK13,1,IF((1-OUT_2_Check!$Q$4)*SUM('O2'!AK9:AK12)&gt;'O2'!AK13,1,0)),IF(SUM('O2'!AK9:AK12)&lt;&gt;0,1,0))</f>
        <v>0</v>
      </c>
      <c r="AN19" s="79" t="e">
        <f>+IF('O2'!#REF!&lt;&gt;"",IF((1+OUT_2_Check!$Q$4)*SUM('O2'!#REF!)&lt;'O2'!#REF!,1,IF((1-OUT_2_Check!$Q$4)*SUM('O2'!#REF!)&gt;'O2'!#REF!,1,0)),IF(SUM('O2'!#REF!)&lt;&gt;0,1,0))</f>
        <v>#REF!</v>
      </c>
      <c r="AO19" s="79" t="e">
        <f>+IF('O2'!#REF!&lt;&gt;"",IF((1+OUT_2_Check!$Q$4)*SUM('O2'!#REF!)&lt;'O2'!#REF!,1,IF((1-OUT_2_Check!$Q$4)*SUM('O2'!#REF!)&gt;'O2'!#REF!,1,0)),IF(SUM('O2'!#REF!)&lt;&gt;0,1,0))</f>
        <v>#REF!</v>
      </c>
      <c r="AP19" s="79">
        <f>+IF('O2'!AL13&lt;&gt;"",IF((1+OUT_2_Check!$Q$4)*SUM('O2'!AL9:AL12)&lt;'O2'!AL13,1,IF((1-OUT_2_Check!$Q$4)*SUM('O2'!AL9:AL12)&gt;'O2'!AL13,1,0)),IF(SUM('O2'!AL9:AL12)&lt;&gt;0,1,0))</f>
        <v>0</v>
      </c>
      <c r="AQ19" s="79">
        <f>+IF('O2'!AM13&lt;&gt;"",IF((1+OUT_2_Check!$Q$4)*SUM('O2'!AM9:AM12)&lt;'O2'!AM13,1,IF((1-OUT_2_Check!$Q$4)*SUM('O2'!AM9:AM12)&gt;'O2'!AM13,1,0)),IF(SUM('O2'!AM9:AM12)&lt;&gt;0,1,0))</f>
        <v>0</v>
      </c>
      <c r="AR19" s="79">
        <f>+IF('O2'!AN13&lt;&gt;"",IF((1+OUT_2_Check!$Q$4)*SUM('O2'!AN9:AN12)&lt;'O2'!AN13,1,IF((1-OUT_2_Check!$Q$4)*SUM('O2'!AN9:AN12)&gt;'O2'!AN13,1,0)),IF(SUM('O2'!AN9:AN12)&lt;&gt;0,1,0))</f>
        <v>0</v>
      </c>
      <c r="AS19" s="79">
        <f>+IF('O2'!AO13&lt;&gt;"",IF((1+OUT_2_Check!$Q$4)*SUM('O2'!AO9:AO12)&lt;'O2'!AO13,1,IF((1-OUT_2_Check!$Q$4)*SUM('O2'!AO9:AO12)&gt;'O2'!AO13,1,0)),IF(SUM('O2'!AO9:AO12)&lt;&gt;0,1,0))</f>
        <v>0</v>
      </c>
      <c r="AT19" s="89">
        <f>+IF('O2'!AP13&lt;&gt;"",IF((1+OUT_2_Check!$Q$4)*SUM('O2'!D13:AO13)&lt;'O2'!AP13,1,IF((1-OUT_2_Check!$Q$4)*SUM('O2'!D13:AO13)&gt;'O2'!AP13,1,0)),IF(SUM('O2'!D13:AO13)&lt;&gt;0,1,0))</f>
        <v>0</v>
      </c>
    </row>
    <row r="20" spans="1:46" s="49" customFormat="1" ht="18" customHeight="1">
      <c r="A20" s="62"/>
      <c r="B20" s="64"/>
      <c r="C20" s="64"/>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row>
    <row r="21" spans="1:46" s="49" customFormat="1" ht="18" customHeight="1">
      <c r="A21" s="54"/>
      <c r="B21" s="55" t="s">
        <v>29</v>
      </c>
      <c r="C21" s="56"/>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row>
    <row r="22" spans="1:46" s="49" customFormat="1" ht="18" customHeight="1">
      <c r="A22" s="59"/>
      <c r="B22" s="60" t="s">
        <v>109</v>
      </c>
      <c r="C22" s="6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9">
        <f>+IF('O2'!AP15&lt;&gt;"",IF((1+OUT_2_Check!$Q$4)*SUM('O2'!D15:AO15)&lt;'O2'!AP15,1,IF((1-OUT_2_Check!$Q$4)*SUM('O2'!D15:AO15)&gt;'O2'!AP15,1,0)),IF(SUM('O2'!D15:AO15)&lt;&gt;0,1,0))</f>
        <v>0</v>
      </c>
    </row>
    <row r="23" spans="1:46" s="49" customFormat="1" ht="18" customHeight="1">
      <c r="A23" s="62"/>
      <c r="B23" s="60" t="s">
        <v>110</v>
      </c>
      <c r="C23" s="6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9">
        <f>+IF('O2'!AP16&lt;&gt;"",IF((1+OUT_2_Check!$Q$4)*SUM('O2'!D16:AO16)&lt;'O2'!AP16,1,IF((1-OUT_2_Check!$Q$4)*SUM('O2'!D16:AO16)&gt;'O2'!AP16,1,0)),IF(SUM('O2'!D16:AO16)&lt;&gt;0,1,0))</f>
        <v>0</v>
      </c>
    </row>
    <row r="24" spans="1:46" s="49" customFormat="1" ht="18" customHeight="1">
      <c r="A24" s="62"/>
      <c r="B24" s="60" t="s">
        <v>111</v>
      </c>
      <c r="C24" s="6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9">
        <f>+IF('O2'!AP18&lt;&gt;"",IF((1+OUT_2_Check!$Q$4)*SUM('O2'!D18:AO18)&lt;'O2'!AP18,1,IF((1-OUT_2_Check!$Q$4)*SUM('O2'!D18:AO18)&gt;'O2'!AP18,1,0)),IF(SUM('O2'!D18:AO18)&lt;&gt;0,1,0))</f>
        <v>0</v>
      </c>
    </row>
    <row r="25" spans="1:46" s="49" customFormat="1" ht="18" customHeight="1">
      <c r="A25" s="59"/>
      <c r="B25" s="61" t="s">
        <v>14</v>
      </c>
      <c r="C25" s="61"/>
      <c r="D25" s="79">
        <f>+IF('O2'!D19&lt;&gt;"",IF((1+OUT_2_Check!$Q$4)*SUM('O2'!D15:D18)&lt;'O2'!D19,1,IF((1-OUT_2_Check!$Q$4)*SUM('O2'!D15:D18)&gt;'O2'!D19,1,0)),IF(SUM('O2'!D15:D18)&lt;&gt;0,1,0))</f>
        <v>0</v>
      </c>
      <c r="E25" s="79">
        <f>+IF('O2'!E19&lt;&gt;"",IF((1+OUT_2_Check!$Q$4)*SUM('O2'!E15:E18)&lt;'O2'!E19,1,IF((1-OUT_2_Check!$Q$4)*SUM('O2'!E15:E18)&gt;'O2'!E19,1,0)),IF(SUM('O2'!E15:E18)&lt;&gt;0,1,0))</f>
        <v>0</v>
      </c>
      <c r="F25" s="79">
        <f>+IF('O2'!F19&lt;&gt;"",IF((1+OUT_2_Check!$Q$4)*SUM('O2'!F15:F18)&lt;'O2'!F19,1,IF((1-OUT_2_Check!$Q$4)*SUM('O2'!F15:F18)&gt;'O2'!F19,1,0)),IF(SUM('O2'!F15:F18)&lt;&gt;0,1,0))</f>
        <v>0</v>
      </c>
      <c r="G25" s="79">
        <f>+IF('O2'!G19&lt;&gt;"",IF((1+OUT_2_Check!$Q$4)*SUM('O2'!G15:G18)&lt;'O2'!G19,1,IF((1-OUT_2_Check!$Q$4)*SUM('O2'!G15:G18)&gt;'O2'!G19,1,0)),IF(SUM('O2'!G15:G18)&lt;&gt;0,1,0))</f>
        <v>0</v>
      </c>
      <c r="H25" s="79">
        <f>+IF('O2'!H19&lt;&gt;"",IF((1+OUT_2_Check!$Q$4)*SUM('O2'!H15:H18)&lt;'O2'!H19,1,IF((1-OUT_2_Check!$Q$4)*SUM('O2'!H15:H18)&gt;'O2'!H19,1,0)),IF(SUM('O2'!H15:H18)&lt;&gt;0,1,0))</f>
        <v>0</v>
      </c>
      <c r="I25" s="79">
        <f>+IF('O2'!I19&lt;&gt;"",IF((1+OUT_2_Check!$Q$4)*SUM('O2'!I15:I18)&lt;'O2'!I19,1,IF((1-OUT_2_Check!$Q$4)*SUM('O2'!I15:I18)&gt;'O2'!I19,1,0)),IF(SUM('O2'!I15:I18)&lt;&gt;0,1,0))</f>
        <v>0</v>
      </c>
      <c r="J25" s="79">
        <f>+IF('O2'!J19&lt;&gt;"",IF((1+OUT_2_Check!$Q$4)*SUM('O2'!J15:J18)&lt;'O2'!J19,1,IF((1-OUT_2_Check!$Q$4)*SUM('O2'!J15:J18)&gt;'O2'!J19,1,0)),IF(SUM('O2'!J15:J18)&lt;&gt;0,1,0))</f>
        <v>0</v>
      </c>
      <c r="K25" s="79">
        <f>+IF('O2'!L19&lt;&gt;"",IF((1+OUT_2_Check!$Q$4)*SUM('O2'!L15:L18)&lt;'O2'!L19,1,IF((1-OUT_2_Check!$Q$4)*SUM('O2'!L15:L18)&gt;'O2'!L19,1,0)),IF(SUM('O2'!L15:L18)&lt;&gt;0,1,0))</f>
        <v>0</v>
      </c>
      <c r="L25" s="79">
        <f>+IF('O2'!M19&lt;&gt;"",IF((1+OUT_2_Check!$Q$4)*SUM('O2'!M15:M18)&lt;'O2'!M19,1,IF((1-OUT_2_Check!$Q$4)*SUM('O2'!M15:M18)&gt;'O2'!M19,1,0)),IF(SUM('O2'!M15:M18)&lt;&gt;0,1,0))</f>
        <v>0</v>
      </c>
      <c r="M25" s="79">
        <f>+IF('O2'!N19&lt;&gt;"",IF((1+OUT_2_Check!$Q$4)*SUM('O2'!N15:N18)&lt;'O2'!N19,1,IF((1-OUT_2_Check!$Q$4)*SUM('O2'!N15:N18)&gt;'O2'!N19,1,0)),IF(SUM('O2'!N15:N18)&lt;&gt;0,1,0))</f>
        <v>0</v>
      </c>
      <c r="N25" s="79">
        <f>+IF('O2'!O19&lt;&gt;"",IF((1+OUT_2_Check!$Q$4)*SUM('O2'!O15:O18)&lt;'O2'!O19,1,IF((1-OUT_2_Check!$Q$4)*SUM('O2'!O15:O18)&gt;'O2'!O19,1,0)),IF(SUM('O2'!O15:O18)&lt;&gt;0,1,0))</f>
        <v>0</v>
      </c>
      <c r="O25" s="79">
        <f>+IF('O2'!P19&lt;&gt;"",IF((1+OUT_2_Check!$Q$4)*SUM('O2'!P15:P18)&lt;'O2'!P19,1,IF((1-OUT_2_Check!$Q$4)*SUM('O2'!P15:P18)&gt;'O2'!P19,1,0)),IF(SUM('O2'!P15:P18)&lt;&gt;0,1,0))</f>
        <v>0</v>
      </c>
      <c r="P25" s="79">
        <f>+IF('O2'!Q19&lt;&gt;"",IF((1+OUT_2_Check!$Q$4)*SUM('O2'!Q15:Q18)&lt;'O2'!Q19,1,IF((1-OUT_2_Check!$Q$4)*SUM('O2'!Q15:Q18)&gt;'O2'!Q19,1,0)),IF(SUM('O2'!Q15:Q18)&lt;&gt;0,1,0))</f>
        <v>0</v>
      </c>
      <c r="Q25" s="79">
        <f>+IF('O2'!R19&lt;&gt;"",IF((1+OUT_2_Check!$Q$4)*SUM('O2'!R15:R18)&lt;'O2'!R19,1,IF((1-OUT_2_Check!$Q$4)*SUM('O2'!R15:R18)&gt;'O2'!R19,1,0)),IF(SUM('O2'!R15:R18)&lt;&gt;0,1,0))</f>
        <v>0</v>
      </c>
      <c r="R25" s="79">
        <f>+IF('O2'!S19&lt;&gt;"",IF((1+OUT_2_Check!$Q$4)*SUM('O2'!S15:S18)&lt;'O2'!S19,1,IF((1-OUT_2_Check!$Q$4)*SUM('O2'!S15:S18)&gt;'O2'!S19,1,0)),IF(SUM('O2'!S15:S18)&lt;&gt;0,1,0))</f>
        <v>0</v>
      </c>
      <c r="S25" s="79">
        <f>+IF('O2'!T19&lt;&gt;"",IF((1+OUT_2_Check!$Q$4)*SUM('O2'!T15:T18)&lt;'O2'!T19,1,IF((1-OUT_2_Check!$Q$4)*SUM('O2'!T15:T18)&gt;'O2'!T19,1,0)),IF(SUM('O2'!T15:T18)&lt;&gt;0,1,0))</f>
        <v>0</v>
      </c>
      <c r="T25" s="79" t="e">
        <f>+IF('O2'!#REF!&lt;&gt;"",IF((1+OUT_2_Check!$Q$4)*SUM('O2'!#REF!)&lt;'O2'!#REF!,1,IF((1-OUT_2_Check!$Q$4)*SUM('O2'!#REF!)&gt;'O2'!#REF!,1,0)),IF(SUM('O2'!#REF!)&lt;&gt;0,1,0))</f>
        <v>#REF!</v>
      </c>
      <c r="U25" s="79">
        <f>+IF('O2'!U19&lt;&gt;"",IF((1+OUT_2_Check!$Q$4)*SUM('O2'!U15:U18)&lt;'O2'!U19,1,IF((1-OUT_2_Check!$Q$4)*SUM('O2'!U15:U18)&gt;'O2'!U19,1,0)),IF(SUM('O2'!U15:U18)&lt;&gt;0,1,0))</f>
        <v>0</v>
      </c>
      <c r="V25" s="79">
        <f>+IF('O2'!V19&lt;&gt;"",IF((1+OUT_2_Check!$Q$4)*SUM('O2'!V15:V18)&lt;'O2'!V19,1,IF((1-OUT_2_Check!$Q$4)*SUM('O2'!V15:V18)&gt;'O2'!V19,1,0)),IF(SUM('O2'!V15:V18)&lt;&gt;0,1,0))</f>
        <v>0</v>
      </c>
      <c r="W25" s="79">
        <f>+IF('O2'!W19&lt;&gt;"",IF((1+OUT_2_Check!$Q$4)*SUM('O2'!W15:W18)&lt;'O2'!W19,1,IF((1-OUT_2_Check!$Q$4)*SUM('O2'!W15:W18)&gt;'O2'!W19,1,0)),IF(SUM('O2'!W15:W18)&lt;&gt;0,1,0))</f>
        <v>0</v>
      </c>
      <c r="X25" s="79">
        <f>+IF('O2'!X19&lt;&gt;"",IF((1+OUT_2_Check!$Q$4)*SUM('O2'!X15:X18)&lt;'O2'!X19,1,IF((1-OUT_2_Check!$Q$4)*SUM('O2'!X15:X18)&gt;'O2'!X19,1,0)),IF(SUM('O2'!X15:X18)&lt;&gt;0,1,0))</f>
        <v>0</v>
      </c>
      <c r="Y25" s="79" t="e">
        <f>+IF('O2'!#REF!&lt;&gt;"",IF((1+OUT_2_Check!$Q$4)*SUM('O2'!#REF!)&lt;'O2'!#REF!,1,IF((1-OUT_2_Check!$Q$4)*SUM('O2'!#REF!)&gt;'O2'!#REF!,1,0)),IF(SUM('O2'!#REF!)&lt;&gt;0,1,0))</f>
        <v>#REF!</v>
      </c>
      <c r="Z25" s="79" t="e">
        <f>+IF('O2'!#REF!&lt;&gt;"",IF((1+OUT_2_Check!$Q$4)*SUM('O2'!#REF!)&lt;'O2'!#REF!,1,IF((1-OUT_2_Check!$Q$4)*SUM('O2'!#REF!)&gt;'O2'!#REF!,1,0)),IF(SUM('O2'!#REF!)&lt;&gt;0,1,0))</f>
        <v>#REF!</v>
      </c>
      <c r="AA25" s="79">
        <f>+IF('O2'!Y19&lt;&gt;"",IF((1+OUT_2_Check!$Q$4)*SUM('O2'!Y15:Y18)&lt;'O2'!Y19,1,IF((1-OUT_2_Check!$Q$4)*SUM('O2'!Y15:Y18)&gt;'O2'!Y19,1,0)),IF(SUM('O2'!Y15:Y18)&lt;&gt;0,1,0))</f>
        <v>0</v>
      </c>
      <c r="AB25" s="79">
        <f>+IF('O2'!Z19&lt;&gt;"",IF((1+OUT_2_Check!$Q$4)*SUM('O2'!Z15:Z18)&lt;'O2'!Z19,1,IF((1-OUT_2_Check!$Q$4)*SUM('O2'!Z15:Z18)&gt;'O2'!Z19,1,0)),IF(SUM('O2'!Z15:Z18)&lt;&gt;0,1,0))</f>
        <v>0</v>
      </c>
      <c r="AC25" s="79">
        <f>+IF('O2'!AA19&lt;&gt;"",IF((1+OUT_2_Check!$Q$4)*SUM('O2'!AA15:AA18)&lt;'O2'!AA19,1,IF((1-OUT_2_Check!$Q$4)*SUM('O2'!AA15:AA18)&gt;'O2'!AA19,1,0)),IF(SUM('O2'!AA15:AA18)&lt;&gt;0,1,0))</f>
        <v>0</v>
      </c>
      <c r="AD25" s="79">
        <f>+IF('O2'!AB19&lt;&gt;"",IF((1+OUT_2_Check!$Q$4)*SUM('O2'!AB15:AB18)&lt;'O2'!AB19,1,IF((1-OUT_2_Check!$Q$4)*SUM('O2'!AB15:AB18)&gt;'O2'!AB19,1,0)),IF(SUM('O2'!AB15:AB18)&lt;&gt;0,1,0))</f>
        <v>0</v>
      </c>
      <c r="AE25" s="79">
        <f>+IF('O2'!AC19&lt;&gt;"",IF((1+OUT_2_Check!$Q$4)*SUM('O2'!AC15:AC18)&lt;'O2'!AC19,1,IF((1-OUT_2_Check!$Q$4)*SUM('O2'!AC15:AC18)&gt;'O2'!AC19,1,0)),IF(SUM('O2'!AC15:AC18)&lt;&gt;0,1,0))</f>
        <v>0</v>
      </c>
      <c r="AF25" s="79">
        <f>+IF('O2'!AD19&lt;&gt;"",IF((1+OUT_2_Check!$Q$4)*SUM('O2'!AD15:AD18)&lt;'O2'!AD19,1,IF((1-OUT_2_Check!$Q$4)*SUM('O2'!AD15:AD18)&gt;'O2'!AD19,1,0)),IF(SUM('O2'!AD15:AD18)&lt;&gt;0,1,0))</f>
        <v>0</v>
      </c>
      <c r="AG25" s="79">
        <f>+IF('O2'!AE19&lt;&gt;"",IF((1+OUT_2_Check!$Q$4)*SUM('O2'!AE15:AE18)&lt;'O2'!AE19,1,IF((1-OUT_2_Check!$Q$4)*SUM('O2'!AE15:AE18)&gt;'O2'!AE19,1,0)),IF(SUM('O2'!AE15:AE18)&lt;&gt;0,1,0))</f>
        <v>0</v>
      </c>
      <c r="AH25" s="79">
        <f>+IF('O2'!AF19&lt;&gt;"",IF((1+OUT_2_Check!$Q$4)*SUM('O2'!AF15:AF18)&lt;'O2'!AF19,1,IF((1-OUT_2_Check!$Q$4)*SUM('O2'!AF15:AF18)&gt;'O2'!AF19,1,0)),IF(SUM('O2'!AF15:AF18)&lt;&gt;0,1,0))</f>
        <v>0</v>
      </c>
      <c r="AI25" s="79">
        <f>+IF('O2'!AG19&lt;&gt;"",IF((1+OUT_2_Check!$Q$4)*SUM('O2'!AG15:AG18)&lt;'O2'!AG19,1,IF((1-OUT_2_Check!$Q$4)*SUM('O2'!AG15:AG18)&gt;'O2'!AG19,1,0)),IF(SUM('O2'!AG15:AG18)&lt;&gt;0,1,0))</f>
        <v>0</v>
      </c>
      <c r="AJ25" s="79">
        <f>+IF('O2'!AH19&lt;&gt;"",IF((1+OUT_2_Check!$Q$4)*SUM('O2'!AH15:AH18)&lt;'O2'!AH19,1,IF((1-OUT_2_Check!$Q$4)*SUM('O2'!AH15:AH18)&gt;'O2'!AH19,1,0)),IF(SUM('O2'!AH15:AH18)&lt;&gt;0,1,0))</f>
        <v>0</v>
      </c>
      <c r="AK25" s="79">
        <f>+IF('O2'!AI19&lt;&gt;"",IF((1+OUT_2_Check!$Q$4)*SUM('O2'!AI15:AI18)&lt;'O2'!AI19,1,IF((1-OUT_2_Check!$Q$4)*SUM('O2'!AI15:AI18)&gt;'O2'!AI19,1,0)),IF(SUM('O2'!AI15:AI18)&lt;&gt;0,1,0))</f>
        <v>0</v>
      </c>
      <c r="AL25" s="79">
        <f>+IF('O2'!AJ19&lt;&gt;"",IF((1+OUT_2_Check!$Q$4)*SUM('O2'!AJ15:AJ18)&lt;'O2'!AJ19,1,IF((1-OUT_2_Check!$Q$4)*SUM('O2'!AJ15:AJ18)&gt;'O2'!AJ19,1,0)),IF(SUM('O2'!AJ15:AJ18)&lt;&gt;0,1,0))</f>
        <v>0</v>
      </c>
      <c r="AM25" s="79">
        <f>+IF('O2'!AK19&lt;&gt;"",IF((1+OUT_2_Check!$Q$4)*SUM('O2'!AK15:AK18)&lt;'O2'!AK19,1,IF((1-OUT_2_Check!$Q$4)*SUM('O2'!AK15:AK18)&gt;'O2'!AK19,1,0)),IF(SUM('O2'!AK15:AK18)&lt;&gt;0,1,0))</f>
        <v>0</v>
      </c>
      <c r="AN25" s="79" t="e">
        <f>+IF('O2'!#REF!&lt;&gt;"",IF((1+OUT_2_Check!$Q$4)*SUM('O2'!#REF!)&lt;'O2'!#REF!,1,IF((1-OUT_2_Check!$Q$4)*SUM('O2'!#REF!)&gt;'O2'!#REF!,1,0)),IF(SUM('O2'!#REF!)&lt;&gt;0,1,0))</f>
        <v>#REF!</v>
      </c>
      <c r="AO25" s="79" t="e">
        <f>+IF('O2'!#REF!&lt;&gt;"",IF((1+OUT_2_Check!$Q$4)*SUM('O2'!#REF!)&lt;'O2'!#REF!,1,IF((1-OUT_2_Check!$Q$4)*SUM('O2'!#REF!)&gt;'O2'!#REF!,1,0)),IF(SUM('O2'!#REF!)&lt;&gt;0,1,0))</f>
        <v>#REF!</v>
      </c>
      <c r="AP25" s="79">
        <f>+IF('O2'!AL19&lt;&gt;"",IF((1+OUT_2_Check!$Q$4)*SUM('O2'!AL15:AL18)&lt;'O2'!AL19,1,IF((1-OUT_2_Check!$Q$4)*SUM('O2'!AL15:AL18)&gt;'O2'!AL19,1,0)),IF(SUM('O2'!AL15:AL18)&lt;&gt;0,1,0))</f>
        <v>0</v>
      </c>
      <c r="AQ25" s="79">
        <f>+IF('O2'!AM19&lt;&gt;"",IF((1+OUT_2_Check!$Q$4)*SUM('O2'!AM15:AM18)&lt;'O2'!AM19,1,IF((1-OUT_2_Check!$Q$4)*SUM('O2'!AM15:AM18)&gt;'O2'!AM19,1,0)),IF(SUM('O2'!AM15:AM18)&lt;&gt;0,1,0))</f>
        <v>0</v>
      </c>
      <c r="AR25" s="79">
        <f>+IF('O2'!AN19&lt;&gt;"",IF((1+OUT_2_Check!$Q$4)*SUM('O2'!AN15:AN18)&lt;'O2'!AN19,1,IF((1-OUT_2_Check!$Q$4)*SUM('O2'!AN15:AN18)&gt;'O2'!AN19,1,0)),IF(SUM('O2'!AN15:AN18)&lt;&gt;0,1,0))</f>
        <v>0</v>
      </c>
      <c r="AS25" s="79">
        <f>+IF('O2'!AO19&lt;&gt;"",IF((1+OUT_2_Check!$Q$4)*SUM('O2'!AO15:AO18)&lt;'O2'!AO19,1,IF((1-OUT_2_Check!$Q$4)*SUM('O2'!AO15:AO18)&gt;'O2'!AO19,1,0)),IF(SUM('O2'!AO15:AO18)&lt;&gt;0,1,0))</f>
        <v>0</v>
      </c>
      <c r="AT25" s="89">
        <f>+IF('O2'!AP19&lt;&gt;"",IF((1+OUT_2_Check!$Q$4)*SUM('O2'!D19:AO19)&lt;'O2'!AP19,1,IF((1-OUT_2_Check!$Q$4)*SUM('O2'!D19:AO19)&gt;'O2'!AP19,1,0)),IF(SUM('O2'!D19:AO19)&lt;&gt;0,1,0))</f>
        <v>0</v>
      </c>
    </row>
    <row r="26" spans="1:46" s="49" customFormat="1" ht="18" customHeight="1">
      <c r="A26" s="54"/>
      <c r="B26" s="56"/>
      <c r="C26" s="56"/>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row>
    <row r="27" spans="1:46" s="49" customFormat="1" ht="18" customHeight="1">
      <c r="A27" s="66"/>
      <c r="B27" s="55" t="s">
        <v>21</v>
      </c>
      <c r="C27" s="56"/>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row>
    <row r="28" spans="1:46" s="49" customFormat="1" ht="18" customHeight="1">
      <c r="A28" s="66"/>
      <c r="B28" s="55" t="s">
        <v>15</v>
      </c>
      <c r="C28" s="56"/>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row>
    <row r="29" spans="1:46" s="49" customFormat="1" ht="18" customHeight="1">
      <c r="A29" s="66"/>
      <c r="B29" s="60" t="s">
        <v>109</v>
      </c>
      <c r="C29" s="6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9">
        <f>+IF('O2'!AP22&lt;&gt;"",IF((1+OUT_2_Check!$Q$4)*SUM('O2'!D22:AO22)&lt;'O2'!AP22,1,IF((1-OUT_2_Check!$Q$4)*SUM('O2'!D22:AO22)&gt;'O2'!AP22,1,0)),IF(SUM('O2'!D22:AO22)&lt;&gt;0,1,0))</f>
        <v>0</v>
      </c>
    </row>
    <row r="30" spans="1:46" s="49" customFormat="1" ht="18" customHeight="1">
      <c r="A30" s="59"/>
      <c r="B30" s="60" t="s">
        <v>110</v>
      </c>
      <c r="C30" s="6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9">
        <f>+IF('O2'!AP23&lt;&gt;"",IF((1+OUT_2_Check!$Q$4)*SUM('O2'!D23:AO23)&lt;'O2'!AP23,1,IF((1-OUT_2_Check!$Q$4)*SUM('O2'!D23:AO23)&gt;'O2'!AP23,1,0)),IF(SUM('O2'!D23:AO23)&lt;&gt;0,1,0))</f>
        <v>0</v>
      </c>
    </row>
    <row r="31" spans="1:46" s="49" customFormat="1" ht="18" customHeight="1">
      <c r="A31" s="54"/>
      <c r="B31" s="60" t="s">
        <v>111</v>
      </c>
      <c r="C31" s="6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9">
        <f>+IF('O2'!AP25&lt;&gt;"",IF((1+OUT_2_Check!$Q$4)*SUM('O2'!D25:AO25)&lt;'O2'!AP25,1,IF((1-OUT_2_Check!$Q$4)*SUM('O2'!D25:AO25)&gt;'O2'!AP25,1,0)),IF(SUM('O2'!D25:AO25)&lt;&gt;0,1,0))</f>
        <v>0</v>
      </c>
    </row>
    <row r="32" spans="1:46" s="49" customFormat="1" ht="18" customHeight="1">
      <c r="A32" s="66"/>
      <c r="B32" s="61" t="s">
        <v>14</v>
      </c>
      <c r="C32" s="61"/>
      <c r="D32" s="79">
        <f>+IF('O2'!D26&lt;&gt;"",IF((1+OUT_2_Check!$Q$4)*SUM('O2'!D22:D25)&lt;'O2'!D26,1,IF((1-OUT_2_Check!$Q$4)*SUM('O2'!D22:D25)&gt;'O2'!D26,1,0)),IF(SUM('O2'!D22:D25)&lt;&gt;0,1,0))</f>
        <v>0</v>
      </c>
      <c r="E32" s="79">
        <f>+IF('O2'!E26&lt;&gt;"",IF((1+OUT_2_Check!$Q$4)*SUM('O2'!E22:E25)&lt;'O2'!E26,1,IF((1-OUT_2_Check!$Q$4)*SUM('O2'!E22:E25)&gt;'O2'!E26,1,0)),IF(SUM('O2'!E22:E25)&lt;&gt;0,1,0))</f>
        <v>0</v>
      </c>
      <c r="F32" s="79">
        <f>+IF('O2'!F26&lt;&gt;"",IF((1+OUT_2_Check!$Q$4)*SUM('O2'!F22:F25)&lt;'O2'!F26,1,IF((1-OUT_2_Check!$Q$4)*SUM('O2'!F22:F25)&gt;'O2'!F26,1,0)),IF(SUM('O2'!F22:F25)&lt;&gt;0,1,0))</f>
        <v>0</v>
      </c>
      <c r="G32" s="79">
        <f>+IF('O2'!G26&lt;&gt;"",IF((1+OUT_2_Check!$Q$4)*SUM('O2'!G22:G25)&lt;'O2'!G26,1,IF((1-OUT_2_Check!$Q$4)*SUM('O2'!G22:G25)&gt;'O2'!G26,1,0)),IF(SUM('O2'!G22:G25)&lt;&gt;0,1,0))</f>
        <v>0</v>
      </c>
      <c r="H32" s="79">
        <f>+IF('O2'!H26&lt;&gt;"",IF((1+OUT_2_Check!$Q$4)*SUM('O2'!H22:H25)&lt;'O2'!H26,1,IF((1-OUT_2_Check!$Q$4)*SUM('O2'!H22:H25)&gt;'O2'!H26,1,0)),IF(SUM('O2'!H22:H25)&lt;&gt;0,1,0))</f>
        <v>0</v>
      </c>
      <c r="I32" s="79">
        <f>+IF('O2'!I26&lt;&gt;"",IF((1+OUT_2_Check!$Q$4)*SUM('O2'!I22:I25)&lt;'O2'!I26,1,IF((1-OUT_2_Check!$Q$4)*SUM('O2'!I22:I25)&gt;'O2'!I26,1,0)),IF(SUM('O2'!I22:I25)&lt;&gt;0,1,0))</f>
        <v>0</v>
      </c>
      <c r="J32" s="79">
        <f>+IF('O2'!J26&lt;&gt;"",IF((1+OUT_2_Check!$Q$4)*SUM('O2'!J22:J25)&lt;'O2'!J26,1,IF((1-OUT_2_Check!$Q$4)*SUM('O2'!J22:J25)&gt;'O2'!J26,1,0)),IF(SUM('O2'!J22:J25)&lt;&gt;0,1,0))</f>
        <v>0</v>
      </c>
      <c r="K32" s="79">
        <f>+IF('O2'!L26&lt;&gt;"",IF((1+OUT_2_Check!$Q$4)*SUM('O2'!L22:L25)&lt;'O2'!L26,1,IF((1-OUT_2_Check!$Q$4)*SUM('O2'!L22:L25)&gt;'O2'!L26,1,0)),IF(SUM('O2'!L22:L25)&lt;&gt;0,1,0))</f>
        <v>0</v>
      </c>
      <c r="L32" s="79">
        <f>+IF('O2'!M26&lt;&gt;"",IF((1+OUT_2_Check!$Q$4)*SUM('O2'!M22:M25)&lt;'O2'!M26,1,IF((1-OUT_2_Check!$Q$4)*SUM('O2'!M22:M25)&gt;'O2'!M26,1,0)),IF(SUM('O2'!M22:M25)&lt;&gt;0,1,0))</f>
        <v>0</v>
      </c>
      <c r="M32" s="79">
        <f>+IF('O2'!N26&lt;&gt;"",IF((1+OUT_2_Check!$Q$4)*SUM('O2'!N22:N25)&lt;'O2'!N26,1,IF((1-OUT_2_Check!$Q$4)*SUM('O2'!N22:N25)&gt;'O2'!N26,1,0)),IF(SUM('O2'!N22:N25)&lt;&gt;0,1,0))</f>
        <v>0</v>
      </c>
      <c r="N32" s="79">
        <f>+IF('O2'!O26&lt;&gt;"",IF((1+OUT_2_Check!$Q$4)*SUM('O2'!O22:O25)&lt;'O2'!O26,1,IF((1-OUT_2_Check!$Q$4)*SUM('O2'!O22:O25)&gt;'O2'!O26,1,0)),IF(SUM('O2'!O22:O25)&lt;&gt;0,1,0))</f>
        <v>0</v>
      </c>
      <c r="O32" s="79">
        <f>+IF('O2'!P26&lt;&gt;"",IF((1+OUT_2_Check!$Q$4)*SUM('O2'!P22:P25)&lt;'O2'!P26,1,IF((1-OUT_2_Check!$Q$4)*SUM('O2'!P22:P25)&gt;'O2'!P26,1,0)),IF(SUM('O2'!P22:P25)&lt;&gt;0,1,0))</f>
        <v>0</v>
      </c>
      <c r="P32" s="79">
        <f>+IF('O2'!Q26&lt;&gt;"",IF((1+OUT_2_Check!$Q$4)*SUM('O2'!Q22:Q25)&lt;'O2'!Q26,1,IF((1-OUT_2_Check!$Q$4)*SUM('O2'!Q22:Q25)&gt;'O2'!Q26,1,0)),IF(SUM('O2'!Q22:Q25)&lt;&gt;0,1,0))</f>
        <v>0</v>
      </c>
      <c r="Q32" s="79">
        <f>+IF('O2'!R26&lt;&gt;"",IF((1+OUT_2_Check!$Q$4)*SUM('O2'!R22:R25)&lt;'O2'!R26,1,IF((1-OUT_2_Check!$Q$4)*SUM('O2'!R22:R25)&gt;'O2'!R26,1,0)),IF(SUM('O2'!R22:R25)&lt;&gt;0,1,0))</f>
        <v>0</v>
      </c>
      <c r="R32" s="79">
        <f>+IF('O2'!S26&lt;&gt;"",IF((1+OUT_2_Check!$Q$4)*SUM('O2'!S22:S25)&lt;'O2'!S26,1,IF((1-OUT_2_Check!$Q$4)*SUM('O2'!S22:S25)&gt;'O2'!S26,1,0)),IF(SUM('O2'!S22:S25)&lt;&gt;0,1,0))</f>
        <v>0</v>
      </c>
      <c r="S32" s="79">
        <f>+IF('O2'!T26&lt;&gt;"",IF((1+OUT_2_Check!$Q$4)*SUM('O2'!T22:T25)&lt;'O2'!T26,1,IF((1-OUT_2_Check!$Q$4)*SUM('O2'!T22:T25)&gt;'O2'!T26,1,0)),IF(SUM('O2'!T22:T25)&lt;&gt;0,1,0))</f>
        <v>0</v>
      </c>
      <c r="T32" s="79" t="e">
        <f>+IF('O2'!#REF!&lt;&gt;"",IF((1+OUT_2_Check!$Q$4)*SUM('O2'!#REF!)&lt;'O2'!#REF!,1,IF((1-OUT_2_Check!$Q$4)*SUM('O2'!#REF!)&gt;'O2'!#REF!,1,0)),IF(SUM('O2'!#REF!)&lt;&gt;0,1,0))</f>
        <v>#REF!</v>
      </c>
      <c r="U32" s="79">
        <f>+IF('O2'!U26&lt;&gt;"",IF((1+OUT_2_Check!$Q$4)*SUM('O2'!U22:U25)&lt;'O2'!U26,1,IF((1-OUT_2_Check!$Q$4)*SUM('O2'!U22:U25)&gt;'O2'!U26,1,0)),IF(SUM('O2'!U22:U25)&lt;&gt;0,1,0))</f>
        <v>0</v>
      </c>
      <c r="V32" s="79">
        <f>+IF('O2'!V26&lt;&gt;"",IF((1+OUT_2_Check!$Q$4)*SUM('O2'!V22:V25)&lt;'O2'!V26,1,IF((1-OUT_2_Check!$Q$4)*SUM('O2'!V22:V25)&gt;'O2'!V26,1,0)),IF(SUM('O2'!V22:V25)&lt;&gt;0,1,0))</f>
        <v>0</v>
      </c>
      <c r="W32" s="79">
        <f>+IF('O2'!W26&lt;&gt;"",IF((1+OUT_2_Check!$Q$4)*SUM('O2'!W22:W25)&lt;'O2'!W26,1,IF((1-OUT_2_Check!$Q$4)*SUM('O2'!W22:W25)&gt;'O2'!W26,1,0)),IF(SUM('O2'!W22:W25)&lt;&gt;0,1,0))</f>
        <v>0</v>
      </c>
      <c r="X32" s="79">
        <f>+IF('O2'!X26&lt;&gt;"",IF((1+OUT_2_Check!$Q$4)*SUM('O2'!X22:X25)&lt;'O2'!X26,1,IF((1-OUT_2_Check!$Q$4)*SUM('O2'!X22:X25)&gt;'O2'!X26,1,0)),IF(SUM('O2'!X22:X25)&lt;&gt;0,1,0))</f>
        <v>0</v>
      </c>
      <c r="Y32" s="79" t="e">
        <f>+IF('O2'!#REF!&lt;&gt;"",IF((1+OUT_2_Check!$Q$4)*SUM('O2'!#REF!)&lt;'O2'!#REF!,1,IF((1-OUT_2_Check!$Q$4)*SUM('O2'!#REF!)&gt;'O2'!#REF!,1,0)),IF(SUM('O2'!#REF!)&lt;&gt;0,1,0))</f>
        <v>#REF!</v>
      </c>
      <c r="Z32" s="79" t="e">
        <f>+IF('O2'!#REF!&lt;&gt;"",IF((1+OUT_2_Check!$Q$4)*SUM('O2'!#REF!)&lt;'O2'!#REF!,1,IF((1-OUT_2_Check!$Q$4)*SUM('O2'!#REF!)&gt;'O2'!#REF!,1,0)),IF(SUM('O2'!#REF!)&lt;&gt;0,1,0))</f>
        <v>#REF!</v>
      </c>
      <c r="AA32" s="79">
        <f>+IF('O2'!Y26&lt;&gt;"",IF((1+OUT_2_Check!$Q$4)*SUM('O2'!Y22:Y25)&lt;'O2'!Y26,1,IF((1-OUT_2_Check!$Q$4)*SUM('O2'!Y22:Y25)&gt;'O2'!Y26,1,0)),IF(SUM('O2'!Y22:Y25)&lt;&gt;0,1,0))</f>
        <v>0</v>
      </c>
      <c r="AB32" s="79">
        <f>+IF('O2'!Z26&lt;&gt;"",IF((1+OUT_2_Check!$Q$4)*SUM('O2'!Z22:Z25)&lt;'O2'!Z26,1,IF((1-OUT_2_Check!$Q$4)*SUM('O2'!Z22:Z25)&gt;'O2'!Z26,1,0)),IF(SUM('O2'!Z22:Z25)&lt;&gt;0,1,0))</f>
        <v>0</v>
      </c>
      <c r="AC32" s="79">
        <f>+IF('O2'!AA26&lt;&gt;"",IF((1+OUT_2_Check!$Q$4)*SUM('O2'!AA22:AA25)&lt;'O2'!AA26,1,IF((1-OUT_2_Check!$Q$4)*SUM('O2'!AA22:AA25)&gt;'O2'!AA26,1,0)),IF(SUM('O2'!AA22:AA25)&lt;&gt;0,1,0))</f>
        <v>0</v>
      </c>
      <c r="AD32" s="79">
        <f>+IF('O2'!AB26&lt;&gt;"",IF((1+OUT_2_Check!$Q$4)*SUM('O2'!AB22:AB25)&lt;'O2'!AB26,1,IF((1-OUT_2_Check!$Q$4)*SUM('O2'!AB22:AB25)&gt;'O2'!AB26,1,0)),IF(SUM('O2'!AB22:AB25)&lt;&gt;0,1,0))</f>
        <v>0</v>
      </c>
      <c r="AE32" s="79">
        <f>+IF('O2'!AC26&lt;&gt;"",IF((1+OUT_2_Check!$Q$4)*SUM('O2'!AC22:AC25)&lt;'O2'!AC26,1,IF((1-OUT_2_Check!$Q$4)*SUM('O2'!AC22:AC25)&gt;'O2'!AC26,1,0)),IF(SUM('O2'!AC22:AC25)&lt;&gt;0,1,0))</f>
        <v>0</v>
      </c>
      <c r="AF32" s="79">
        <f>+IF('O2'!AD26&lt;&gt;"",IF((1+OUT_2_Check!$Q$4)*SUM('O2'!AD22:AD25)&lt;'O2'!AD26,1,IF((1-OUT_2_Check!$Q$4)*SUM('O2'!AD22:AD25)&gt;'O2'!AD26,1,0)),IF(SUM('O2'!AD22:AD25)&lt;&gt;0,1,0))</f>
        <v>0</v>
      </c>
      <c r="AG32" s="79">
        <f>+IF('O2'!AE26&lt;&gt;"",IF((1+OUT_2_Check!$Q$4)*SUM('O2'!AE22:AE25)&lt;'O2'!AE26,1,IF((1-OUT_2_Check!$Q$4)*SUM('O2'!AE22:AE25)&gt;'O2'!AE26,1,0)),IF(SUM('O2'!AE22:AE25)&lt;&gt;0,1,0))</f>
        <v>0</v>
      </c>
      <c r="AH32" s="79">
        <f>+IF('O2'!AF26&lt;&gt;"",IF((1+OUT_2_Check!$Q$4)*SUM('O2'!AF22:AF25)&lt;'O2'!AF26,1,IF((1-OUT_2_Check!$Q$4)*SUM('O2'!AF22:AF25)&gt;'O2'!AF26,1,0)),IF(SUM('O2'!AF22:AF25)&lt;&gt;0,1,0))</f>
        <v>0</v>
      </c>
      <c r="AI32" s="79">
        <f>+IF('O2'!AG26&lt;&gt;"",IF((1+OUT_2_Check!$Q$4)*SUM('O2'!AG22:AG25)&lt;'O2'!AG26,1,IF((1-OUT_2_Check!$Q$4)*SUM('O2'!AG22:AG25)&gt;'O2'!AG26,1,0)),IF(SUM('O2'!AG22:AG25)&lt;&gt;0,1,0))</f>
        <v>0</v>
      </c>
      <c r="AJ32" s="79">
        <f>+IF('O2'!AH26&lt;&gt;"",IF((1+OUT_2_Check!$Q$4)*SUM('O2'!AH22:AH25)&lt;'O2'!AH26,1,IF((1-OUT_2_Check!$Q$4)*SUM('O2'!AH22:AH25)&gt;'O2'!AH26,1,0)),IF(SUM('O2'!AH22:AH25)&lt;&gt;0,1,0))</f>
        <v>0</v>
      </c>
      <c r="AK32" s="79">
        <f>+IF('O2'!AI26&lt;&gt;"",IF((1+OUT_2_Check!$Q$4)*SUM('O2'!AI22:AI25)&lt;'O2'!AI26,1,IF((1-OUT_2_Check!$Q$4)*SUM('O2'!AI22:AI25)&gt;'O2'!AI26,1,0)),IF(SUM('O2'!AI22:AI25)&lt;&gt;0,1,0))</f>
        <v>0</v>
      </c>
      <c r="AL32" s="79">
        <f>+IF('O2'!AJ26&lt;&gt;"",IF((1+OUT_2_Check!$Q$4)*SUM('O2'!AJ22:AJ25)&lt;'O2'!AJ26,1,IF((1-OUT_2_Check!$Q$4)*SUM('O2'!AJ22:AJ25)&gt;'O2'!AJ26,1,0)),IF(SUM('O2'!AJ22:AJ25)&lt;&gt;0,1,0))</f>
        <v>0</v>
      </c>
      <c r="AM32" s="79">
        <f>+IF('O2'!AK26&lt;&gt;"",IF((1+OUT_2_Check!$Q$4)*SUM('O2'!AK22:AK25)&lt;'O2'!AK26,1,IF((1-OUT_2_Check!$Q$4)*SUM('O2'!AK22:AK25)&gt;'O2'!AK26,1,0)),IF(SUM('O2'!AK22:AK25)&lt;&gt;0,1,0))</f>
        <v>0</v>
      </c>
      <c r="AN32" s="79" t="e">
        <f>+IF('O2'!#REF!&lt;&gt;"",IF((1+OUT_2_Check!$Q$4)*SUM('O2'!#REF!)&lt;'O2'!#REF!,1,IF((1-OUT_2_Check!$Q$4)*SUM('O2'!#REF!)&gt;'O2'!#REF!,1,0)),IF(SUM('O2'!#REF!)&lt;&gt;0,1,0))</f>
        <v>#REF!</v>
      </c>
      <c r="AO32" s="79" t="e">
        <f>+IF('O2'!#REF!&lt;&gt;"",IF((1+OUT_2_Check!$Q$4)*SUM('O2'!#REF!)&lt;'O2'!#REF!,1,IF((1-OUT_2_Check!$Q$4)*SUM('O2'!#REF!)&gt;'O2'!#REF!,1,0)),IF(SUM('O2'!#REF!)&lt;&gt;0,1,0))</f>
        <v>#REF!</v>
      </c>
      <c r="AP32" s="79">
        <f>+IF('O2'!AL26&lt;&gt;"",IF((1+OUT_2_Check!$Q$4)*SUM('O2'!AL22:AL25)&lt;'O2'!AL26,1,IF((1-OUT_2_Check!$Q$4)*SUM('O2'!AL22:AL25)&gt;'O2'!AL26,1,0)),IF(SUM('O2'!AL22:AL25)&lt;&gt;0,1,0))</f>
        <v>0</v>
      </c>
      <c r="AQ32" s="79">
        <f>+IF('O2'!AM26&lt;&gt;"",IF((1+OUT_2_Check!$Q$4)*SUM('O2'!AM22:AM25)&lt;'O2'!AM26,1,IF((1-OUT_2_Check!$Q$4)*SUM('O2'!AM22:AM25)&gt;'O2'!AM26,1,0)),IF(SUM('O2'!AM22:AM25)&lt;&gt;0,1,0))</f>
        <v>0</v>
      </c>
      <c r="AR32" s="79">
        <f>+IF('O2'!AN26&lt;&gt;"",IF((1+OUT_2_Check!$Q$4)*SUM('O2'!AN22:AN25)&lt;'O2'!AN26,1,IF((1-OUT_2_Check!$Q$4)*SUM('O2'!AN22:AN25)&gt;'O2'!AN26,1,0)),IF(SUM('O2'!AN22:AN25)&lt;&gt;0,1,0))</f>
        <v>0</v>
      </c>
      <c r="AS32" s="79">
        <f>+IF('O2'!AO26&lt;&gt;"",IF((1+OUT_2_Check!$Q$4)*SUM('O2'!AO22:AO25)&lt;'O2'!AO26,1,IF((1-OUT_2_Check!$Q$4)*SUM('O2'!AO22:AO25)&gt;'O2'!AO26,1,0)),IF(SUM('O2'!AO22:AO25)&lt;&gt;0,1,0))</f>
        <v>0</v>
      </c>
      <c r="AT32" s="89">
        <f>+IF('O2'!AP26&lt;&gt;"",IF((1+OUT_2_Check!$Q$4)*SUM('O2'!D26:AO26)&lt;'O2'!AP26,1,IF((1-OUT_2_Check!$Q$4)*SUM('O2'!D26:AO26)&gt;'O2'!AP26,1,0)),IF(SUM('O2'!D26:AO26)&lt;&gt;0,1,0))</f>
        <v>0</v>
      </c>
    </row>
    <row r="33" spans="1:46" s="49" customFormat="1" ht="18" customHeight="1">
      <c r="A33" s="66"/>
      <c r="B33" s="67"/>
      <c r="C33" s="67"/>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row>
    <row r="34" spans="1:46" s="49" customFormat="1" ht="18" customHeight="1">
      <c r="A34" s="59"/>
      <c r="B34" s="55" t="s">
        <v>16</v>
      </c>
      <c r="C34" s="56"/>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row>
    <row r="35" spans="1:46" s="49" customFormat="1" ht="18" customHeight="1">
      <c r="A35" s="59"/>
      <c r="B35" s="60" t="s">
        <v>109</v>
      </c>
      <c r="C35" s="6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9">
        <f>+IF('O2'!AP28&lt;&gt;"",IF((1+OUT_2_Check!$Q$4)*SUM('O2'!D28:AO28)&lt;'O2'!AP28,1,IF((1-OUT_2_Check!$Q$4)*SUM('O2'!D28:AO28)&gt;'O2'!AP28,1,0)),IF(SUM('O2'!D28:AO28)&lt;&gt;0,1,0))</f>
        <v>0</v>
      </c>
    </row>
    <row r="36" spans="1:46" s="49" customFormat="1" ht="18" customHeight="1">
      <c r="A36" s="59"/>
      <c r="B36" s="60" t="s">
        <v>110</v>
      </c>
      <c r="C36" s="6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9">
        <f>+IF('O2'!AP29&lt;&gt;"",IF((1+OUT_2_Check!$Q$4)*SUM('O2'!D29:AO29)&lt;'O2'!AP29,1,IF((1-OUT_2_Check!$Q$4)*SUM('O2'!D29:AO29)&gt;'O2'!AP29,1,0)),IF(SUM('O2'!D29:AO29)&lt;&gt;0,1,0))</f>
        <v>0</v>
      </c>
    </row>
    <row r="37" spans="1:46" s="49" customFormat="1" ht="18" customHeight="1">
      <c r="A37" s="54"/>
      <c r="B37" s="60" t="s">
        <v>111</v>
      </c>
      <c r="C37" s="6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9">
        <f>+IF('O2'!AP31&lt;&gt;"",IF((1+OUT_2_Check!$Q$4)*SUM('O2'!D31:AO31)&lt;'O2'!AP31,1,IF((1-OUT_2_Check!$Q$4)*SUM('O2'!D31:AO31)&gt;'O2'!AP31,1,0)),IF(SUM('O2'!D31:AO31)&lt;&gt;0,1,0))</f>
        <v>0</v>
      </c>
    </row>
    <row r="38" spans="1:46" s="49" customFormat="1" ht="18" customHeight="1">
      <c r="A38" s="59"/>
      <c r="B38" s="61" t="s">
        <v>14</v>
      </c>
      <c r="C38" s="61"/>
      <c r="D38" s="79">
        <f>+IF('O2'!D32&lt;&gt;"",IF((1+OUT_2_Check!$Q$4)*SUM('O2'!D28:D31)&lt;'O2'!D32,1,IF((1-OUT_2_Check!$Q$4)*SUM('O2'!D28:D31)&gt;'O2'!D32,1,0)),IF(SUM('O2'!D28:D31)&lt;&gt;0,1,0))</f>
        <v>0</v>
      </c>
      <c r="E38" s="79">
        <f>+IF('O2'!E32&lt;&gt;"",IF((1+OUT_2_Check!$Q$4)*SUM('O2'!E28:E31)&lt;'O2'!E32,1,IF((1-OUT_2_Check!$Q$4)*SUM('O2'!E28:E31)&gt;'O2'!E32,1,0)),IF(SUM('O2'!E28:E31)&lt;&gt;0,1,0))</f>
        <v>0</v>
      </c>
      <c r="F38" s="79">
        <f>+IF('O2'!F32&lt;&gt;"",IF((1+OUT_2_Check!$Q$4)*SUM('O2'!F28:F31)&lt;'O2'!F32,1,IF((1-OUT_2_Check!$Q$4)*SUM('O2'!F28:F31)&gt;'O2'!F32,1,0)),IF(SUM('O2'!F28:F31)&lt;&gt;0,1,0))</f>
        <v>0</v>
      </c>
      <c r="G38" s="79">
        <f>+IF('O2'!G32&lt;&gt;"",IF((1+OUT_2_Check!$Q$4)*SUM('O2'!G28:G31)&lt;'O2'!G32,1,IF((1-OUT_2_Check!$Q$4)*SUM('O2'!G28:G31)&gt;'O2'!G32,1,0)),IF(SUM('O2'!G28:G31)&lt;&gt;0,1,0))</f>
        <v>0</v>
      </c>
      <c r="H38" s="79">
        <f>+IF('O2'!H32&lt;&gt;"",IF((1+OUT_2_Check!$Q$4)*SUM('O2'!H28:H31)&lt;'O2'!H32,1,IF((1-OUT_2_Check!$Q$4)*SUM('O2'!H28:H31)&gt;'O2'!H32,1,0)),IF(SUM('O2'!H28:H31)&lt;&gt;0,1,0))</f>
        <v>0</v>
      </c>
      <c r="I38" s="79">
        <f>+IF('O2'!I32&lt;&gt;"",IF((1+OUT_2_Check!$Q$4)*SUM('O2'!I28:I31)&lt;'O2'!I32,1,IF((1-OUT_2_Check!$Q$4)*SUM('O2'!I28:I31)&gt;'O2'!I32,1,0)),IF(SUM('O2'!I28:I31)&lt;&gt;0,1,0))</f>
        <v>0</v>
      </c>
      <c r="J38" s="79">
        <f>+IF('O2'!J32&lt;&gt;"",IF((1+OUT_2_Check!$Q$4)*SUM('O2'!J28:J31)&lt;'O2'!J32,1,IF((1-OUT_2_Check!$Q$4)*SUM('O2'!J28:J31)&gt;'O2'!J32,1,0)),IF(SUM('O2'!J28:J31)&lt;&gt;0,1,0))</f>
        <v>0</v>
      </c>
      <c r="K38" s="79">
        <f>+IF('O2'!L32&lt;&gt;"",IF((1+OUT_2_Check!$Q$4)*SUM('O2'!L28:L31)&lt;'O2'!L32,1,IF((1-OUT_2_Check!$Q$4)*SUM('O2'!L28:L31)&gt;'O2'!L32,1,0)),IF(SUM('O2'!L28:L31)&lt;&gt;0,1,0))</f>
        <v>0</v>
      </c>
      <c r="L38" s="79">
        <f>+IF('O2'!M32&lt;&gt;"",IF((1+OUT_2_Check!$Q$4)*SUM('O2'!M28:M31)&lt;'O2'!M32,1,IF((1-OUT_2_Check!$Q$4)*SUM('O2'!M28:M31)&gt;'O2'!M32,1,0)),IF(SUM('O2'!M28:M31)&lt;&gt;0,1,0))</f>
        <v>0</v>
      </c>
      <c r="M38" s="79">
        <f>+IF('O2'!N32&lt;&gt;"",IF((1+OUT_2_Check!$Q$4)*SUM('O2'!N28:N31)&lt;'O2'!N32,1,IF((1-OUT_2_Check!$Q$4)*SUM('O2'!N28:N31)&gt;'O2'!N32,1,0)),IF(SUM('O2'!N28:N31)&lt;&gt;0,1,0))</f>
        <v>0</v>
      </c>
      <c r="N38" s="79">
        <f>+IF('O2'!O32&lt;&gt;"",IF((1+OUT_2_Check!$Q$4)*SUM('O2'!O28:O31)&lt;'O2'!O32,1,IF((1-OUT_2_Check!$Q$4)*SUM('O2'!O28:O31)&gt;'O2'!O32,1,0)),IF(SUM('O2'!O28:O31)&lt;&gt;0,1,0))</f>
        <v>0</v>
      </c>
      <c r="O38" s="79">
        <f>+IF('O2'!P32&lt;&gt;"",IF((1+OUT_2_Check!$Q$4)*SUM('O2'!P28:P31)&lt;'O2'!P32,1,IF((1-OUT_2_Check!$Q$4)*SUM('O2'!P28:P31)&gt;'O2'!P32,1,0)),IF(SUM('O2'!P28:P31)&lt;&gt;0,1,0))</f>
        <v>0</v>
      </c>
      <c r="P38" s="79">
        <f>+IF('O2'!Q32&lt;&gt;"",IF((1+OUT_2_Check!$Q$4)*SUM('O2'!Q28:Q31)&lt;'O2'!Q32,1,IF((1-OUT_2_Check!$Q$4)*SUM('O2'!Q28:Q31)&gt;'O2'!Q32,1,0)),IF(SUM('O2'!Q28:Q31)&lt;&gt;0,1,0))</f>
        <v>0</v>
      </c>
      <c r="Q38" s="79">
        <f>+IF('O2'!R32&lt;&gt;"",IF((1+OUT_2_Check!$Q$4)*SUM('O2'!R28:R31)&lt;'O2'!R32,1,IF((1-OUT_2_Check!$Q$4)*SUM('O2'!R28:R31)&gt;'O2'!R32,1,0)),IF(SUM('O2'!R28:R31)&lt;&gt;0,1,0))</f>
        <v>0</v>
      </c>
      <c r="R38" s="79">
        <f>+IF('O2'!S32&lt;&gt;"",IF((1+OUT_2_Check!$Q$4)*SUM('O2'!S28:S31)&lt;'O2'!S32,1,IF((1-OUT_2_Check!$Q$4)*SUM('O2'!S28:S31)&gt;'O2'!S32,1,0)),IF(SUM('O2'!S28:S31)&lt;&gt;0,1,0))</f>
        <v>0</v>
      </c>
      <c r="S38" s="79">
        <f>+IF('O2'!T32&lt;&gt;"",IF((1+OUT_2_Check!$Q$4)*SUM('O2'!T28:T31)&lt;'O2'!T32,1,IF((1-OUT_2_Check!$Q$4)*SUM('O2'!T28:T31)&gt;'O2'!T32,1,0)),IF(SUM('O2'!T28:T31)&lt;&gt;0,1,0))</f>
        <v>0</v>
      </c>
      <c r="T38" s="79" t="e">
        <f>+IF('O2'!#REF!&lt;&gt;"",IF((1+OUT_2_Check!$Q$4)*SUM('O2'!#REF!)&lt;'O2'!#REF!,1,IF((1-OUT_2_Check!$Q$4)*SUM('O2'!#REF!)&gt;'O2'!#REF!,1,0)),IF(SUM('O2'!#REF!)&lt;&gt;0,1,0))</f>
        <v>#REF!</v>
      </c>
      <c r="U38" s="79">
        <f>+IF('O2'!U32&lt;&gt;"",IF((1+OUT_2_Check!$Q$4)*SUM('O2'!U28:U31)&lt;'O2'!U32,1,IF((1-OUT_2_Check!$Q$4)*SUM('O2'!U28:U31)&gt;'O2'!U32,1,0)),IF(SUM('O2'!U28:U31)&lt;&gt;0,1,0))</f>
        <v>0</v>
      </c>
      <c r="V38" s="79">
        <f>+IF('O2'!V32&lt;&gt;"",IF((1+OUT_2_Check!$Q$4)*SUM('O2'!V28:V31)&lt;'O2'!V32,1,IF((1-OUT_2_Check!$Q$4)*SUM('O2'!V28:V31)&gt;'O2'!V32,1,0)),IF(SUM('O2'!V28:V31)&lt;&gt;0,1,0))</f>
        <v>0</v>
      </c>
      <c r="W38" s="79">
        <f>+IF('O2'!W32&lt;&gt;"",IF((1+OUT_2_Check!$Q$4)*SUM('O2'!W28:W31)&lt;'O2'!W32,1,IF((1-OUT_2_Check!$Q$4)*SUM('O2'!W28:W31)&gt;'O2'!W32,1,0)),IF(SUM('O2'!W28:W31)&lt;&gt;0,1,0))</f>
        <v>0</v>
      </c>
      <c r="X38" s="79">
        <f>+IF('O2'!X32&lt;&gt;"",IF((1+OUT_2_Check!$Q$4)*SUM('O2'!X28:X31)&lt;'O2'!X32,1,IF((1-OUT_2_Check!$Q$4)*SUM('O2'!X28:X31)&gt;'O2'!X32,1,0)),IF(SUM('O2'!X28:X31)&lt;&gt;0,1,0))</f>
        <v>0</v>
      </c>
      <c r="Y38" s="79" t="e">
        <f>+IF('O2'!#REF!&lt;&gt;"",IF((1+OUT_2_Check!$Q$4)*SUM('O2'!#REF!)&lt;'O2'!#REF!,1,IF((1-OUT_2_Check!$Q$4)*SUM('O2'!#REF!)&gt;'O2'!#REF!,1,0)),IF(SUM('O2'!#REF!)&lt;&gt;0,1,0))</f>
        <v>#REF!</v>
      </c>
      <c r="Z38" s="79" t="e">
        <f>+IF('O2'!#REF!&lt;&gt;"",IF((1+OUT_2_Check!$Q$4)*SUM('O2'!#REF!)&lt;'O2'!#REF!,1,IF((1-OUT_2_Check!$Q$4)*SUM('O2'!#REF!)&gt;'O2'!#REF!,1,0)),IF(SUM('O2'!#REF!)&lt;&gt;0,1,0))</f>
        <v>#REF!</v>
      </c>
      <c r="AA38" s="79">
        <f>+IF('O2'!Y32&lt;&gt;"",IF((1+OUT_2_Check!$Q$4)*SUM('O2'!Y28:Y31)&lt;'O2'!Y32,1,IF((1-OUT_2_Check!$Q$4)*SUM('O2'!Y28:Y31)&gt;'O2'!Y32,1,0)),IF(SUM('O2'!Y28:Y31)&lt;&gt;0,1,0))</f>
        <v>0</v>
      </c>
      <c r="AB38" s="79">
        <f>+IF('O2'!Z32&lt;&gt;"",IF((1+OUT_2_Check!$Q$4)*SUM('O2'!Z28:Z31)&lt;'O2'!Z32,1,IF((1-OUT_2_Check!$Q$4)*SUM('O2'!Z28:Z31)&gt;'O2'!Z32,1,0)),IF(SUM('O2'!Z28:Z31)&lt;&gt;0,1,0))</f>
        <v>0</v>
      </c>
      <c r="AC38" s="79">
        <f>+IF('O2'!AA32&lt;&gt;"",IF((1+OUT_2_Check!$Q$4)*SUM('O2'!AA28:AA31)&lt;'O2'!AA32,1,IF((1-OUT_2_Check!$Q$4)*SUM('O2'!AA28:AA31)&gt;'O2'!AA32,1,0)),IF(SUM('O2'!AA28:AA31)&lt;&gt;0,1,0))</f>
        <v>0</v>
      </c>
      <c r="AD38" s="79">
        <f>+IF('O2'!AB32&lt;&gt;"",IF((1+OUT_2_Check!$Q$4)*SUM('O2'!AB28:AB31)&lt;'O2'!AB32,1,IF((1-OUT_2_Check!$Q$4)*SUM('O2'!AB28:AB31)&gt;'O2'!AB32,1,0)),IF(SUM('O2'!AB28:AB31)&lt;&gt;0,1,0))</f>
        <v>0</v>
      </c>
      <c r="AE38" s="79">
        <f>+IF('O2'!AC32&lt;&gt;"",IF((1+OUT_2_Check!$Q$4)*SUM('O2'!AC28:AC31)&lt;'O2'!AC32,1,IF((1-OUT_2_Check!$Q$4)*SUM('O2'!AC28:AC31)&gt;'O2'!AC32,1,0)),IF(SUM('O2'!AC28:AC31)&lt;&gt;0,1,0))</f>
        <v>0</v>
      </c>
      <c r="AF38" s="79">
        <f>+IF('O2'!AD32&lt;&gt;"",IF((1+OUT_2_Check!$Q$4)*SUM('O2'!AD28:AD31)&lt;'O2'!AD32,1,IF((1-OUT_2_Check!$Q$4)*SUM('O2'!AD28:AD31)&gt;'O2'!AD32,1,0)),IF(SUM('O2'!AD28:AD31)&lt;&gt;0,1,0))</f>
        <v>0</v>
      </c>
      <c r="AG38" s="79">
        <f>+IF('O2'!AE32&lt;&gt;"",IF((1+OUT_2_Check!$Q$4)*SUM('O2'!AE28:AE31)&lt;'O2'!AE32,1,IF((1-OUT_2_Check!$Q$4)*SUM('O2'!AE28:AE31)&gt;'O2'!AE32,1,0)),IF(SUM('O2'!AE28:AE31)&lt;&gt;0,1,0))</f>
        <v>0</v>
      </c>
      <c r="AH38" s="79">
        <f>+IF('O2'!AF32&lt;&gt;"",IF((1+OUT_2_Check!$Q$4)*SUM('O2'!AF28:AF31)&lt;'O2'!AF32,1,IF((1-OUT_2_Check!$Q$4)*SUM('O2'!AF28:AF31)&gt;'O2'!AF32,1,0)),IF(SUM('O2'!AF28:AF31)&lt;&gt;0,1,0))</f>
        <v>0</v>
      </c>
      <c r="AI38" s="79">
        <f>+IF('O2'!AG32&lt;&gt;"",IF((1+OUT_2_Check!$Q$4)*SUM('O2'!AG28:AG31)&lt;'O2'!AG32,1,IF((1-OUT_2_Check!$Q$4)*SUM('O2'!AG28:AG31)&gt;'O2'!AG32,1,0)),IF(SUM('O2'!AG28:AG31)&lt;&gt;0,1,0))</f>
        <v>0</v>
      </c>
      <c r="AJ38" s="79">
        <f>+IF('O2'!AH32&lt;&gt;"",IF((1+OUT_2_Check!$Q$4)*SUM('O2'!AH28:AH31)&lt;'O2'!AH32,1,IF((1-OUT_2_Check!$Q$4)*SUM('O2'!AH28:AH31)&gt;'O2'!AH32,1,0)),IF(SUM('O2'!AH28:AH31)&lt;&gt;0,1,0))</f>
        <v>0</v>
      </c>
      <c r="AK38" s="79">
        <f>+IF('O2'!AI32&lt;&gt;"",IF((1+OUT_2_Check!$Q$4)*SUM('O2'!AI28:AI31)&lt;'O2'!AI32,1,IF((1-OUT_2_Check!$Q$4)*SUM('O2'!AI28:AI31)&gt;'O2'!AI32,1,0)),IF(SUM('O2'!AI28:AI31)&lt;&gt;0,1,0))</f>
        <v>0</v>
      </c>
      <c r="AL38" s="79">
        <f>+IF('O2'!AJ32&lt;&gt;"",IF((1+OUT_2_Check!$Q$4)*SUM('O2'!AJ28:AJ31)&lt;'O2'!AJ32,1,IF((1-OUT_2_Check!$Q$4)*SUM('O2'!AJ28:AJ31)&gt;'O2'!AJ32,1,0)),IF(SUM('O2'!AJ28:AJ31)&lt;&gt;0,1,0))</f>
        <v>0</v>
      </c>
      <c r="AM38" s="79">
        <f>+IF('O2'!AK32&lt;&gt;"",IF((1+OUT_2_Check!$Q$4)*SUM('O2'!AK28:AK31)&lt;'O2'!AK32,1,IF((1-OUT_2_Check!$Q$4)*SUM('O2'!AK28:AK31)&gt;'O2'!AK32,1,0)),IF(SUM('O2'!AK28:AK31)&lt;&gt;0,1,0))</f>
        <v>0</v>
      </c>
      <c r="AN38" s="79" t="e">
        <f>+IF('O2'!#REF!&lt;&gt;"",IF((1+OUT_2_Check!$Q$4)*SUM('O2'!#REF!)&lt;'O2'!#REF!,1,IF((1-OUT_2_Check!$Q$4)*SUM('O2'!#REF!)&gt;'O2'!#REF!,1,0)),IF(SUM('O2'!#REF!)&lt;&gt;0,1,0))</f>
        <v>#REF!</v>
      </c>
      <c r="AO38" s="79" t="e">
        <f>+IF('O2'!#REF!&lt;&gt;"",IF((1+OUT_2_Check!$Q$4)*SUM('O2'!#REF!)&lt;'O2'!#REF!,1,IF((1-OUT_2_Check!$Q$4)*SUM('O2'!#REF!)&gt;'O2'!#REF!,1,0)),IF(SUM('O2'!#REF!)&lt;&gt;0,1,0))</f>
        <v>#REF!</v>
      </c>
      <c r="AP38" s="79">
        <f>+IF('O2'!AL32&lt;&gt;"",IF((1+OUT_2_Check!$Q$4)*SUM('O2'!AL28:AL31)&lt;'O2'!AL32,1,IF((1-OUT_2_Check!$Q$4)*SUM('O2'!AL28:AL31)&gt;'O2'!AL32,1,0)),IF(SUM('O2'!AL28:AL31)&lt;&gt;0,1,0))</f>
        <v>0</v>
      </c>
      <c r="AQ38" s="79">
        <f>+IF('O2'!AM32&lt;&gt;"",IF((1+OUT_2_Check!$Q$4)*SUM('O2'!AM28:AM31)&lt;'O2'!AM32,1,IF((1-OUT_2_Check!$Q$4)*SUM('O2'!AM28:AM31)&gt;'O2'!AM32,1,0)),IF(SUM('O2'!AM28:AM31)&lt;&gt;0,1,0))</f>
        <v>0</v>
      </c>
      <c r="AR38" s="79">
        <f>+IF('O2'!AN32&lt;&gt;"",IF((1+OUT_2_Check!$Q$4)*SUM('O2'!AN28:AN31)&lt;'O2'!AN32,1,IF((1-OUT_2_Check!$Q$4)*SUM('O2'!AN28:AN31)&gt;'O2'!AN32,1,0)),IF(SUM('O2'!AN28:AN31)&lt;&gt;0,1,0))</f>
        <v>0</v>
      </c>
      <c r="AS38" s="79">
        <f>+IF('O2'!AO32&lt;&gt;"",IF((1+OUT_2_Check!$Q$4)*SUM('O2'!AO28:AO31)&lt;'O2'!AO32,1,IF((1-OUT_2_Check!$Q$4)*SUM('O2'!AO28:AO31)&gt;'O2'!AO32,1,0)),IF(SUM('O2'!AO28:AO31)&lt;&gt;0,1,0))</f>
        <v>0</v>
      </c>
      <c r="AT38" s="89">
        <f>+IF('O2'!AP32&lt;&gt;"",IF((1+OUT_2_Check!$Q$4)*SUM('O2'!D32:AO32)&lt;'O2'!AP32,1,IF((1-OUT_2_Check!$Q$4)*SUM('O2'!D32:AO32)&gt;'O2'!AP32,1,0)),IF(SUM('O2'!D32:AO32)&lt;&gt;0,1,0))</f>
        <v>0</v>
      </c>
    </row>
    <row r="39" spans="1:46" s="49" customFormat="1" ht="18" customHeight="1">
      <c r="A39" s="59"/>
      <c r="B39" s="61"/>
      <c r="C39" s="61"/>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row>
    <row r="40" spans="1:46" s="49" customFormat="1" ht="18" customHeight="1">
      <c r="A40" s="59"/>
      <c r="B40" s="61" t="s">
        <v>17</v>
      </c>
      <c r="C40" s="61"/>
      <c r="D40" s="86">
        <f>+IF('O2'!D33&lt;&gt;"",IF((1+OUT_2_Check!$Q$4)*SUM('O2'!D32,'O2'!D26)&lt;'O2'!D33,1,IF((1-OUT_2_Check!$Q$4)*SUM('O2'!D32,'O2'!D26)&gt;'O2'!D33,1,0)),IF(SUM('O2'!D32,'O2'!D26)&lt;&gt;0,1,0))</f>
        <v>0</v>
      </c>
      <c r="E40" s="86">
        <f>+IF('O2'!E33&lt;&gt;"",IF((1+OUT_2_Check!$Q$4)*SUM('O2'!E32,'O2'!E26)&lt;'O2'!E33,1,IF((1-OUT_2_Check!$Q$4)*SUM('O2'!E32,'O2'!E26)&gt;'O2'!E33,1,0)),IF(SUM('O2'!E32,'O2'!E26)&lt;&gt;0,1,0))</f>
        <v>0</v>
      </c>
      <c r="F40" s="86">
        <f>+IF('O2'!F33&lt;&gt;"",IF((1+OUT_2_Check!$Q$4)*SUM('O2'!F32,'O2'!F26)&lt;'O2'!F33,1,IF((1-OUT_2_Check!$Q$4)*SUM('O2'!F32,'O2'!F26)&gt;'O2'!F33,1,0)),IF(SUM('O2'!F32,'O2'!F26)&lt;&gt;0,1,0))</f>
        <v>0</v>
      </c>
      <c r="G40" s="86">
        <f>+IF('O2'!G33&lt;&gt;"",IF((1+OUT_2_Check!$Q$4)*SUM('O2'!G32,'O2'!G26)&lt;'O2'!G33,1,IF((1-OUT_2_Check!$Q$4)*SUM('O2'!G32,'O2'!G26)&gt;'O2'!G33,1,0)),IF(SUM('O2'!G32,'O2'!G26)&lt;&gt;0,1,0))</f>
        <v>0</v>
      </c>
      <c r="H40" s="86">
        <f>+IF('O2'!H33&lt;&gt;"",IF((1+OUT_2_Check!$Q$4)*SUM('O2'!H32,'O2'!H26)&lt;'O2'!H33,1,IF((1-OUT_2_Check!$Q$4)*SUM('O2'!H32,'O2'!H26)&gt;'O2'!H33,1,0)),IF(SUM('O2'!H32,'O2'!H26)&lt;&gt;0,1,0))</f>
        <v>0</v>
      </c>
      <c r="I40" s="86">
        <f>+IF('O2'!I33&lt;&gt;"",IF((1+OUT_2_Check!$Q$4)*SUM('O2'!I32,'O2'!I26)&lt;'O2'!I33,1,IF((1-OUT_2_Check!$Q$4)*SUM('O2'!I32,'O2'!I26)&gt;'O2'!I33,1,0)),IF(SUM('O2'!I32,'O2'!I26)&lt;&gt;0,1,0))</f>
        <v>0</v>
      </c>
      <c r="J40" s="86">
        <f>+IF('O2'!J33&lt;&gt;"",IF((1+OUT_2_Check!$Q$4)*SUM('O2'!J32,'O2'!J26)&lt;'O2'!J33,1,IF((1-OUT_2_Check!$Q$4)*SUM('O2'!J32,'O2'!J26)&gt;'O2'!J33,1,0)),IF(SUM('O2'!J32,'O2'!J26)&lt;&gt;0,1,0))</f>
        <v>0</v>
      </c>
      <c r="K40" s="86">
        <f>+IF('O2'!L33&lt;&gt;"",IF((1+OUT_2_Check!$Q$4)*SUM('O2'!L32,'O2'!L26)&lt;'O2'!L33,1,IF((1-OUT_2_Check!$Q$4)*SUM('O2'!L32,'O2'!L26)&gt;'O2'!L33,1,0)),IF(SUM('O2'!L32,'O2'!L26)&lt;&gt;0,1,0))</f>
        <v>0</v>
      </c>
      <c r="L40" s="86">
        <f>+IF('O2'!M33&lt;&gt;"",IF((1+OUT_2_Check!$Q$4)*SUM('O2'!M32,'O2'!M26)&lt;'O2'!M33,1,IF((1-OUT_2_Check!$Q$4)*SUM('O2'!M32,'O2'!M26)&gt;'O2'!M33,1,0)),IF(SUM('O2'!M32,'O2'!M26)&lt;&gt;0,1,0))</f>
        <v>0</v>
      </c>
      <c r="M40" s="86">
        <f>+IF('O2'!N33&lt;&gt;"",IF((1+OUT_2_Check!$Q$4)*SUM('O2'!N32,'O2'!N26)&lt;'O2'!N33,1,IF((1-OUT_2_Check!$Q$4)*SUM('O2'!N32,'O2'!N26)&gt;'O2'!N33,1,0)),IF(SUM('O2'!N32,'O2'!N26)&lt;&gt;0,1,0))</f>
        <v>0</v>
      </c>
      <c r="N40" s="86">
        <f>+IF('O2'!O33&lt;&gt;"",IF((1+OUT_2_Check!$Q$4)*SUM('O2'!O32,'O2'!O26)&lt;'O2'!O33,1,IF((1-OUT_2_Check!$Q$4)*SUM('O2'!O32,'O2'!O26)&gt;'O2'!O33,1,0)),IF(SUM('O2'!O32,'O2'!O26)&lt;&gt;0,1,0))</f>
        <v>0</v>
      </c>
      <c r="O40" s="86">
        <f>+IF('O2'!P33&lt;&gt;"",IF((1+OUT_2_Check!$Q$4)*SUM('O2'!P32,'O2'!P26)&lt;'O2'!P33,1,IF((1-OUT_2_Check!$Q$4)*SUM('O2'!P32,'O2'!P26)&gt;'O2'!P33,1,0)),IF(SUM('O2'!P32,'O2'!P26)&lt;&gt;0,1,0))</f>
        <v>0</v>
      </c>
      <c r="P40" s="86">
        <f>+IF('O2'!Q33&lt;&gt;"",IF((1+OUT_2_Check!$Q$4)*SUM('O2'!Q32,'O2'!Q26)&lt;'O2'!Q33,1,IF((1-OUT_2_Check!$Q$4)*SUM('O2'!Q32,'O2'!Q26)&gt;'O2'!Q33,1,0)),IF(SUM('O2'!Q32,'O2'!Q26)&lt;&gt;0,1,0))</f>
        <v>0</v>
      </c>
      <c r="Q40" s="86">
        <f>+IF('O2'!R33&lt;&gt;"",IF((1+OUT_2_Check!$Q$4)*SUM('O2'!R32,'O2'!R26)&lt;'O2'!R33,1,IF((1-OUT_2_Check!$Q$4)*SUM('O2'!R32,'O2'!R26)&gt;'O2'!R33,1,0)),IF(SUM('O2'!R32,'O2'!R26)&lt;&gt;0,1,0))</f>
        <v>0</v>
      </c>
      <c r="R40" s="86">
        <f>+IF('O2'!S33&lt;&gt;"",IF((1+OUT_2_Check!$Q$4)*SUM('O2'!S32,'O2'!S26)&lt;'O2'!S33,1,IF((1-OUT_2_Check!$Q$4)*SUM('O2'!S32,'O2'!S26)&gt;'O2'!S33,1,0)),IF(SUM('O2'!S32,'O2'!S26)&lt;&gt;0,1,0))</f>
        <v>0</v>
      </c>
      <c r="S40" s="86">
        <f>+IF('O2'!T33&lt;&gt;"",IF((1+OUT_2_Check!$Q$4)*SUM('O2'!T32,'O2'!T26)&lt;'O2'!T33,1,IF((1-OUT_2_Check!$Q$4)*SUM('O2'!T32,'O2'!T26)&gt;'O2'!T33,1,0)),IF(SUM('O2'!T32,'O2'!T26)&lt;&gt;0,1,0))</f>
        <v>0</v>
      </c>
      <c r="T40" s="86" t="e">
        <f>+IF('O2'!#REF!&lt;&gt;"",IF((1+OUT_2_Check!$Q$4)*SUM('O2'!#REF!,'O2'!#REF!)&lt;'O2'!#REF!,1,IF((1-OUT_2_Check!$Q$4)*SUM('O2'!#REF!,'O2'!#REF!)&gt;'O2'!#REF!,1,0)),IF(SUM('O2'!#REF!,'O2'!#REF!)&lt;&gt;0,1,0))</f>
        <v>#REF!</v>
      </c>
      <c r="U40" s="86">
        <f>+IF('O2'!U33&lt;&gt;"",IF((1+OUT_2_Check!$Q$4)*SUM('O2'!U32,'O2'!U26)&lt;'O2'!U33,1,IF((1-OUT_2_Check!$Q$4)*SUM('O2'!U32,'O2'!U26)&gt;'O2'!U33,1,0)),IF(SUM('O2'!U32,'O2'!U26)&lt;&gt;0,1,0))</f>
        <v>0</v>
      </c>
      <c r="V40" s="86">
        <f>+IF('O2'!V33&lt;&gt;"",IF((1+OUT_2_Check!$Q$4)*SUM('O2'!V32,'O2'!V26)&lt;'O2'!V33,1,IF((1-OUT_2_Check!$Q$4)*SUM('O2'!V32,'O2'!V26)&gt;'O2'!V33,1,0)),IF(SUM('O2'!V32,'O2'!V26)&lt;&gt;0,1,0))</f>
        <v>0</v>
      </c>
      <c r="W40" s="86">
        <f>+IF('O2'!W33&lt;&gt;"",IF((1+OUT_2_Check!$Q$4)*SUM('O2'!W32,'O2'!W26)&lt;'O2'!W33,1,IF((1-OUT_2_Check!$Q$4)*SUM('O2'!W32,'O2'!W26)&gt;'O2'!W33,1,0)),IF(SUM('O2'!W32,'O2'!W26)&lt;&gt;0,1,0))</f>
        <v>0</v>
      </c>
      <c r="X40" s="86">
        <f>+IF('O2'!X33&lt;&gt;"",IF((1+OUT_2_Check!$Q$4)*SUM('O2'!X32,'O2'!X26)&lt;'O2'!X33,1,IF((1-OUT_2_Check!$Q$4)*SUM('O2'!X32,'O2'!X26)&gt;'O2'!X33,1,0)),IF(SUM('O2'!X32,'O2'!X26)&lt;&gt;0,1,0))</f>
        <v>0</v>
      </c>
      <c r="Y40" s="86" t="e">
        <f>+IF('O2'!#REF!&lt;&gt;"",IF((1+OUT_2_Check!$Q$4)*SUM('O2'!#REF!,'O2'!#REF!)&lt;'O2'!#REF!,1,IF((1-OUT_2_Check!$Q$4)*SUM('O2'!#REF!,'O2'!#REF!)&gt;'O2'!#REF!,1,0)),IF(SUM('O2'!#REF!,'O2'!#REF!)&lt;&gt;0,1,0))</f>
        <v>#REF!</v>
      </c>
      <c r="Z40" s="86" t="e">
        <f>+IF('O2'!#REF!&lt;&gt;"",IF((1+OUT_2_Check!$Q$4)*SUM('O2'!#REF!,'O2'!#REF!)&lt;'O2'!#REF!,1,IF((1-OUT_2_Check!$Q$4)*SUM('O2'!#REF!,'O2'!#REF!)&gt;'O2'!#REF!,1,0)),IF(SUM('O2'!#REF!,'O2'!#REF!)&lt;&gt;0,1,0))</f>
        <v>#REF!</v>
      </c>
      <c r="AA40" s="86">
        <f>+IF('O2'!Y33&lt;&gt;"",IF((1+OUT_2_Check!$Q$4)*SUM('O2'!Y32,'O2'!Y26)&lt;'O2'!Y33,1,IF((1-OUT_2_Check!$Q$4)*SUM('O2'!Y32,'O2'!Y26)&gt;'O2'!Y33,1,0)),IF(SUM('O2'!Y32,'O2'!Y26)&lt;&gt;0,1,0))</f>
        <v>0</v>
      </c>
      <c r="AB40" s="86">
        <f>+IF('O2'!Z33&lt;&gt;"",IF((1+OUT_2_Check!$Q$4)*SUM('O2'!Z32,'O2'!Z26)&lt;'O2'!Z33,1,IF((1-OUT_2_Check!$Q$4)*SUM('O2'!Z32,'O2'!Z26)&gt;'O2'!Z33,1,0)),IF(SUM('O2'!Z32,'O2'!Z26)&lt;&gt;0,1,0))</f>
        <v>0</v>
      </c>
      <c r="AC40" s="86">
        <f>+IF('O2'!AA33&lt;&gt;"",IF((1+OUT_2_Check!$Q$4)*SUM('O2'!AA32,'O2'!AA26)&lt;'O2'!AA33,1,IF((1-OUT_2_Check!$Q$4)*SUM('O2'!AA32,'O2'!AA26)&gt;'O2'!AA33,1,0)),IF(SUM('O2'!AA32,'O2'!AA26)&lt;&gt;0,1,0))</f>
        <v>0</v>
      </c>
      <c r="AD40" s="86">
        <f>+IF('O2'!AB33&lt;&gt;"",IF((1+OUT_2_Check!$Q$4)*SUM('O2'!AB32,'O2'!AB26)&lt;'O2'!AB33,1,IF((1-OUT_2_Check!$Q$4)*SUM('O2'!AB32,'O2'!AB26)&gt;'O2'!AB33,1,0)),IF(SUM('O2'!AB32,'O2'!AB26)&lt;&gt;0,1,0))</f>
        <v>0</v>
      </c>
      <c r="AE40" s="86">
        <f>+IF('O2'!AC33&lt;&gt;"",IF((1+OUT_2_Check!$Q$4)*SUM('O2'!AC32,'O2'!AC26)&lt;'O2'!AC33,1,IF((1-OUT_2_Check!$Q$4)*SUM('O2'!AC32,'O2'!AC26)&gt;'O2'!AC33,1,0)),IF(SUM('O2'!AC32,'O2'!AC26)&lt;&gt;0,1,0))</f>
        <v>0</v>
      </c>
      <c r="AF40" s="86">
        <f>+IF('O2'!AD33&lt;&gt;"",IF((1+OUT_2_Check!$Q$4)*SUM('O2'!AD32,'O2'!AD26)&lt;'O2'!AD33,1,IF((1-OUT_2_Check!$Q$4)*SUM('O2'!AD32,'O2'!AD26)&gt;'O2'!AD33,1,0)),IF(SUM('O2'!AD32,'O2'!AD26)&lt;&gt;0,1,0))</f>
        <v>0</v>
      </c>
      <c r="AG40" s="86">
        <f>+IF('O2'!AE33&lt;&gt;"",IF((1+OUT_2_Check!$Q$4)*SUM('O2'!AE32,'O2'!AE26)&lt;'O2'!AE33,1,IF((1-OUT_2_Check!$Q$4)*SUM('O2'!AE32,'O2'!AE26)&gt;'O2'!AE33,1,0)),IF(SUM('O2'!AE32,'O2'!AE26)&lt;&gt;0,1,0))</f>
        <v>0</v>
      </c>
      <c r="AH40" s="86">
        <f>+IF('O2'!AF33&lt;&gt;"",IF((1+OUT_2_Check!$Q$4)*SUM('O2'!AF32,'O2'!AF26)&lt;'O2'!AF33,1,IF((1-OUT_2_Check!$Q$4)*SUM('O2'!AF32,'O2'!AF26)&gt;'O2'!AF33,1,0)),IF(SUM('O2'!AF32,'O2'!AF26)&lt;&gt;0,1,0))</f>
        <v>0</v>
      </c>
      <c r="AI40" s="86">
        <f>+IF('O2'!AG33&lt;&gt;"",IF((1+OUT_2_Check!$Q$4)*SUM('O2'!AG32,'O2'!AG26)&lt;'O2'!AG33,1,IF((1-OUT_2_Check!$Q$4)*SUM('O2'!AG32,'O2'!AG26)&gt;'O2'!AG33,1,0)),IF(SUM('O2'!AG32,'O2'!AG26)&lt;&gt;0,1,0))</f>
        <v>0</v>
      </c>
      <c r="AJ40" s="86">
        <f>+IF('O2'!AH33&lt;&gt;"",IF((1+OUT_2_Check!$Q$4)*SUM('O2'!AH32,'O2'!AH26)&lt;'O2'!AH33,1,IF((1-OUT_2_Check!$Q$4)*SUM('O2'!AH32,'O2'!AH26)&gt;'O2'!AH33,1,0)),IF(SUM('O2'!AH32,'O2'!AH26)&lt;&gt;0,1,0))</f>
        <v>0</v>
      </c>
      <c r="AK40" s="86">
        <f>+IF('O2'!AI33&lt;&gt;"",IF((1+OUT_2_Check!$Q$4)*SUM('O2'!AI32,'O2'!AI26)&lt;'O2'!AI33,1,IF((1-OUT_2_Check!$Q$4)*SUM('O2'!AI32,'O2'!AI26)&gt;'O2'!AI33,1,0)),IF(SUM('O2'!AI32,'O2'!AI26)&lt;&gt;0,1,0))</f>
        <v>0</v>
      </c>
      <c r="AL40" s="86">
        <f>+IF('O2'!AJ33&lt;&gt;"",IF((1+OUT_2_Check!$Q$4)*SUM('O2'!AJ32,'O2'!AJ26)&lt;'O2'!AJ33,1,IF((1-OUT_2_Check!$Q$4)*SUM('O2'!AJ32,'O2'!AJ26)&gt;'O2'!AJ33,1,0)),IF(SUM('O2'!AJ32,'O2'!AJ26)&lt;&gt;0,1,0))</f>
        <v>0</v>
      </c>
      <c r="AM40" s="86">
        <f>+IF('O2'!AK33&lt;&gt;"",IF((1+OUT_2_Check!$Q$4)*SUM('O2'!AK32,'O2'!AK26)&lt;'O2'!AK33,1,IF((1-OUT_2_Check!$Q$4)*SUM('O2'!AK32,'O2'!AK26)&gt;'O2'!AK33,1,0)),IF(SUM('O2'!AK32,'O2'!AK26)&lt;&gt;0,1,0))</f>
        <v>0</v>
      </c>
      <c r="AN40" s="86" t="e">
        <f>+IF('O2'!#REF!&lt;&gt;"",IF((1+OUT_2_Check!$Q$4)*SUM('O2'!#REF!,'O2'!#REF!)&lt;'O2'!#REF!,1,IF((1-OUT_2_Check!$Q$4)*SUM('O2'!#REF!,'O2'!#REF!)&gt;'O2'!#REF!,1,0)),IF(SUM('O2'!#REF!,'O2'!#REF!)&lt;&gt;0,1,0))</f>
        <v>#REF!</v>
      </c>
      <c r="AO40" s="86" t="e">
        <f>+IF('O2'!#REF!&lt;&gt;"",IF((1+OUT_2_Check!$Q$4)*SUM('O2'!#REF!,'O2'!#REF!)&lt;'O2'!#REF!,1,IF((1-OUT_2_Check!$Q$4)*SUM('O2'!#REF!,'O2'!#REF!)&gt;'O2'!#REF!,1,0)),IF(SUM('O2'!#REF!,'O2'!#REF!)&lt;&gt;0,1,0))</f>
        <v>#REF!</v>
      </c>
      <c r="AP40" s="86">
        <f>+IF('O2'!AL33&lt;&gt;"",IF((1+OUT_2_Check!$Q$4)*SUM('O2'!AL32,'O2'!AL26)&lt;'O2'!AL33,1,IF((1-OUT_2_Check!$Q$4)*SUM('O2'!AL32,'O2'!AL26)&gt;'O2'!AL33,1,0)),IF(SUM('O2'!AL32,'O2'!AL26)&lt;&gt;0,1,0))</f>
        <v>0</v>
      </c>
      <c r="AQ40" s="86">
        <f>+IF('O2'!AM33&lt;&gt;"",IF((1+OUT_2_Check!$Q$4)*SUM('O2'!AM32,'O2'!AM26)&lt;'O2'!AM33,1,IF((1-OUT_2_Check!$Q$4)*SUM('O2'!AM32,'O2'!AM26)&gt;'O2'!AM33,1,0)),IF(SUM('O2'!AM32,'O2'!AM26)&lt;&gt;0,1,0))</f>
        <v>0</v>
      </c>
      <c r="AR40" s="86">
        <f>+IF('O2'!AN33&lt;&gt;"",IF((1+OUT_2_Check!$Q$4)*SUM('O2'!AN32,'O2'!AN26)&lt;'O2'!AN33,1,IF((1-OUT_2_Check!$Q$4)*SUM('O2'!AN32,'O2'!AN26)&gt;'O2'!AN33,1,0)),IF(SUM('O2'!AN32,'O2'!AN26)&lt;&gt;0,1,0))</f>
        <v>0</v>
      </c>
      <c r="AS40" s="86">
        <f>+IF('O2'!AO33&lt;&gt;"",IF((1+OUT_2_Check!$Q$4)*SUM('O2'!AO32,'O2'!AO26)&lt;'O2'!AO33,1,IF((1-OUT_2_Check!$Q$4)*SUM('O2'!AO32,'O2'!AO26)&gt;'O2'!AO33,1,0)),IF(SUM('O2'!AO32,'O2'!AO26)&lt;&gt;0,1,0))</f>
        <v>0</v>
      </c>
      <c r="AT40" s="89">
        <f>+IF('O2'!AP33&lt;&gt;"",IF((1+OUT_2_Check!$Q$4)*SUM('O2'!D33:AO33)&lt;'O2'!AP33,1,IF((1-OUT_2_Check!$Q$4)*SUM('O2'!D33:AO33)&gt;'O2'!AP33,1,0)),IF(SUM('O2'!D33:AO33)&lt;&gt;0,1,0))</f>
        <v>0</v>
      </c>
    </row>
    <row r="41" spans="1:46" s="49" customFormat="1" ht="18" customHeight="1">
      <c r="A41" s="59"/>
      <c r="B41" s="61"/>
      <c r="C41" s="61"/>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row>
    <row r="42" spans="1:46" s="49" customFormat="1" ht="18" customHeight="1">
      <c r="A42" s="66"/>
      <c r="B42" s="61" t="s">
        <v>100</v>
      </c>
      <c r="C42" s="55"/>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0"/>
    </row>
    <row r="43" spans="1:46" s="49" customFormat="1" ht="18" customHeight="1">
      <c r="A43" s="59"/>
      <c r="B43" s="61"/>
      <c r="C43" s="6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row>
    <row r="44" spans="1:46" s="49" customFormat="1" ht="18" customHeight="1">
      <c r="A44" s="59"/>
      <c r="B44" s="157" t="s">
        <v>130</v>
      </c>
      <c r="C44" s="55"/>
      <c r="D44" s="88">
        <f>+IF('O2'!D35&lt;&gt;"",IF((1+OUT_2_Check!$Q$4)*SUM('O2'!D13,'O2'!D19,'O2'!D33,'O2'!D34)&lt;'O2'!D35,1,IF((1-OUT_2_Check!$Q$4)*SUM('O2'!D13,'O2'!D19,'O2'!D33,'O2'!D34)&gt;'O2'!D35,1,0)),IF(SUM('O2'!D13,'O2'!D19,'O2'!D33,'O2'!D34)&lt;&gt;0,1,0))</f>
        <v>0</v>
      </c>
      <c r="E44" s="88">
        <f>+IF('O2'!E35&lt;&gt;"",IF((1+OUT_2_Check!$Q$4)*SUM('O2'!E13,'O2'!E19,'O2'!E33,'O2'!E34)&lt;'O2'!E35,1,IF((1-OUT_2_Check!$Q$4)*SUM('O2'!E13,'O2'!E19,'O2'!E33,'O2'!E34)&gt;'O2'!E35,1,0)),IF(SUM('O2'!E13,'O2'!E19,'O2'!E33,'O2'!E34)&lt;&gt;0,1,0))</f>
        <v>0</v>
      </c>
      <c r="F44" s="88">
        <f>+IF('O2'!F35&lt;&gt;"",IF((1+OUT_2_Check!$Q$4)*SUM('O2'!F13,'O2'!F19,'O2'!F33,'O2'!F34)&lt;'O2'!F35,1,IF((1-OUT_2_Check!$Q$4)*SUM('O2'!F13,'O2'!F19,'O2'!F33,'O2'!F34)&gt;'O2'!F35,1,0)),IF(SUM('O2'!F13,'O2'!F19,'O2'!F33,'O2'!F34)&lt;&gt;0,1,0))</f>
        <v>0</v>
      </c>
      <c r="G44" s="88">
        <f>+IF('O2'!G35&lt;&gt;"",IF((1+OUT_2_Check!$Q$4)*SUM('O2'!G13,'O2'!G19,'O2'!G33,'O2'!G34)&lt;'O2'!G35,1,IF((1-OUT_2_Check!$Q$4)*SUM('O2'!G13,'O2'!G19,'O2'!G33,'O2'!G34)&gt;'O2'!G35,1,0)),IF(SUM('O2'!G13,'O2'!G19,'O2'!G33,'O2'!G34)&lt;&gt;0,1,0))</f>
        <v>0</v>
      </c>
      <c r="H44" s="88">
        <f>+IF('O2'!H35&lt;&gt;"",IF((1+OUT_2_Check!$Q$4)*SUM('O2'!H13,'O2'!H19,'O2'!H33,'O2'!H34)&lt;'O2'!H35,1,IF((1-OUT_2_Check!$Q$4)*SUM('O2'!H13,'O2'!H19,'O2'!H33,'O2'!H34)&gt;'O2'!H35,1,0)),IF(SUM('O2'!H13,'O2'!H19,'O2'!H33,'O2'!H34)&lt;&gt;0,1,0))</f>
        <v>0</v>
      </c>
      <c r="I44" s="88">
        <f>+IF('O2'!I35&lt;&gt;"",IF((1+OUT_2_Check!$Q$4)*SUM('O2'!I13,'O2'!I19,'O2'!I33,'O2'!I34)&lt;'O2'!I35,1,IF((1-OUT_2_Check!$Q$4)*SUM('O2'!I13,'O2'!I19,'O2'!I33,'O2'!I34)&gt;'O2'!I35,1,0)),IF(SUM('O2'!I13,'O2'!I19,'O2'!I33,'O2'!I34)&lt;&gt;0,1,0))</f>
        <v>0</v>
      </c>
      <c r="J44" s="88">
        <f>+IF('O2'!J35&lt;&gt;"",IF((1+OUT_2_Check!$Q$4)*SUM('O2'!J13,'O2'!J19,'O2'!J33,'O2'!J34)&lt;'O2'!J35,1,IF((1-OUT_2_Check!$Q$4)*SUM('O2'!J13,'O2'!J19,'O2'!J33,'O2'!J34)&gt;'O2'!J35,1,0)),IF(SUM('O2'!J13,'O2'!J19,'O2'!J33,'O2'!J34)&lt;&gt;0,1,0))</f>
        <v>0</v>
      </c>
      <c r="K44" s="88">
        <f>+IF('O2'!L35&lt;&gt;"",IF((1+OUT_2_Check!$Q$4)*SUM('O2'!L13,'O2'!L19,'O2'!L33,'O2'!L34)&lt;'O2'!L35,1,IF((1-OUT_2_Check!$Q$4)*SUM('O2'!L13,'O2'!L19,'O2'!L33,'O2'!L34)&gt;'O2'!L35,1,0)),IF(SUM('O2'!L13,'O2'!L19,'O2'!L33,'O2'!L34)&lt;&gt;0,1,0))</f>
        <v>0</v>
      </c>
      <c r="L44" s="88">
        <f>+IF('O2'!M35&lt;&gt;"",IF((1+OUT_2_Check!$Q$4)*SUM('O2'!M13,'O2'!M19,'O2'!M33,'O2'!M34)&lt;'O2'!M35,1,IF((1-OUT_2_Check!$Q$4)*SUM('O2'!M13,'O2'!M19,'O2'!M33,'O2'!M34)&gt;'O2'!M35,1,0)),IF(SUM('O2'!M13,'O2'!M19,'O2'!M33,'O2'!M34)&lt;&gt;0,1,0))</f>
        <v>0</v>
      </c>
      <c r="M44" s="88">
        <f>+IF('O2'!N35&lt;&gt;"",IF((1+OUT_2_Check!$Q$4)*SUM('O2'!N13,'O2'!N19,'O2'!N33,'O2'!N34)&lt;'O2'!N35,1,IF((1-OUT_2_Check!$Q$4)*SUM('O2'!N13,'O2'!N19,'O2'!N33,'O2'!N34)&gt;'O2'!N35,1,0)),IF(SUM('O2'!N13,'O2'!N19,'O2'!N33,'O2'!N34)&lt;&gt;0,1,0))</f>
        <v>0</v>
      </c>
      <c r="N44" s="88">
        <f>+IF('O2'!O35&lt;&gt;"",IF((1+OUT_2_Check!$Q$4)*SUM('O2'!O13,'O2'!O19,'O2'!O33,'O2'!O34)&lt;'O2'!O35,1,IF((1-OUT_2_Check!$Q$4)*SUM('O2'!O13,'O2'!O19,'O2'!O33,'O2'!O34)&gt;'O2'!O35,1,0)),IF(SUM('O2'!O13,'O2'!O19,'O2'!O33,'O2'!O34)&lt;&gt;0,1,0))</f>
        <v>0</v>
      </c>
      <c r="O44" s="88">
        <f>+IF('O2'!P35&lt;&gt;"",IF((1+OUT_2_Check!$Q$4)*SUM('O2'!P13,'O2'!P19,'O2'!P33,'O2'!P34)&lt;'O2'!P35,1,IF((1-OUT_2_Check!$Q$4)*SUM('O2'!P13,'O2'!P19,'O2'!P33,'O2'!P34)&gt;'O2'!P35,1,0)),IF(SUM('O2'!P13,'O2'!P19,'O2'!P33,'O2'!P34)&lt;&gt;0,1,0))</f>
        <v>0</v>
      </c>
      <c r="P44" s="88">
        <f>+IF('O2'!Q35&lt;&gt;"",IF((1+OUT_2_Check!$Q$4)*SUM('O2'!Q13,'O2'!Q19,'O2'!Q33,'O2'!Q34)&lt;'O2'!Q35,1,IF((1-OUT_2_Check!$Q$4)*SUM('O2'!Q13,'O2'!Q19,'O2'!Q33,'O2'!Q34)&gt;'O2'!Q35,1,0)),IF(SUM('O2'!Q13,'O2'!Q19,'O2'!Q33,'O2'!Q34)&lt;&gt;0,1,0))</f>
        <v>0</v>
      </c>
      <c r="Q44" s="88">
        <f>+IF('O2'!R35&lt;&gt;"",IF((1+OUT_2_Check!$Q$4)*SUM('O2'!R13,'O2'!R19,'O2'!R33,'O2'!R34)&lt;'O2'!R35,1,IF((1-OUT_2_Check!$Q$4)*SUM('O2'!R13,'O2'!R19,'O2'!R33,'O2'!R34)&gt;'O2'!R35,1,0)),IF(SUM('O2'!R13,'O2'!R19,'O2'!R33,'O2'!R34)&lt;&gt;0,1,0))</f>
        <v>0</v>
      </c>
      <c r="R44" s="88">
        <f>+IF('O2'!S35&lt;&gt;"",IF((1+OUT_2_Check!$Q$4)*SUM('O2'!S13,'O2'!S19,'O2'!S33,'O2'!S34)&lt;'O2'!S35,1,IF((1-OUT_2_Check!$Q$4)*SUM('O2'!S13,'O2'!S19,'O2'!S33,'O2'!S34)&gt;'O2'!S35,1,0)),IF(SUM('O2'!S13,'O2'!S19,'O2'!S33,'O2'!S34)&lt;&gt;0,1,0))</f>
        <v>0</v>
      </c>
      <c r="S44" s="88">
        <f>+IF('O2'!T35&lt;&gt;"",IF((1+OUT_2_Check!$Q$4)*SUM('O2'!T13,'O2'!T19,'O2'!T33,'O2'!T34)&lt;'O2'!T35,1,IF((1-OUT_2_Check!$Q$4)*SUM('O2'!T13,'O2'!T19,'O2'!T33,'O2'!T34)&gt;'O2'!T35,1,0)),IF(SUM('O2'!T13,'O2'!T19,'O2'!T33,'O2'!T34)&lt;&gt;0,1,0))</f>
        <v>0</v>
      </c>
      <c r="T44" s="88" t="e">
        <f>+IF('O2'!#REF!&lt;&gt;"",IF((1+OUT_2_Check!$Q$4)*SUM('O2'!#REF!,'O2'!#REF!,'O2'!#REF!,'O2'!#REF!)&lt;'O2'!#REF!,1,IF((1-OUT_2_Check!$Q$4)*SUM('O2'!#REF!,'O2'!#REF!,'O2'!#REF!,'O2'!#REF!)&gt;'O2'!#REF!,1,0)),IF(SUM('O2'!#REF!,'O2'!#REF!,'O2'!#REF!,'O2'!#REF!)&lt;&gt;0,1,0))</f>
        <v>#REF!</v>
      </c>
      <c r="U44" s="88">
        <f>+IF('O2'!U35&lt;&gt;"",IF((1+OUT_2_Check!$Q$4)*SUM('O2'!U13,'O2'!U19,'O2'!U33,'O2'!U34)&lt;'O2'!U35,1,IF((1-OUT_2_Check!$Q$4)*SUM('O2'!U13,'O2'!U19,'O2'!U33,'O2'!U34)&gt;'O2'!U35,1,0)),IF(SUM('O2'!U13,'O2'!U19,'O2'!U33,'O2'!U34)&lt;&gt;0,1,0))</f>
        <v>0</v>
      </c>
      <c r="V44" s="88">
        <f>+IF('O2'!V35&lt;&gt;"",IF((1+OUT_2_Check!$Q$4)*SUM('O2'!V13,'O2'!V19,'O2'!V33,'O2'!V34)&lt;'O2'!V35,1,IF((1-OUT_2_Check!$Q$4)*SUM('O2'!V13,'O2'!V19,'O2'!V33,'O2'!V34)&gt;'O2'!V35,1,0)),IF(SUM('O2'!V13,'O2'!V19,'O2'!V33,'O2'!V34)&lt;&gt;0,1,0))</f>
        <v>0</v>
      </c>
      <c r="W44" s="88">
        <f>+IF('O2'!W35&lt;&gt;"",IF((1+OUT_2_Check!$Q$4)*SUM('O2'!W13,'O2'!W19,'O2'!W33,'O2'!W34)&lt;'O2'!W35,1,IF((1-OUT_2_Check!$Q$4)*SUM('O2'!W13,'O2'!W19,'O2'!W33,'O2'!W34)&gt;'O2'!W35,1,0)),IF(SUM('O2'!W13,'O2'!W19,'O2'!W33,'O2'!W34)&lt;&gt;0,1,0))</f>
        <v>0</v>
      </c>
      <c r="X44" s="88">
        <f>+IF('O2'!X35&lt;&gt;"",IF((1+OUT_2_Check!$Q$4)*SUM('O2'!X13,'O2'!X19,'O2'!X33,'O2'!X34)&lt;'O2'!X35,1,IF((1-OUT_2_Check!$Q$4)*SUM('O2'!X13,'O2'!X19,'O2'!X33,'O2'!X34)&gt;'O2'!X35,1,0)),IF(SUM('O2'!X13,'O2'!X19,'O2'!X33,'O2'!X34)&lt;&gt;0,1,0))</f>
        <v>0</v>
      </c>
      <c r="Y44" s="88" t="e">
        <f>+IF('O2'!#REF!&lt;&gt;"",IF((1+OUT_2_Check!$Q$4)*SUM('O2'!#REF!,'O2'!#REF!,'O2'!#REF!,'O2'!#REF!)&lt;'O2'!#REF!,1,IF((1-OUT_2_Check!$Q$4)*SUM('O2'!#REF!,'O2'!#REF!,'O2'!#REF!,'O2'!#REF!)&gt;'O2'!#REF!,1,0)),IF(SUM('O2'!#REF!,'O2'!#REF!,'O2'!#REF!,'O2'!#REF!)&lt;&gt;0,1,0))</f>
        <v>#REF!</v>
      </c>
      <c r="Z44" s="88" t="e">
        <f>+IF('O2'!#REF!&lt;&gt;"",IF((1+OUT_2_Check!$Q$4)*SUM('O2'!#REF!,'O2'!#REF!,'O2'!#REF!,'O2'!#REF!)&lt;'O2'!#REF!,1,IF((1-OUT_2_Check!$Q$4)*SUM('O2'!#REF!,'O2'!#REF!,'O2'!#REF!,'O2'!#REF!)&gt;'O2'!#REF!,1,0)),IF(SUM('O2'!#REF!,'O2'!#REF!,'O2'!#REF!,'O2'!#REF!)&lt;&gt;0,1,0))</f>
        <v>#REF!</v>
      </c>
      <c r="AA44" s="88">
        <f>+IF('O2'!Y35&lt;&gt;"",IF((1+OUT_2_Check!$Q$4)*SUM('O2'!Y13,'O2'!Y19,'O2'!Y33,'O2'!Y34)&lt;'O2'!Y35,1,IF((1-OUT_2_Check!$Q$4)*SUM('O2'!Y13,'O2'!Y19,'O2'!Y33,'O2'!Y34)&gt;'O2'!Y35,1,0)),IF(SUM('O2'!Y13,'O2'!Y19,'O2'!Y33,'O2'!Y34)&lt;&gt;0,1,0))</f>
        <v>0</v>
      </c>
      <c r="AB44" s="88">
        <f>+IF('O2'!Z35&lt;&gt;"",IF((1+OUT_2_Check!$Q$4)*SUM('O2'!Z13,'O2'!Z19,'O2'!Z33,'O2'!Z34)&lt;'O2'!Z35,1,IF((1-OUT_2_Check!$Q$4)*SUM('O2'!Z13,'O2'!Z19,'O2'!Z33,'O2'!Z34)&gt;'O2'!Z35,1,0)),IF(SUM('O2'!Z13,'O2'!Z19,'O2'!Z33,'O2'!Z34)&lt;&gt;0,1,0))</f>
        <v>0</v>
      </c>
      <c r="AC44" s="88">
        <f>+IF('O2'!AA35&lt;&gt;"",IF((1+OUT_2_Check!$Q$4)*SUM('O2'!AA13,'O2'!AA19,'O2'!AA33,'O2'!AA34)&lt;'O2'!AA35,1,IF((1-OUT_2_Check!$Q$4)*SUM('O2'!AA13,'O2'!AA19,'O2'!AA33,'O2'!AA34)&gt;'O2'!AA35,1,0)),IF(SUM('O2'!AA13,'O2'!AA19,'O2'!AA33,'O2'!AA34)&lt;&gt;0,1,0))</f>
        <v>0</v>
      </c>
      <c r="AD44" s="88">
        <f>+IF('O2'!AB35&lt;&gt;"",IF((1+OUT_2_Check!$Q$4)*SUM('O2'!AB13,'O2'!AB19,'O2'!AB33,'O2'!AB34)&lt;'O2'!AB35,1,IF((1-OUT_2_Check!$Q$4)*SUM('O2'!AB13,'O2'!AB19,'O2'!AB33,'O2'!AB34)&gt;'O2'!AB35,1,0)),IF(SUM('O2'!AB13,'O2'!AB19,'O2'!AB33,'O2'!AB34)&lt;&gt;0,1,0))</f>
        <v>0</v>
      </c>
      <c r="AE44" s="88">
        <f>+IF('O2'!AC35&lt;&gt;"",IF((1+OUT_2_Check!$Q$4)*SUM('O2'!AC13,'O2'!AC19,'O2'!AC33,'O2'!AC34)&lt;'O2'!AC35,1,IF((1-OUT_2_Check!$Q$4)*SUM('O2'!AC13,'O2'!AC19,'O2'!AC33,'O2'!AC34)&gt;'O2'!AC35,1,0)),IF(SUM('O2'!AC13,'O2'!AC19,'O2'!AC33,'O2'!AC34)&lt;&gt;0,1,0))</f>
        <v>0</v>
      </c>
      <c r="AF44" s="88">
        <f>+IF('O2'!AD35&lt;&gt;"",IF((1+OUT_2_Check!$Q$4)*SUM('O2'!AD13,'O2'!AD19,'O2'!AD33,'O2'!AD34)&lt;'O2'!AD35,1,IF((1-OUT_2_Check!$Q$4)*SUM('O2'!AD13,'O2'!AD19,'O2'!AD33,'O2'!AD34)&gt;'O2'!AD35,1,0)),IF(SUM('O2'!AD13,'O2'!AD19,'O2'!AD33,'O2'!AD34)&lt;&gt;0,1,0))</f>
        <v>0</v>
      </c>
      <c r="AG44" s="88">
        <f>+IF('O2'!AE35&lt;&gt;"",IF((1+OUT_2_Check!$Q$4)*SUM('O2'!AE13,'O2'!AE19,'O2'!AE33,'O2'!AE34)&lt;'O2'!AE35,1,IF((1-OUT_2_Check!$Q$4)*SUM('O2'!AE13,'O2'!AE19,'O2'!AE33,'O2'!AE34)&gt;'O2'!AE35,1,0)),IF(SUM('O2'!AE13,'O2'!AE19,'O2'!AE33,'O2'!AE34)&lt;&gt;0,1,0))</f>
        <v>0</v>
      </c>
      <c r="AH44" s="88">
        <f>+IF('O2'!AF35&lt;&gt;"",IF((1+OUT_2_Check!$Q$4)*SUM('O2'!AF13,'O2'!AF19,'O2'!AF33,'O2'!AF34)&lt;'O2'!AF35,1,IF((1-OUT_2_Check!$Q$4)*SUM('O2'!AF13,'O2'!AF19,'O2'!AF33,'O2'!AF34)&gt;'O2'!AF35,1,0)),IF(SUM('O2'!AF13,'O2'!AF19,'O2'!AF33,'O2'!AF34)&lt;&gt;0,1,0))</f>
        <v>0</v>
      </c>
      <c r="AI44" s="88">
        <f>+IF('O2'!AG35&lt;&gt;"",IF((1+OUT_2_Check!$Q$4)*SUM('O2'!AG13,'O2'!AG19,'O2'!AG33,'O2'!AG34)&lt;'O2'!AG35,1,IF((1-OUT_2_Check!$Q$4)*SUM('O2'!AG13,'O2'!AG19,'O2'!AG33,'O2'!AG34)&gt;'O2'!AG35,1,0)),IF(SUM('O2'!AG13,'O2'!AG19,'O2'!AG33,'O2'!AG34)&lt;&gt;0,1,0))</f>
        <v>0</v>
      </c>
      <c r="AJ44" s="88">
        <f>+IF('O2'!AH35&lt;&gt;"",IF((1+OUT_2_Check!$Q$4)*SUM('O2'!AH13,'O2'!AH19,'O2'!AH33,'O2'!AH34)&lt;'O2'!AH35,1,IF((1-OUT_2_Check!$Q$4)*SUM('O2'!AH13,'O2'!AH19,'O2'!AH33,'O2'!AH34)&gt;'O2'!AH35,1,0)),IF(SUM('O2'!AH13,'O2'!AH19,'O2'!AH33,'O2'!AH34)&lt;&gt;0,1,0))</f>
        <v>0</v>
      </c>
      <c r="AK44" s="88">
        <f>+IF('O2'!AI35&lt;&gt;"",IF((1+OUT_2_Check!$Q$4)*SUM('O2'!AI13,'O2'!AI19,'O2'!AI33,'O2'!AI34)&lt;'O2'!AI35,1,IF((1-OUT_2_Check!$Q$4)*SUM('O2'!AI13,'O2'!AI19,'O2'!AI33,'O2'!AI34)&gt;'O2'!AI35,1,0)),IF(SUM('O2'!AI13,'O2'!AI19,'O2'!AI33,'O2'!AI34)&lt;&gt;0,1,0))</f>
        <v>0</v>
      </c>
      <c r="AL44" s="88">
        <f>+IF('O2'!AJ35&lt;&gt;"",IF((1+OUT_2_Check!$Q$4)*SUM('O2'!AJ13,'O2'!AJ19,'O2'!AJ33,'O2'!AJ34)&lt;'O2'!AJ35,1,IF((1-OUT_2_Check!$Q$4)*SUM('O2'!AJ13,'O2'!AJ19,'O2'!AJ33,'O2'!AJ34)&gt;'O2'!AJ35,1,0)),IF(SUM('O2'!AJ13,'O2'!AJ19,'O2'!AJ33,'O2'!AJ34)&lt;&gt;0,1,0))</f>
        <v>0</v>
      </c>
      <c r="AM44" s="88">
        <f>+IF('O2'!AK35&lt;&gt;"",IF((1+OUT_2_Check!$Q$4)*SUM('O2'!AK13,'O2'!AK19,'O2'!AK33,'O2'!AK34)&lt;'O2'!AK35,1,IF((1-OUT_2_Check!$Q$4)*SUM('O2'!AK13,'O2'!AK19,'O2'!AK33,'O2'!AK34)&gt;'O2'!AK35,1,0)),IF(SUM('O2'!AK13,'O2'!AK19,'O2'!AK33,'O2'!AK34)&lt;&gt;0,1,0))</f>
        <v>0</v>
      </c>
      <c r="AN44" s="88" t="e">
        <f>+IF('O2'!#REF!&lt;&gt;"",IF((1+OUT_2_Check!$Q$4)*SUM('O2'!#REF!,'O2'!#REF!,'O2'!#REF!,'O2'!#REF!)&lt;'O2'!#REF!,1,IF((1-OUT_2_Check!$Q$4)*SUM('O2'!#REF!,'O2'!#REF!,'O2'!#REF!,'O2'!#REF!)&gt;'O2'!#REF!,1,0)),IF(SUM('O2'!#REF!,'O2'!#REF!,'O2'!#REF!,'O2'!#REF!)&lt;&gt;0,1,0))</f>
        <v>#REF!</v>
      </c>
      <c r="AO44" s="88" t="e">
        <f>+IF('O2'!#REF!&lt;&gt;"",IF((1+OUT_2_Check!$Q$4)*SUM('O2'!#REF!,'O2'!#REF!,'O2'!#REF!,'O2'!#REF!)&lt;'O2'!#REF!,1,IF((1-OUT_2_Check!$Q$4)*SUM('O2'!#REF!,'O2'!#REF!,'O2'!#REF!,'O2'!#REF!)&gt;'O2'!#REF!,1,0)),IF(SUM('O2'!#REF!,'O2'!#REF!,'O2'!#REF!,'O2'!#REF!)&lt;&gt;0,1,0))</f>
        <v>#REF!</v>
      </c>
      <c r="AP44" s="88">
        <f>+IF('O2'!AL35&lt;&gt;"",IF((1+OUT_2_Check!$Q$4)*SUM('O2'!AL13,'O2'!AL19,'O2'!AL33,'O2'!AL34)&lt;'O2'!AL35,1,IF((1-OUT_2_Check!$Q$4)*SUM('O2'!AL13,'O2'!AL19,'O2'!AL33,'O2'!AL34)&gt;'O2'!AL35,1,0)),IF(SUM('O2'!AL13,'O2'!AL19,'O2'!AL33,'O2'!AL34)&lt;&gt;0,1,0))</f>
        <v>0</v>
      </c>
      <c r="AQ44" s="88">
        <f>+IF('O2'!AM35&lt;&gt;"",IF((1+OUT_2_Check!$Q$4)*SUM('O2'!AM13,'O2'!AM19,'O2'!AM33,'O2'!AM34)&lt;'O2'!AM35,1,IF((1-OUT_2_Check!$Q$4)*SUM('O2'!AM13,'O2'!AM19,'O2'!AM33,'O2'!AM34)&gt;'O2'!AM35,1,0)),IF(SUM('O2'!AM13,'O2'!AM19,'O2'!AM33,'O2'!AM34)&lt;&gt;0,1,0))</f>
        <v>0</v>
      </c>
      <c r="AR44" s="88">
        <f>+IF('O2'!AN35&lt;&gt;"",IF((1+OUT_2_Check!$Q$4)*SUM('O2'!AN13,'O2'!AN19,'O2'!AN33,'O2'!AN34)&lt;'O2'!AN35,1,IF((1-OUT_2_Check!$Q$4)*SUM('O2'!AN13,'O2'!AN19,'O2'!AN33,'O2'!AN34)&gt;'O2'!AN35,1,0)),IF(SUM('O2'!AN13,'O2'!AN19,'O2'!AN33,'O2'!AN34)&lt;&gt;0,1,0))</f>
        <v>0</v>
      </c>
      <c r="AS44" s="88">
        <f>+IF('O2'!AO35&lt;&gt;"",IF((1+OUT_2_Check!$Q$4)*SUM('O2'!AO13,'O2'!AO19,'O2'!AO33,'O2'!AO34)&lt;'O2'!AO35,1,IF((1-OUT_2_Check!$Q$4)*SUM('O2'!AO13,'O2'!AO19,'O2'!AO33,'O2'!AO34)&gt;'O2'!AO35,1,0)),IF(SUM('O2'!AO13,'O2'!AO19,'O2'!AO33,'O2'!AO34)&lt;&gt;0,1,0))</f>
        <v>0</v>
      </c>
      <c r="AT44" s="88">
        <f>+IF('O2'!AP35&lt;&gt;"",IF((1+OUT_2_Check!$Q$4)*SUM('O2'!AP13,'O2'!AP19,'O2'!AP33,'O2'!AP34)&lt;'O2'!AP35,1,IF((1-OUT_2_Check!$Q$4)*SUM('O2'!AP13,'O2'!AP19,'O2'!AP33,'O2'!AP34)&gt;'O2'!AP35,1,0)),IF(SUM('O2'!AP13,'O2'!AP19,'O2'!AP33,'O2'!AP34)&lt;&gt;0,1,0))</f>
        <v>0</v>
      </c>
    </row>
    <row r="45" spans="1:46" s="49" customFormat="1" ht="15">
      <c r="A45" s="59"/>
      <c r="B45" s="55"/>
      <c r="C45" s="55"/>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row>
    <row r="46" spans="1:46" s="49" customFormat="1" ht="18" customHeight="1">
      <c r="A46" s="66"/>
      <c r="B46" s="55" t="s">
        <v>27</v>
      </c>
      <c r="C46" s="55"/>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row>
    <row r="47" spans="1:46" s="49" customFormat="1" ht="18" customHeight="1">
      <c r="A47" s="66"/>
      <c r="B47" s="61" t="s">
        <v>103</v>
      </c>
      <c r="C47" s="55"/>
      <c r="D47" s="80"/>
      <c r="E47" s="80"/>
      <c r="F47" s="80"/>
      <c r="G47" s="80"/>
      <c r="H47" s="80"/>
      <c r="I47" s="80"/>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0"/>
    </row>
    <row r="48" spans="1:46" s="49" customFormat="1" ht="18" customHeight="1">
      <c r="A48" s="69"/>
      <c r="B48" s="105" t="s">
        <v>104</v>
      </c>
      <c r="C48" s="71"/>
      <c r="D48" s="84"/>
      <c r="E48" s="84"/>
      <c r="F48" s="84"/>
      <c r="G48" s="84"/>
      <c r="H48" s="84"/>
      <c r="I48" s="84"/>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84"/>
    </row>
    <row r="49" spans="1:47" s="49" customFormat="1" ht="18" customHeight="1">
      <c r="A49" s="61" t="s">
        <v>60</v>
      </c>
      <c r="B49" s="61"/>
      <c r="C49" s="61"/>
      <c r="AT49" s="107"/>
      <c r="AU49" s="72"/>
    </row>
    <row r="50" spans="1:48" s="49" customFormat="1" ht="18" customHeight="1">
      <c r="A50" s="61" t="s">
        <v>89</v>
      </c>
      <c r="B50" s="61"/>
      <c r="C50" s="6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45"/>
      <c r="AU50" s="72"/>
      <c r="AV50" s="72"/>
    </row>
    <row r="51" spans="1:46" s="49" customFormat="1" ht="18" customHeight="1">
      <c r="A51" s="61" t="s">
        <v>90</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45"/>
    </row>
    <row r="52" spans="1:46" s="49" customFormat="1" ht="18" customHeight="1">
      <c r="A52" s="61" t="s">
        <v>101</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45"/>
    </row>
    <row r="53" spans="1:46" s="107" customFormat="1" ht="18" customHeight="1">
      <c r="A53" s="74"/>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45"/>
    </row>
    <row r="54" spans="10:46" s="45" customFormat="1" ht="18" customHeight="1">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6"/>
    </row>
    <row r="55" spans="1:46" s="45" customFormat="1" ht="18" customHeight="1">
      <c r="A55" s="108"/>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row>
    <row r="56" spans="10:46" s="45" customFormat="1" ht="18" customHeight="1">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row>
    <row r="57" spans="10:46" s="45" customFormat="1" ht="18" customHeight="1">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row>
  </sheetData>
  <sheetProtection/>
  <mergeCells count="1">
    <mergeCell ref="J12:AS12"/>
  </mergeCells>
  <printOptions/>
  <pageMargins left="0.75" right="0.75" top="1" bottom="1" header="0.5" footer="0.5"/>
  <pageSetup fitToHeight="1" fitToWidth="1" horizontalDpi="600" verticalDpi="600" orientation="portrait" paperSize="9"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BIS-BRI-BIZ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forms for the Triennial Central Bank Survey</dc:title>
  <dc:subject/>
  <dc:creator>Carlos Mallo</dc:creator>
  <cp:keywords>Triennial  Survey, Amounts outstanding, BIS</cp:keywords>
  <dc:description>Report forms for the Triennial Central Bank Survey, 2010 ( Amounts outstanding )</dc:description>
  <cp:lastModifiedBy>Petre, Denis</cp:lastModifiedBy>
  <cp:lastPrinted>2015-06-26T08:04:01Z</cp:lastPrinted>
  <dcterms:created xsi:type="dcterms:W3CDTF">2000-03-23T14:24:07Z</dcterms:created>
  <dcterms:modified xsi:type="dcterms:W3CDTF">2015-09-23T13:16:59Z</dcterms:modified>
  <cp:category>Reporting forms</cp:category>
  <cp:version/>
  <cp:contentType/>
  <cp:contentStatus/>
</cp:coreProperties>
</file>